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8970" activeTab="1"/>
  </bookViews>
  <sheets>
    <sheet name="8種" sheetId="2" r:id="rId1"/>
    <sheet name="7種" sheetId="1" r:id="rId2"/>
    <sheet name="8DATA" sheetId="4" r:id="rId3"/>
    <sheet name="7DATA" sheetId="3" r:id="rId4"/>
  </sheets>
  <definedNames>
    <definedName name="_xlnm.Print_Area" localSheetId="0">'8種'!$A$1:$J$59</definedName>
  </definedNames>
  <calcPr calcId="145621"/>
</workbook>
</file>

<file path=xl/calcChain.xml><?xml version="1.0" encoding="utf-8"?>
<calcChain xmlns="http://schemas.openxmlformats.org/spreadsheetml/2006/main">
  <c r="D71" i="2" l="1"/>
  <c r="I70" i="2"/>
  <c r="H70" i="2"/>
  <c r="G70" i="2"/>
  <c r="F70" i="2"/>
  <c r="D70" i="2"/>
  <c r="C70" i="2"/>
  <c r="B70" i="2"/>
  <c r="D69" i="2"/>
  <c r="I68" i="2"/>
  <c r="H68" i="2"/>
  <c r="G68" i="2"/>
  <c r="F68" i="2"/>
  <c r="D68" i="2"/>
  <c r="C68" i="2"/>
  <c r="B68" i="2"/>
  <c r="D67" i="2"/>
  <c r="I66" i="2"/>
  <c r="H66" i="2"/>
  <c r="G66" i="2"/>
  <c r="F66" i="2"/>
  <c r="D66" i="2"/>
  <c r="C66" i="2"/>
  <c r="B66" i="2"/>
  <c r="D65" i="2"/>
  <c r="I64" i="2"/>
  <c r="H64" i="2"/>
  <c r="G64" i="2"/>
  <c r="F64" i="2"/>
  <c r="D64" i="2"/>
  <c r="C64" i="2"/>
  <c r="B64" i="2"/>
  <c r="D63" i="2"/>
  <c r="I62" i="2"/>
  <c r="H62" i="2"/>
  <c r="G62" i="2"/>
  <c r="F62" i="2"/>
  <c r="D62" i="2"/>
  <c r="C62" i="2"/>
  <c r="B62" i="2"/>
  <c r="D61" i="2"/>
  <c r="I60" i="2"/>
  <c r="H60" i="2"/>
  <c r="G60" i="2"/>
  <c r="F60" i="2"/>
  <c r="D60" i="2"/>
  <c r="C60" i="2"/>
  <c r="B60" i="2"/>
  <c r="D59" i="2"/>
  <c r="I58" i="2"/>
  <c r="H58" i="2"/>
  <c r="G58" i="2"/>
  <c r="F58" i="2"/>
  <c r="D58" i="2"/>
  <c r="C58" i="2"/>
  <c r="B58" i="2"/>
  <c r="D57" i="2"/>
  <c r="I56" i="2"/>
  <c r="H56" i="2"/>
  <c r="G56" i="2"/>
  <c r="F56" i="2"/>
  <c r="D56" i="2"/>
  <c r="C56" i="2"/>
  <c r="B56" i="2"/>
  <c r="D55" i="2"/>
  <c r="I54" i="2"/>
  <c r="H54" i="2"/>
  <c r="G54" i="2"/>
  <c r="F54" i="2"/>
  <c r="D54" i="2"/>
  <c r="C54" i="2"/>
  <c r="B54" i="2"/>
  <c r="D53" i="2"/>
  <c r="I52" i="2"/>
  <c r="H52" i="2"/>
  <c r="G52" i="2"/>
  <c r="F52" i="2"/>
  <c r="D52" i="2"/>
  <c r="C52" i="2"/>
  <c r="B52" i="2"/>
  <c r="D51" i="2"/>
  <c r="I50" i="2"/>
  <c r="H50" i="2"/>
  <c r="G50" i="2"/>
  <c r="F50" i="2"/>
  <c r="D50" i="2"/>
  <c r="C50" i="2"/>
  <c r="B50" i="2"/>
  <c r="D49" i="2"/>
  <c r="I48" i="2"/>
  <c r="H48" i="2"/>
  <c r="G48" i="2"/>
  <c r="F48" i="2"/>
  <c r="D48" i="2"/>
  <c r="C48" i="2"/>
  <c r="B48" i="2"/>
  <c r="D47" i="2"/>
  <c r="I46" i="2"/>
  <c r="H46" i="2"/>
  <c r="G46" i="2"/>
  <c r="F46" i="2"/>
  <c r="D46" i="2"/>
  <c r="C46" i="2"/>
  <c r="B46" i="2"/>
  <c r="D45" i="2"/>
  <c r="I44" i="2"/>
  <c r="H44" i="2"/>
  <c r="G44" i="2"/>
  <c r="F44" i="2"/>
  <c r="D44" i="2"/>
  <c r="C44" i="2"/>
  <c r="B44" i="2"/>
  <c r="D43" i="2"/>
  <c r="I42" i="2"/>
  <c r="H42" i="2"/>
  <c r="G42" i="2"/>
  <c r="F42" i="2"/>
  <c r="D42" i="2"/>
  <c r="C42" i="2"/>
  <c r="B42" i="2"/>
  <c r="D41" i="2"/>
  <c r="I40" i="2"/>
  <c r="H40" i="2"/>
  <c r="G40" i="2"/>
  <c r="F40" i="2"/>
  <c r="D40" i="2"/>
  <c r="C40" i="2"/>
  <c r="B40" i="2"/>
  <c r="D39" i="2"/>
  <c r="I38" i="2"/>
  <c r="H38" i="2"/>
  <c r="G38" i="2"/>
  <c r="F38" i="2"/>
  <c r="D38" i="2"/>
  <c r="C38" i="2"/>
  <c r="B38" i="2"/>
  <c r="D37" i="2"/>
  <c r="I36" i="2"/>
  <c r="H36" i="2"/>
  <c r="G36" i="2"/>
  <c r="F36" i="2"/>
  <c r="D36" i="2"/>
  <c r="C36" i="2"/>
  <c r="B36" i="2"/>
  <c r="D35" i="2"/>
  <c r="I34" i="2"/>
  <c r="H34" i="2"/>
  <c r="G34" i="2"/>
  <c r="F34" i="2"/>
  <c r="D34" i="2"/>
  <c r="C34" i="2"/>
  <c r="B34" i="2"/>
  <c r="D33" i="2"/>
  <c r="I32" i="2"/>
  <c r="H32" i="2"/>
  <c r="G32" i="2"/>
  <c r="F32" i="2"/>
  <c r="D32" i="2"/>
  <c r="C32" i="2"/>
  <c r="B32" i="2"/>
  <c r="D31" i="2"/>
  <c r="I30" i="2"/>
  <c r="H30" i="2"/>
  <c r="G30" i="2"/>
  <c r="F30" i="2"/>
  <c r="D30" i="2"/>
  <c r="C30" i="2"/>
  <c r="B30" i="2"/>
  <c r="D29" i="2"/>
  <c r="I28" i="2"/>
  <c r="H28" i="2"/>
  <c r="G28" i="2"/>
  <c r="F28" i="2"/>
  <c r="D28" i="2"/>
  <c r="C28" i="2"/>
  <c r="B28" i="2"/>
  <c r="D27" i="2"/>
  <c r="I26" i="2"/>
  <c r="H26" i="2"/>
  <c r="G26" i="2"/>
  <c r="F26" i="2"/>
  <c r="D26" i="2"/>
  <c r="C26" i="2"/>
  <c r="B26" i="2"/>
  <c r="D25" i="2"/>
  <c r="I24" i="2"/>
  <c r="H24" i="2"/>
  <c r="G24" i="2"/>
  <c r="F24" i="2"/>
  <c r="D24" i="2"/>
  <c r="C24" i="2"/>
  <c r="B24" i="2"/>
  <c r="D23" i="2"/>
  <c r="I22" i="2"/>
  <c r="H22" i="2"/>
  <c r="G22" i="2"/>
  <c r="F22" i="2"/>
  <c r="D22" i="2"/>
  <c r="C22" i="2"/>
  <c r="B22" i="2"/>
  <c r="D21" i="2"/>
  <c r="I20" i="2"/>
  <c r="H20" i="2"/>
  <c r="G20" i="2"/>
  <c r="F20" i="2"/>
  <c r="D20" i="2"/>
  <c r="C20" i="2"/>
  <c r="B20" i="2"/>
  <c r="D19" i="2"/>
  <c r="I18" i="2"/>
  <c r="H18" i="2"/>
  <c r="G18" i="2"/>
  <c r="F18" i="2"/>
  <c r="D18" i="2"/>
  <c r="C18" i="2"/>
  <c r="B18" i="2"/>
  <c r="D17" i="2"/>
  <c r="I16" i="2"/>
  <c r="H16" i="2"/>
  <c r="G16" i="2"/>
  <c r="F16" i="2"/>
  <c r="D16" i="2"/>
  <c r="C16" i="2"/>
  <c r="B16" i="2"/>
  <c r="D15" i="2"/>
  <c r="I14" i="2"/>
  <c r="H14" i="2"/>
  <c r="G14" i="2"/>
  <c r="F14" i="2"/>
  <c r="D14" i="2"/>
  <c r="C14" i="2"/>
  <c r="B14" i="2"/>
  <c r="D13" i="2"/>
  <c r="I12" i="2"/>
  <c r="H12" i="2"/>
  <c r="G12" i="2"/>
  <c r="F12" i="2"/>
  <c r="D12" i="2"/>
  <c r="C12" i="2"/>
  <c r="B12" i="2"/>
  <c r="D11" i="2"/>
  <c r="I10" i="2"/>
  <c r="H10" i="2"/>
  <c r="G10" i="2"/>
  <c r="F10" i="2"/>
  <c r="D10" i="2"/>
  <c r="C10" i="2"/>
  <c r="B10" i="2"/>
  <c r="D9" i="2"/>
  <c r="I8" i="2"/>
  <c r="H8" i="2"/>
  <c r="G8" i="2"/>
  <c r="F8" i="2"/>
  <c r="D8" i="2"/>
  <c r="C8" i="2"/>
  <c r="B8" i="2"/>
  <c r="D7" i="2"/>
  <c r="I6" i="2"/>
  <c r="H6" i="2"/>
  <c r="G6" i="2"/>
  <c r="F6" i="2"/>
  <c r="D6" i="2"/>
  <c r="C6" i="2"/>
  <c r="B6" i="2"/>
  <c r="B4" i="2"/>
  <c r="D5" i="2"/>
  <c r="I4" i="2"/>
  <c r="H4" i="2"/>
  <c r="G4" i="2"/>
  <c r="F4" i="2"/>
  <c r="D4" i="2"/>
  <c r="C4" i="2"/>
  <c r="C12" i="1" l="1"/>
  <c r="C8" i="1"/>
  <c r="B6" i="1" l="1"/>
  <c r="C6" i="1"/>
  <c r="D6" i="1"/>
  <c r="F6" i="1"/>
  <c r="G6" i="1"/>
  <c r="H6" i="1"/>
  <c r="I6" i="1"/>
  <c r="D7" i="1"/>
  <c r="B8" i="1"/>
  <c r="D8" i="1"/>
  <c r="F8" i="1"/>
  <c r="G8" i="1"/>
  <c r="H8" i="1"/>
  <c r="I8" i="1"/>
  <c r="D9" i="1"/>
  <c r="B10" i="1"/>
  <c r="C10" i="1"/>
  <c r="D10" i="1"/>
  <c r="F10" i="1"/>
  <c r="G10" i="1"/>
  <c r="H10" i="1"/>
  <c r="I10" i="1"/>
  <c r="D11" i="1"/>
  <c r="B12" i="1"/>
  <c r="D12" i="1"/>
  <c r="F12" i="1"/>
  <c r="G12" i="1"/>
  <c r="H12" i="1"/>
  <c r="I12" i="1"/>
  <c r="D13" i="1"/>
  <c r="B14" i="1"/>
  <c r="C14" i="1"/>
  <c r="D14" i="1"/>
  <c r="F14" i="1"/>
  <c r="G14" i="1"/>
  <c r="H14" i="1"/>
  <c r="I14" i="1"/>
  <c r="D15" i="1"/>
  <c r="B16" i="1"/>
  <c r="C16" i="1"/>
  <c r="D16" i="1"/>
  <c r="F16" i="1"/>
  <c r="G16" i="1"/>
  <c r="H16" i="1"/>
  <c r="I16" i="1"/>
  <c r="D17" i="1"/>
  <c r="B18" i="1"/>
  <c r="C18" i="1"/>
  <c r="D18" i="1"/>
  <c r="F18" i="1"/>
  <c r="G18" i="1"/>
  <c r="H18" i="1"/>
  <c r="I18" i="1"/>
  <c r="D19" i="1"/>
  <c r="B20" i="1"/>
  <c r="C20" i="1"/>
  <c r="D20" i="1"/>
  <c r="F20" i="1"/>
  <c r="G20" i="1"/>
  <c r="H20" i="1"/>
  <c r="I20" i="1"/>
  <c r="D21" i="1"/>
  <c r="B22" i="1"/>
  <c r="C22" i="1"/>
  <c r="D22" i="1"/>
  <c r="F22" i="1"/>
  <c r="G22" i="1"/>
  <c r="H22" i="1"/>
  <c r="I22" i="1"/>
  <c r="D23" i="1"/>
  <c r="B24" i="1"/>
  <c r="C24" i="1"/>
  <c r="D24" i="1"/>
  <c r="F24" i="1"/>
  <c r="G24" i="1"/>
  <c r="H24" i="1"/>
  <c r="I24" i="1"/>
  <c r="D25" i="1"/>
  <c r="B26" i="1"/>
  <c r="C26" i="1"/>
  <c r="D26" i="1"/>
  <c r="F26" i="1"/>
  <c r="G26" i="1"/>
  <c r="H26" i="1"/>
  <c r="I26" i="1"/>
  <c r="D27" i="1"/>
  <c r="B28" i="1"/>
  <c r="C28" i="1"/>
  <c r="D28" i="1"/>
  <c r="F28" i="1"/>
  <c r="G28" i="1"/>
  <c r="H28" i="1"/>
  <c r="I28" i="1"/>
  <c r="D29" i="1"/>
  <c r="B30" i="1"/>
  <c r="C30" i="1"/>
  <c r="D30" i="1"/>
  <c r="F30" i="1"/>
  <c r="G30" i="1"/>
  <c r="H30" i="1"/>
  <c r="I30" i="1"/>
  <c r="D31" i="1"/>
  <c r="B32" i="1"/>
  <c r="C32" i="1"/>
  <c r="D32" i="1"/>
  <c r="F32" i="1"/>
  <c r="G32" i="1"/>
  <c r="H32" i="1"/>
  <c r="I32" i="1"/>
  <c r="D33" i="1"/>
  <c r="B34" i="1"/>
  <c r="C34" i="1"/>
  <c r="D34" i="1"/>
  <c r="F34" i="1"/>
  <c r="G34" i="1"/>
  <c r="H34" i="1"/>
  <c r="I34" i="1"/>
  <c r="D35" i="1"/>
  <c r="B36" i="1"/>
  <c r="C36" i="1"/>
  <c r="D36" i="1"/>
  <c r="F36" i="1"/>
  <c r="G36" i="1"/>
  <c r="H36" i="1"/>
  <c r="I36" i="1"/>
  <c r="D37" i="1"/>
  <c r="B38" i="1"/>
  <c r="C38" i="1"/>
  <c r="D38" i="1"/>
  <c r="F38" i="1"/>
  <c r="G38" i="1"/>
  <c r="H38" i="1"/>
  <c r="I38" i="1"/>
  <c r="D39" i="1"/>
  <c r="B40" i="1"/>
  <c r="C40" i="1"/>
  <c r="D40" i="1"/>
  <c r="F40" i="1"/>
  <c r="G40" i="1"/>
  <c r="H40" i="1"/>
  <c r="I40" i="1"/>
  <c r="D41" i="1"/>
  <c r="D5" i="1"/>
  <c r="I4" i="1"/>
  <c r="H4" i="1"/>
  <c r="G4" i="1"/>
  <c r="F4" i="1"/>
  <c r="D4" i="1"/>
  <c r="C4" i="1"/>
  <c r="B4" i="1"/>
</calcChain>
</file>

<file path=xl/sharedStrings.xml><?xml version="1.0" encoding="utf-8"?>
<sst xmlns="http://schemas.openxmlformats.org/spreadsheetml/2006/main" count="417" uniqueCount="203">
  <si>
    <t>順位</t>
  </si>
  <si>
    <t>競技会名</t>
  </si>
  <si>
    <t>東京</t>
  </si>
  <si>
    <t>男子</t>
    <rPh sb="0" eb="2">
      <t>ダンシ</t>
    </rPh>
    <phoneticPr fontId="5"/>
  </si>
  <si>
    <t>八種競技</t>
    <rPh sb="0" eb="1">
      <t>8</t>
    </rPh>
    <rPh sb="1" eb="2">
      <t>シュ</t>
    </rPh>
    <rPh sb="2" eb="4">
      <t>キョウギ</t>
    </rPh>
    <phoneticPr fontId="5"/>
  </si>
  <si>
    <t>得　点</t>
  </si>
  <si>
    <t>氏　名(年)</t>
    <rPh sb="4" eb="5">
      <t>ネン</t>
    </rPh>
    <phoneticPr fontId="2"/>
  </si>
  <si>
    <t>所　　属</t>
  </si>
  <si>
    <t>支部</t>
  </si>
  <si>
    <t>月／日</t>
  </si>
  <si>
    <t>場所</t>
  </si>
  <si>
    <t>等級</t>
    <rPh sb="0" eb="2">
      <t>トウキュウ</t>
    </rPh>
    <phoneticPr fontId="5"/>
  </si>
  <si>
    <t>駒沢</t>
  </si>
  <si>
    <t>日本工大駒場</t>
  </si>
  <si>
    <t>都駒場</t>
  </si>
  <si>
    <t>女子</t>
    <rPh sb="0" eb="2">
      <t>ジョシ</t>
    </rPh>
    <phoneticPr fontId="5"/>
  </si>
  <si>
    <t>七種競技</t>
    <rPh sb="0" eb="1">
      <t>7</t>
    </rPh>
    <rPh sb="1" eb="2">
      <t>シュ</t>
    </rPh>
    <rPh sb="2" eb="4">
      <t>キョウギ</t>
    </rPh>
    <phoneticPr fontId="5"/>
  </si>
  <si>
    <t>等級</t>
    <rPh sb="0" eb="1">
      <t>トウ</t>
    </rPh>
    <rPh sb="1" eb="2">
      <t>キュウ</t>
    </rPh>
    <phoneticPr fontId="2"/>
  </si>
  <si>
    <t>白梅学園</t>
  </si>
  <si>
    <t>特</t>
    <rPh sb="0" eb="1">
      <t>トク</t>
    </rPh>
    <phoneticPr fontId="2"/>
  </si>
  <si>
    <t>競技種目</t>
  </si>
  <si>
    <t>記録</t>
  </si>
  <si>
    <t>選手/チーム</t>
  </si>
  <si>
    <t>所属</t>
  </si>
  <si>
    <t>競技場名</t>
  </si>
  <si>
    <t>競技年月日</t>
  </si>
  <si>
    <t>競技内訳</t>
  </si>
  <si>
    <t>七種競技(1999～)</t>
  </si>
  <si>
    <t>駒大高</t>
  </si>
  <si>
    <t>八種競技(高校2006～)</t>
  </si>
  <si>
    <t>支部</t>
    <rPh sb="0" eb="2">
      <t>シブ</t>
    </rPh>
    <phoneticPr fontId="9"/>
  </si>
  <si>
    <t>都富士</t>
  </si>
  <si>
    <t>成蹊</t>
  </si>
  <si>
    <t>慶応女</t>
  </si>
  <si>
    <t>都日比谷</t>
  </si>
  <si>
    <t>支部</t>
    <rPh sb="0" eb="2">
      <t>シブ</t>
    </rPh>
    <phoneticPr fontId="8"/>
  </si>
  <si>
    <t>山岸　武(3)</t>
  </si>
  <si>
    <t>全国高校総体</t>
    <rPh sb="0" eb="2">
      <t>ゼンコク</t>
    </rPh>
    <rPh sb="2" eb="4">
      <t>コウコウ</t>
    </rPh>
    <rPh sb="4" eb="6">
      <t>ソウタイ</t>
    </rPh>
    <phoneticPr fontId="11"/>
  </si>
  <si>
    <t>伊勢</t>
    <rPh sb="0" eb="2">
      <t>イセ</t>
    </rPh>
    <phoneticPr fontId="10"/>
  </si>
  <si>
    <t>11.14(+1.1)-6m52(+1.4)-12m06-50.25-;15.59(+1.7)-59m39-1m80-4.45.58</t>
    <phoneticPr fontId="10"/>
  </si>
  <si>
    <t>小俣　靖二朗(2)</t>
  </si>
  <si>
    <t>都文京</t>
    <phoneticPr fontId="10"/>
  </si>
  <si>
    <t>国士舘大競技会</t>
  </si>
  <si>
    <t>国士舘</t>
    <phoneticPr fontId="10"/>
  </si>
  <si>
    <t>10/27,28</t>
    <phoneticPr fontId="10"/>
  </si>
  <si>
    <t>11.77(-0.4)-6m50(+1.4)-9m17-51.74-;15.63(-0.1)-42m63-1m93-4.48.12</t>
    <phoneticPr fontId="10"/>
  </si>
  <si>
    <t>山岸　幹(3)</t>
  </si>
  <si>
    <t>東京</t>
    <phoneticPr fontId="10"/>
  </si>
  <si>
    <t>南関東</t>
    <phoneticPr fontId="10"/>
  </si>
  <si>
    <t>敷島</t>
    <rPh sb="0" eb="2">
      <t>シキシマ</t>
    </rPh>
    <phoneticPr fontId="10"/>
  </si>
  <si>
    <t>6/15,16</t>
    <phoneticPr fontId="10"/>
  </si>
  <si>
    <t>11.45(-1.0)-6m19(+1.4)-11m48-51.55-;16.25(+0.2)-48m10-1m70-4.47.34</t>
    <phoneticPr fontId="10"/>
  </si>
  <si>
    <t>松本　雅翔(2)</t>
  </si>
  <si>
    <t>東京総体</t>
    <rPh sb="0" eb="2">
      <t>トウキョウ</t>
    </rPh>
    <rPh sb="2" eb="4">
      <t>ソウタイ</t>
    </rPh>
    <phoneticPr fontId="8"/>
  </si>
  <si>
    <t>東京総体</t>
    <rPh sb="0" eb="2">
      <t>トウキョウ</t>
    </rPh>
    <rPh sb="2" eb="4">
      <t>ソウタイ</t>
    </rPh>
    <phoneticPr fontId="10"/>
  </si>
  <si>
    <t>駒沢</t>
    <phoneticPr fontId="10"/>
  </si>
  <si>
    <t>5/12,13</t>
    <phoneticPr fontId="10"/>
  </si>
  <si>
    <t>11.50(-0.5)-6m39(+1.7)-10m12-51.13-;16.76(-2.9)-44m75-1m69-4.29.44</t>
    <phoneticPr fontId="10"/>
  </si>
  <si>
    <t>中村　珠生(3)</t>
  </si>
  <si>
    <t>城西</t>
    <phoneticPr fontId="10"/>
  </si>
  <si>
    <t>11.67(-0.5)-6m49(+1.7)-9m72-50.86-;15.50(-1.0)-30m22-1m60-4.23.85</t>
    <phoneticPr fontId="10"/>
  </si>
  <si>
    <t>片桐　秀太(2)</t>
  </si>
  <si>
    <t>日本工大駒場</t>
    <phoneticPr fontId="10"/>
  </si>
  <si>
    <t>11.87(-1.1)-6m63(+2.2)-10m99-52.21-;16.85(-1.0)-41m39-1m81-4.57.15</t>
    <phoneticPr fontId="10"/>
  </si>
  <si>
    <t>都南多摩中等</t>
    <phoneticPr fontId="10"/>
  </si>
  <si>
    <t>深見　来星(2)</t>
  </si>
  <si>
    <t>日大豊山</t>
    <phoneticPr fontId="10"/>
  </si>
  <si>
    <t>12.13(-1.8)-6m37(+2.0)-11m83-54.00-;16.90(-0.9)-41m92-1m72-5.05.96</t>
    <phoneticPr fontId="10"/>
  </si>
  <si>
    <t>川野　秀虎(3)</t>
  </si>
  <si>
    <t>駒大高</t>
    <phoneticPr fontId="10"/>
  </si>
  <si>
    <t>11.82(-1.1)-5m96(+2.3)-10m68-52.93-;17.44(-2.9)-38m04-1m66-4.44.35</t>
    <phoneticPr fontId="10"/>
  </si>
  <si>
    <t>山本　悠翔(2)</t>
  </si>
  <si>
    <t>12.10(-1.8)-6m23(+2.1)-7m76-50.96-;17.10(-1.0)-30m13-1m57-4.27.55</t>
    <phoneticPr fontId="10"/>
  </si>
  <si>
    <t>藤嶋　凌大(1)</t>
    <phoneticPr fontId="10"/>
  </si>
  <si>
    <t>都富士</t>
    <rPh sb="0" eb="1">
      <t>ト</t>
    </rPh>
    <rPh sb="1" eb="3">
      <t>フジ</t>
    </rPh>
    <phoneticPr fontId="10"/>
  </si>
  <si>
    <t>11.88(-0.7)-6m18(+0.4)-8m41-52.91-;15.57(+0.8)-23m36-1m70-5.01.25</t>
    <phoneticPr fontId="10"/>
  </si>
  <si>
    <t>伊藤　大将(3)</t>
  </si>
  <si>
    <t>都桜町</t>
    <phoneticPr fontId="10"/>
  </si>
  <si>
    <t>12.17(-2.4)-6m29(+0.7)-8m84-55.80-;18.77(-0.9)-51m01-1m60-5.14.18</t>
    <phoneticPr fontId="10"/>
  </si>
  <si>
    <t>吉野　杜和(2)</t>
  </si>
  <si>
    <t>都東大和南</t>
    <phoneticPr fontId="10"/>
  </si>
  <si>
    <t>12.28(-0.7)-5m78(+1.0)-8m65-55.52-;17.82(-0.1)-36m14-1m60-4.44.91</t>
    <phoneticPr fontId="10"/>
  </si>
  <si>
    <t>朝烏　遼(1)</t>
  </si>
  <si>
    <t>12.13(-0.7)-5m98(+0.8)-8m21-55.55-;18.08(+0.8)-31m18-1m75-5.00.74</t>
    <phoneticPr fontId="10"/>
  </si>
  <si>
    <t>山本　かいり(2)</t>
    <rPh sb="0" eb="2">
      <t>ヤマモト</t>
    </rPh>
    <phoneticPr fontId="10"/>
  </si>
  <si>
    <t>日大三</t>
    <rPh sb="0" eb="2">
      <t>ニチダイ</t>
    </rPh>
    <rPh sb="2" eb="3">
      <t>3</t>
    </rPh>
    <phoneticPr fontId="10"/>
  </si>
  <si>
    <t>11.52(-0.7)-6m35(+0.6)-6m42-51.40-;17.71(+0.8)-20m19-1m55-5.00.30</t>
    <phoneticPr fontId="10"/>
  </si>
  <si>
    <t>菱沼　颯(2)</t>
  </si>
  <si>
    <t>日体大荏原</t>
    <phoneticPr fontId="10"/>
  </si>
  <si>
    <t>11.94(-1.8)-6m22(+0.7)-8m25-57.81-;17.45(-0.9)-35m04-1m66-5.16.54</t>
    <phoneticPr fontId="10"/>
  </si>
  <si>
    <t>井上　海斗(3)</t>
  </si>
  <si>
    <t>都つばさ総合</t>
    <phoneticPr fontId="10"/>
  </si>
  <si>
    <t>11.89(-0.5)-6m07(+0.1)-8m64-54.27-;17.69(-0.9)-30m04-1m57-5.11.75</t>
    <phoneticPr fontId="10"/>
  </si>
  <si>
    <t>山本　朝日(1)</t>
  </si>
  <si>
    <t>桐朋</t>
    <phoneticPr fontId="10"/>
  </si>
  <si>
    <t>12.01(-1.1)-6m01(+1.9)-8m49-55.07-;18.29(-0.9)-35m89-1m66-5.15.52</t>
    <phoneticPr fontId="10"/>
  </si>
  <si>
    <t>白勢　和馬(1)</t>
  </si>
  <si>
    <t>12.28(-0.7)-5m52(+0.2)-9m07-54.17-;18.17(-0.1)-33m56-1m50-4.44.76</t>
    <phoneticPr fontId="10"/>
  </si>
  <si>
    <t>為我井　駿(2)</t>
  </si>
  <si>
    <t>都足立新田</t>
    <phoneticPr fontId="10"/>
  </si>
  <si>
    <t>支部競技会</t>
    <rPh sb="0" eb="2">
      <t>シブ</t>
    </rPh>
    <rPh sb="2" eb="5">
      <t>キョウギカイ</t>
    </rPh>
    <phoneticPr fontId="12"/>
  </si>
  <si>
    <t>夢の島</t>
    <phoneticPr fontId="10"/>
  </si>
  <si>
    <t>4/3,4</t>
    <phoneticPr fontId="10"/>
  </si>
  <si>
    <t>11.69(-1.1)-6m24(+1.1)-7m45-54.25-;20.35(+1.7)-38m57-1m48-5.04.13</t>
    <phoneticPr fontId="10"/>
  </si>
  <si>
    <t>佐原　滉太(2)</t>
  </si>
  <si>
    <t>青稜</t>
    <phoneticPr fontId="10"/>
  </si>
  <si>
    <t>12.06(-1.8)-5m39(+2.0)-7m30-55.57-;18.37(-2.9)-35m39-1m66-5.07.26</t>
    <phoneticPr fontId="10"/>
  </si>
  <si>
    <t>友國 佑馬(1)</t>
    <phoneticPr fontId="10"/>
  </si>
  <si>
    <t>都昭和</t>
    <rPh sb="0" eb="1">
      <t>ト</t>
    </rPh>
    <rPh sb="1" eb="3">
      <t>ショウワ</t>
    </rPh>
    <phoneticPr fontId="10"/>
  </si>
  <si>
    <t>11.82(-0.4)-5m75(+0.5)-7m39-53.16-;20.11(+0.8)-28m39-1m70-5.13.08</t>
    <phoneticPr fontId="10"/>
  </si>
  <si>
    <t>鈴木　一聖(2)</t>
  </si>
  <si>
    <t>都昭和</t>
    <phoneticPr fontId="10"/>
  </si>
  <si>
    <t>河原　渉(3)</t>
  </si>
  <si>
    <t>都日本橋</t>
    <phoneticPr fontId="10"/>
  </si>
  <si>
    <t>大西　亜門(2)</t>
  </si>
  <si>
    <t>都足立</t>
    <phoneticPr fontId="10"/>
  </si>
  <si>
    <t>西村　健汰(2)</t>
  </si>
  <si>
    <t>11.82(-2.4)-5m33(+2.1)-7m81-53.90-;18.58(-0.9)-29m06-1m45-5.09.46</t>
    <phoneticPr fontId="10"/>
  </si>
  <si>
    <t>新木　皓平(3)</t>
  </si>
  <si>
    <t>小松　史弥(3)</t>
  </si>
  <si>
    <t>外山　聖悟(1)</t>
  </si>
  <si>
    <t>東京</t>
    <phoneticPr fontId="10"/>
  </si>
  <si>
    <t>１００ｍ(風速)-走幅跳(風速)-砲丸投-４００ｍ-;１１０ｍＨ(風速)-やり投-走高跳-１５００ｍ</t>
    <phoneticPr fontId="5"/>
  </si>
  <si>
    <t>１００ｍＨ(風速)-走高跳-砲丸投-２００ｍ(風速)-;走幅跳(風速)-やり投-８００ｍ</t>
    <rPh sb="11" eb="12">
      <t>タカ</t>
    </rPh>
    <rPh sb="23" eb="25">
      <t>フウソク</t>
    </rPh>
    <rPh sb="28" eb="31">
      <t>ハシリハバトビ</t>
    </rPh>
    <phoneticPr fontId="5"/>
  </si>
  <si>
    <t>岡部　華鈴(2)</t>
  </si>
  <si>
    <t>14.78(+1.5)-1m60-8m54-27.33(-2.6)-;5m33(+1.8)-39m00-2.29.04</t>
  </si>
  <si>
    <t>大久保　綺更(2)</t>
  </si>
  <si>
    <t>15.54(-0.2)-1m66-7m85-27.63(-2.6)-;5m05(-0.8)-31m59-2.39.07</t>
  </si>
  <si>
    <t>16.01(-0.2)-1m54-10m32-28.57(-2.6)-;4m96(+1.7)-31m92-2.42.26</t>
  </si>
  <si>
    <t>上向　詩子(3)</t>
  </si>
  <si>
    <t>15.11(-0.6)-1m51-6m60-27.35(-2.6)-;4m81(+0.4)-23m13-2.26.25</t>
  </si>
  <si>
    <t>15.50(-0.6)-1m36-8m77-27.66(-0.5)-;5m09(+0.6)-28m31-2.40.32</t>
  </si>
  <si>
    <t>城戸　渚沙(2)</t>
  </si>
  <si>
    <t>15.05(+1.5)-1m48-8m19-27.81(-0.3)-;4m71(+3.9)-21m76-2.39.16</t>
  </si>
  <si>
    <t>岩屋　佑未奈(2)</t>
  </si>
  <si>
    <t>16.07(-0.2)-1m39-6m90-27.40(-0.5)-;5m03(+1.7)-22m24-2.37.04</t>
  </si>
  <si>
    <t>小林　瑞歩(3)</t>
  </si>
  <si>
    <t>16.13(-0.6)-1m42-7m58-27.42(-0.3)-;4m82(+1.8)-20m70-2.39.04</t>
  </si>
  <si>
    <t>笹岡　未咲(2)</t>
  </si>
  <si>
    <t>16.32(-0.2)-1m39-6m92-28.18(-0.3)-;4m73(+3.5)-25m60-2.36.76</t>
  </si>
  <si>
    <t>喜頭　蓮(3)</t>
  </si>
  <si>
    <t>錦城</t>
  </si>
  <si>
    <t>17.02(+1.5)-1m45-6m12-28.12(-0.3)-;5m03(+1.8)-22m54-2.39.91</t>
  </si>
  <si>
    <t>小栗　愛海(2)</t>
  </si>
  <si>
    <t>日大二</t>
  </si>
  <si>
    <t>18.18(-0.6)-1m36-8m72-29.90(-0.3)-;4m84(+1.4)-28m76-2.36.50</t>
  </si>
  <si>
    <t>大谷　百合香(2)</t>
  </si>
  <si>
    <t>16.56(+1.5)-1m42-6m35-28.22(-0.5)-;4m67(+0.5)-21m75-2.40.38</t>
  </si>
  <si>
    <t>岩田　かおり(3)</t>
  </si>
  <si>
    <t>17.64(-0.6)-1m33-7m22-27.75(-0.5)-;4m64(+2.7)-22m68-2.32.74</t>
  </si>
  <si>
    <t>小林　夕夏(2)</t>
  </si>
  <si>
    <t>都田無</t>
  </si>
  <si>
    <t>17.23(-0.2)-1m36-6m08-27.41(-0.5)-;4m66(-0.4)-21m98-2.35.49</t>
  </si>
  <si>
    <t>下村　倫子(1)</t>
  </si>
  <si>
    <t>16.70(+1.5)-1m30-8m41-28.17(-0.3)-;4m50(+2.6)-21m66-2.40.70</t>
  </si>
  <si>
    <t>青野　幸実(2)</t>
  </si>
  <si>
    <t>都武蔵野北</t>
  </si>
  <si>
    <t>16.91(+1.5)-1m36-5m89-28.77(-0.5)-;4m59(+2.9)-20m58-2.28.50</t>
  </si>
  <si>
    <t>矢作　鈴香(1)</t>
  </si>
  <si>
    <t>18.16(-0.2)-1m39-7m44-28.57(-2.6)-;4m68(+0.8)-29m17-3.00.18</t>
  </si>
  <si>
    <t>高木　夏帆(2)</t>
  </si>
  <si>
    <t>18.31(-0.6)-1m30-6m89-30.55(-2.6)-;4m67(+3.3)-24m33-2.56.87</t>
  </si>
  <si>
    <t>都東大和南</t>
    <rPh sb="0" eb="1">
      <t>ト</t>
    </rPh>
    <phoneticPr fontId="8"/>
  </si>
  <si>
    <t>国士舘</t>
  </si>
  <si>
    <t>10/27,28</t>
  </si>
  <si>
    <t>19.59(-0.2)-1m35-6m88-30.99(+0.1)-;4m33(+0.6)-16m70-2.51.91</t>
  </si>
  <si>
    <t xml:space="preserve"> </t>
    <phoneticPr fontId="2"/>
  </si>
  <si>
    <t>濱口　実玖(2)</t>
  </si>
  <si>
    <t>濵地　ゆきな(3)</t>
  </si>
  <si>
    <t>村上　元太(1)</t>
    <rPh sb="0" eb="2">
      <t>ムラカミ</t>
    </rPh>
    <rPh sb="3" eb="5">
      <t>ゲンタ</t>
    </rPh>
    <phoneticPr fontId="2"/>
  </si>
  <si>
    <t>都駒場</t>
    <rPh sb="0" eb="1">
      <t>ト</t>
    </rPh>
    <rPh sb="1" eb="3">
      <t>コマバ</t>
    </rPh>
    <phoneticPr fontId="2"/>
  </si>
  <si>
    <t>国士舘</t>
    <phoneticPr fontId="2"/>
  </si>
  <si>
    <t>6/2,3</t>
    <phoneticPr fontId="2"/>
  </si>
  <si>
    <t>11.86(-1.8)-5m42(-2.2)-7m54-55.34-;22.17(+0.3)-35m04-1m55-5.06.81</t>
    <phoneticPr fontId="2"/>
  </si>
  <si>
    <t>聖学院</t>
    <phoneticPr fontId="2"/>
  </si>
  <si>
    <t>夢の島</t>
    <phoneticPr fontId="2"/>
  </si>
  <si>
    <t>4/3,4</t>
    <phoneticPr fontId="2"/>
  </si>
  <si>
    <t>11.94(-1.1)-5m14(+0.8)-7m54-54.60-;20.44(+1.7)-35m86-1m45-5.12.44</t>
    <phoneticPr fontId="2"/>
  </si>
  <si>
    <t>木村　倫太呂(2)</t>
    <rPh sb="0" eb="2">
      <t>キムラ</t>
    </rPh>
    <rPh sb="3" eb="4">
      <t>リン</t>
    </rPh>
    <rPh sb="4" eb="5">
      <t>フトシ</t>
    </rPh>
    <rPh sb="5" eb="6">
      <t>ロ</t>
    </rPh>
    <phoneticPr fontId="2"/>
  </si>
  <si>
    <t>12.39(-1.8)-5m43(-0.2)-7m16-55.61-;21.36(+0.3)-35m81-1m60-5.11.78</t>
    <phoneticPr fontId="2"/>
  </si>
  <si>
    <t>谷口　遥祐(1)</t>
    <phoneticPr fontId="2"/>
  </si>
  <si>
    <t>都昭和</t>
    <rPh sb="0" eb="1">
      <t>ト</t>
    </rPh>
    <rPh sb="1" eb="3">
      <t>ショウワ</t>
    </rPh>
    <phoneticPr fontId="2"/>
  </si>
  <si>
    <t>10/27,28</t>
    <phoneticPr fontId="2"/>
  </si>
  <si>
    <t>12.73(-0.4)-5m48(+1.3)-8m01-58.21-;19.90(+0.8)-33m99-1m60-5.20.94</t>
    <phoneticPr fontId="2"/>
  </si>
  <si>
    <t>都小岩</t>
    <phoneticPr fontId="2"/>
  </si>
  <si>
    <t>12.42(-1.4)-5m31(+1.2)-7m27-58.95-;19.52(+1.7)-31m31-1m45-5.01.16</t>
    <phoneticPr fontId="2"/>
  </si>
  <si>
    <t>五十嵐　滉(2)</t>
    <rPh sb="0" eb="3">
      <t>イガラシ</t>
    </rPh>
    <rPh sb="4" eb="5">
      <t>コウ</t>
    </rPh>
    <phoneticPr fontId="2"/>
  </si>
  <si>
    <t>12.81(-1.8)-5m46(-0.3)-6m84-58.36-;20.60(+0.3)-27m09-1m45-4.56.96</t>
    <phoneticPr fontId="2"/>
  </si>
  <si>
    <t>菅村　隆太(2)</t>
    <rPh sb="0" eb="2">
      <t>スガムラ</t>
    </rPh>
    <rPh sb="3" eb="5">
      <t>リュウタ</t>
    </rPh>
    <phoneticPr fontId="2"/>
  </si>
  <si>
    <t>12.51(-1.8)-4m63(+0.5)-5m84-57.72-;20.93(+0.3)-41m87-1m45-4.56.98</t>
    <phoneticPr fontId="2"/>
  </si>
  <si>
    <t>野村　悠斗(2)</t>
    <rPh sb="0" eb="2">
      <t>ノムラ</t>
    </rPh>
    <rPh sb="3" eb="5">
      <t>ユウト</t>
    </rPh>
    <phoneticPr fontId="2"/>
  </si>
  <si>
    <t>12.24(-1.8)-4m94(-0.7)-5m76-56.84-;21.12(+0.3)-24m82-1m30-4.56.62</t>
    <phoneticPr fontId="2"/>
  </si>
  <si>
    <t>城西</t>
    <phoneticPr fontId="2"/>
  </si>
  <si>
    <t>東京総体</t>
    <rPh sb="0" eb="2">
      <t>トウキョウ</t>
    </rPh>
    <rPh sb="2" eb="4">
      <t>ソウタイ</t>
    </rPh>
    <phoneticPr fontId="2"/>
  </si>
  <si>
    <t>駒沢</t>
    <phoneticPr fontId="2"/>
  </si>
  <si>
    <t>5/12,13</t>
    <phoneticPr fontId="2"/>
  </si>
  <si>
    <t>12.36(-1.1)-6m04(+2.8)-8m64-58.08-;DQ-33m87-1m60-DQ</t>
    <phoneticPr fontId="2"/>
  </si>
  <si>
    <t>5/19,20</t>
  </si>
  <si>
    <t>木村 友香(1)</t>
    <phoneticPr fontId="9"/>
  </si>
  <si>
    <t>8/2,3</t>
    <phoneticPr fontId="10"/>
  </si>
  <si>
    <t>11m83(-0.5)-5m81(+1.9)-10m09-57.67-;18.95(-0.9)-33m27-1m51-5.18.45</t>
    <phoneticPr fontId="10"/>
  </si>
  <si>
    <t>12m01(-1.8)-5m63(-0.4)-6m61-54.14-;19.54(-1.0)-34m71-1m69-5.14.03</t>
    <phoneticPr fontId="10"/>
  </si>
  <si>
    <t>12m26(-2.4)-5m21(+1.5)-6m77-53.68-;17.62(-2.9)-26m61-1m51-4.58.35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</si>
</sst>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0.0"/>
  </numFmts>
  <fonts count="3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3"/>
      <color indexed="5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" fillId="28" borderId="12" applyNumberFormat="0" applyFon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1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30" borderId="1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1" borderId="14" applyNumberFormat="0" applyAlignment="0" applyProtection="0">
      <alignment vertical="center"/>
    </xf>
    <xf numFmtId="0" fontId="3" fillId="0" borderId="0"/>
    <xf numFmtId="0" fontId="29" fillId="32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41" applyAlignment="1">
      <alignment horizontal="center"/>
    </xf>
    <xf numFmtId="0" fontId="4" fillId="0" borderId="0" xfId="41" applyFont="1" applyAlignment="1">
      <alignment horizontal="center"/>
    </xf>
    <xf numFmtId="0" fontId="4" fillId="0" borderId="0" xfId="41" applyFont="1"/>
    <xf numFmtId="0" fontId="6" fillId="0" borderId="0" xfId="41" applyFont="1" applyAlignment="1">
      <alignment horizontal="left"/>
    </xf>
    <xf numFmtId="0" fontId="3" fillId="0" borderId="0" xfId="41" applyAlignment="1">
      <alignment horizontal="left"/>
    </xf>
    <xf numFmtId="0" fontId="3" fillId="0" borderId="1" xfId="41" applyBorder="1" applyAlignment="1">
      <alignment horizontal="center"/>
    </xf>
    <xf numFmtId="0" fontId="7" fillId="0" borderId="3" xfId="41" applyFont="1" applyBorder="1" applyAlignment="1"/>
    <xf numFmtId="0" fontId="7" fillId="0" borderId="3" xfId="41" applyFont="1" applyBorder="1" applyAlignment="1">
      <alignment horizontal="center"/>
    </xf>
    <xf numFmtId="0" fontId="7" fillId="0" borderId="4" xfId="41" applyFont="1" applyBorder="1" applyAlignment="1">
      <alignment horizontal="center"/>
    </xf>
    <xf numFmtId="0" fontId="3" fillId="0" borderId="6" xfId="41" applyBorder="1" applyAlignment="1">
      <alignment horizontal="center"/>
    </xf>
    <xf numFmtId="0" fontId="3" fillId="0" borderId="8" xfId="41" applyBorder="1" applyAlignment="1">
      <alignment horizontal="center"/>
    </xf>
    <xf numFmtId="0" fontId="3" fillId="0" borderId="8" xfId="41" applyBorder="1" applyAlignment="1"/>
    <xf numFmtId="2" fontId="3" fillId="0" borderId="3" xfId="41" applyNumberFormat="1" applyFont="1" applyBorder="1" applyAlignment="1"/>
    <xf numFmtId="0" fontId="3" fillId="0" borderId="3" xfId="41" applyBorder="1" applyAlignment="1">
      <alignment horizontal="center"/>
    </xf>
    <xf numFmtId="177" fontId="3" fillId="0" borderId="3" xfId="41" applyNumberFormat="1" applyBorder="1" applyAlignment="1">
      <alignment horizontal="center"/>
    </xf>
    <xf numFmtId="1" fontId="3" fillId="0" borderId="3" xfId="41" applyNumberFormat="1" applyBorder="1" applyAlignment="1">
      <alignment horizontal="center"/>
    </xf>
    <xf numFmtId="0" fontId="3" fillId="0" borderId="4" xfId="41" applyBorder="1" applyAlignment="1">
      <alignment horizontal="center"/>
    </xf>
    <xf numFmtId="0" fontId="3" fillId="0" borderId="1" xfId="41" applyFont="1" applyBorder="1" applyAlignment="1">
      <alignment horizontal="center"/>
    </xf>
    <xf numFmtId="0" fontId="3" fillId="0" borderId="0" xfId="41" applyFont="1" applyAlignment="1">
      <alignment horizontal="center"/>
    </xf>
    <xf numFmtId="0" fontId="4" fillId="0" borderId="0" xfId="41" applyFont="1" applyAlignment="1"/>
    <xf numFmtId="0" fontId="3" fillId="0" borderId="2" xfId="41" applyFont="1" applyBorder="1" applyAlignment="1">
      <alignment horizontal="center"/>
    </xf>
    <xf numFmtId="1" fontId="3" fillId="0" borderId="5" xfId="41" applyNumberFormat="1" applyFont="1" applyBorder="1" applyAlignment="1">
      <alignment horizontal="center"/>
    </xf>
    <xf numFmtId="0" fontId="3" fillId="0" borderId="9" xfId="41" applyFont="1" applyBorder="1" applyAlignment="1">
      <alignment horizontal="center"/>
    </xf>
    <xf numFmtId="1" fontId="3" fillId="0" borderId="6" xfId="41" applyNumberFormat="1" applyFont="1" applyBorder="1" applyAlignment="1">
      <alignment horizontal="center"/>
    </xf>
    <xf numFmtId="0" fontId="3" fillId="0" borderId="8" xfId="41" applyFont="1" applyBorder="1" applyAlignment="1">
      <alignment horizontal="center"/>
    </xf>
    <xf numFmtId="0" fontId="3" fillId="0" borderId="6" xfId="41" applyFont="1" applyBorder="1" applyAlignment="1">
      <alignment horizontal="left"/>
    </xf>
    <xf numFmtId="0" fontId="0" fillId="33" borderId="0" xfId="0" applyFill="1">
      <alignment vertical="center"/>
    </xf>
    <xf numFmtId="0" fontId="3" fillId="0" borderId="1" xfId="41" applyFill="1" applyBorder="1" applyAlignment="1">
      <alignment horizontal="center"/>
    </xf>
    <xf numFmtId="0" fontId="3" fillId="0" borderId="2" xfId="41" applyFill="1" applyBorder="1" applyAlignment="1">
      <alignment horizontal="center"/>
    </xf>
    <xf numFmtId="0" fontId="7" fillId="0" borderId="3" xfId="41" applyFont="1" applyFill="1" applyBorder="1" applyAlignment="1"/>
    <xf numFmtId="0" fontId="7" fillId="0" borderId="3" xfId="41" applyFont="1" applyFill="1" applyBorder="1" applyAlignment="1">
      <alignment horizontal="center"/>
    </xf>
    <xf numFmtId="0" fontId="7" fillId="0" borderId="4" xfId="41" applyFont="1" applyFill="1" applyBorder="1" applyAlignment="1">
      <alignment horizontal="center"/>
    </xf>
    <xf numFmtId="0" fontId="3" fillId="0" borderId="5" xfId="41" applyFill="1" applyBorder="1" applyAlignment="1">
      <alignment horizontal="center"/>
    </xf>
    <xf numFmtId="0" fontId="3" fillId="0" borderId="6" xfId="41" applyFill="1" applyBorder="1" applyAlignment="1">
      <alignment horizontal="center"/>
    </xf>
    <xf numFmtId="0" fontId="3" fillId="0" borderId="6" xfId="41" applyFont="1" applyFill="1" applyBorder="1" applyAlignment="1"/>
    <xf numFmtId="0" fontId="3" fillId="0" borderId="7" xfId="41" applyFill="1" applyBorder="1" applyAlignment="1">
      <alignment horizontal="center"/>
    </xf>
    <xf numFmtId="0" fontId="3" fillId="0" borderId="8" xfId="41" applyFill="1" applyBorder="1" applyAlignment="1">
      <alignment horizontal="center"/>
    </xf>
    <xf numFmtId="0" fontId="3" fillId="0" borderId="8" xfId="41" applyFill="1" applyBorder="1" applyAlignment="1"/>
    <xf numFmtId="2" fontId="3" fillId="0" borderId="3" xfId="41" applyNumberFormat="1" applyFont="1" applyFill="1" applyBorder="1" applyAlignment="1"/>
    <xf numFmtId="0" fontId="3" fillId="0" borderId="3" xfId="41" applyFill="1" applyBorder="1" applyAlignment="1">
      <alignment horizontal="center"/>
    </xf>
    <xf numFmtId="177" fontId="3" fillId="0" borderId="3" xfId="41" applyNumberFormat="1" applyFill="1" applyBorder="1" applyAlignment="1">
      <alignment horizontal="center"/>
    </xf>
    <xf numFmtId="1" fontId="3" fillId="0" borderId="3" xfId="41" applyNumberFormat="1" applyFill="1" applyBorder="1" applyAlignment="1">
      <alignment horizontal="center"/>
    </xf>
    <xf numFmtId="0" fontId="3" fillId="0" borderId="4" xfId="41" applyFill="1" applyBorder="1" applyAlignment="1">
      <alignment horizontal="center"/>
    </xf>
    <xf numFmtId="176" fontId="3" fillId="0" borderId="1" xfId="41" applyNumberFormat="1" applyFont="1" applyFill="1" applyBorder="1" applyAlignment="1">
      <alignment horizontal="center"/>
    </xf>
    <xf numFmtId="0" fontId="3" fillId="0" borderId="1" xfId="41" applyFont="1" applyFill="1" applyBorder="1" applyAlignment="1">
      <alignment horizontal="center"/>
    </xf>
    <xf numFmtId="0" fontId="3" fillId="0" borderId="9" xfId="41" applyFill="1" applyBorder="1" applyAlignment="1">
      <alignment horizontal="center"/>
    </xf>
    <xf numFmtId="0" fontId="3" fillId="0" borderId="10" xfId="41" applyFill="1" applyBorder="1" applyAlignment="1">
      <alignment horizontal="center"/>
    </xf>
    <xf numFmtId="0" fontId="30" fillId="0" borderId="20" xfId="0" applyFont="1" applyFill="1" applyBorder="1">
      <alignment vertical="center"/>
    </xf>
    <xf numFmtId="0" fontId="3" fillId="0" borderId="6" xfId="41" applyFont="1" applyFill="1" applyBorder="1" applyAlignment="1">
      <alignment horizontal="left"/>
    </xf>
    <xf numFmtId="0" fontId="3" fillId="0" borderId="6" xfId="41" applyFill="1" applyBorder="1" applyAlignment="1">
      <alignment horizontal="center" vertical="center"/>
    </xf>
    <xf numFmtId="0" fontId="3" fillId="0" borderId="8" xfId="41" applyFill="1" applyBorder="1" applyAlignment="1">
      <alignment horizontal="center" vertical="center"/>
    </xf>
    <xf numFmtId="0" fontId="3" fillId="0" borderId="6" xfId="41" applyFont="1" applyFill="1" applyBorder="1" applyAlignment="1">
      <alignment horizontal="center" vertical="center"/>
    </xf>
    <xf numFmtId="0" fontId="3" fillId="0" borderId="8" xfId="41" applyFont="1" applyFill="1" applyBorder="1" applyAlignment="1">
      <alignment horizontal="center" vertical="center"/>
    </xf>
    <xf numFmtId="0" fontId="3" fillId="0" borderId="6" xfId="41" applyFont="1" applyBorder="1" applyAlignment="1">
      <alignment vertical="center"/>
    </xf>
    <xf numFmtId="0" fontId="3" fillId="0" borderId="8" xfId="41" applyFont="1" applyBorder="1" applyAlignment="1">
      <alignment vertical="center"/>
    </xf>
    <xf numFmtId="0" fontId="3" fillId="0" borderId="5" xfId="41" applyFont="1" applyBorder="1" applyAlignment="1">
      <alignment horizontal="center" vertical="center"/>
    </xf>
    <xf numFmtId="0" fontId="3" fillId="0" borderId="7" xfId="41" applyFont="1" applyBorder="1" applyAlignment="1">
      <alignment horizontal="center" vertical="center"/>
    </xf>
    <xf numFmtId="0" fontId="3" fillId="0" borderId="6" xfId="41" applyFont="1" applyBorder="1" applyAlignment="1">
      <alignment horizontal="center" vertical="center"/>
    </xf>
    <xf numFmtId="0" fontId="3" fillId="0" borderId="8" xfId="41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Book1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workbookViewId="0">
      <selection activeCell="F71" sqref="F71"/>
    </sheetView>
  </sheetViews>
  <sheetFormatPr defaultRowHeight="13.5" x14ac:dyDescent="0.15"/>
  <cols>
    <col min="1" max="1" width="5.75" customWidth="1"/>
    <col min="2" max="2" width="8.875" customWidth="1"/>
    <col min="3" max="3" width="22.375" customWidth="1"/>
    <col min="4" max="4" width="16" customWidth="1"/>
    <col min="5" max="6" width="9.375" customWidth="1"/>
    <col min="7" max="7" width="11.75" customWidth="1"/>
    <col min="8" max="8" width="22.5" customWidth="1"/>
    <col min="9" max="9" width="20.125" customWidth="1"/>
    <col min="10" max="10" width="7.125" customWidth="1"/>
  </cols>
  <sheetData>
    <row r="1" spans="1:10" ht="21" x14ac:dyDescent="0.2">
      <c r="A1" s="1"/>
      <c r="B1" s="2" t="s">
        <v>3</v>
      </c>
      <c r="C1" s="3" t="s">
        <v>4</v>
      </c>
      <c r="D1" s="1"/>
      <c r="E1" s="1"/>
      <c r="F1" s="1"/>
      <c r="G1" s="1"/>
      <c r="H1" s="4"/>
      <c r="I1" s="5"/>
      <c r="J1" s="5"/>
    </row>
    <row r="2" spans="1:10" ht="17.25" x14ac:dyDescent="0.2">
      <c r="A2" s="50" t="s">
        <v>0</v>
      </c>
      <c r="B2" s="50" t="s">
        <v>5</v>
      </c>
      <c r="C2" s="52" t="s">
        <v>6</v>
      </c>
      <c r="D2" s="28" t="s">
        <v>7</v>
      </c>
      <c r="E2" s="28"/>
      <c r="F2" s="28" t="s">
        <v>8</v>
      </c>
      <c r="G2" s="28" t="s">
        <v>9</v>
      </c>
      <c r="H2" s="28" t="s">
        <v>1</v>
      </c>
      <c r="I2" s="28" t="s">
        <v>10</v>
      </c>
      <c r="J2" s="29" t="s">
        <v>11</v>
      </c>
    </row>
    <row r="3" spans="1:10" x14ac:dyDescent="0.15">
      <c r="A3" s="51"/>
      <c r="B3" s="51"/>
      <c r="C3" s="53"/>
      <c r="D3" s="30" t="s">
        <v>122</v>
      </c>
      <c r="E3" s="31"/>
      <c r="F3" s="31"/>
      <c r="G3" s="31"/>
      <c r="H3" s="31"/>
      <c r="I3" s="31"/>
      <c r="J3" s="32"/>
    </row>
    <row r="4" spans="1:10" ht="17.25" x14ac:dyDescent="0.2">
      <c r="A4" s="33">
        <v>1</v>
      </c>
      <c r="B4" s="34">
        <f>VLOOKUP(A4,'8DATA'!$B$2:$J$39,2)</f>
        <v>5727</v>
      </c>
      <c r="C4" s="35" t="str">
        <f>VLOOKUP(A4,'8DATA'!$B$2:$J$39,3)</f>
        <v>山岸　武(3)</v>
      </c>
      <c r="D4" s="28" t="str">
        <f>VLOOKUP(A4,'8DATA'!$B$2:$J$39,4)</f>
        <v>東京</v>
      </c>
      <c r="E4" s="28"/>
      <c r="F4" s="28">
        <f>VLOOKUP(A4,'8DATA'!$B$2:$J$39,5)</f>
        <v>1</v>
      </c>
      <c r="G4" s="28" t="str">
        <f>VLOOKUP(A4,'8DATA'!$B$2:$J$39,8)</f>
        <v>8/2,3</v>
      </c>
      <c r="H4" s="28" t="str">
        <f>VLOOKUP(A4,'8DATA'!$B$2:$J$39,6)</f>
        <v>全国高校総体</v>
      </c>
      <c r="I4" s="28" t="str">
        <f>VLOOKUP(A4,'8DATA'!$B$2:$J$39,7)</f>
        <v>伊勢</v>
      </c>
      <c r="J4" s="29" t="s">
        <v>19</v>
      </c>
    </row>
    <row r="5" spans="1:10" ht="17.25" x14ac:dyDescent="0.2">
      <c r="A5" s="36"/>
      <c r="B5" s="37"/>
      <c r="C5" s="38"/>
      <c r="D5" s="39" t="str">
        <f>VLOOKUP(A4,'8DATA'!$B$2:$J$39,9)</f>
        <v>11.14(+1.1)-6m52(+1.4)-12m06-50.25-;15.59(+1.7)-59m39-1m80-4.45.58</v>
      </c>
      <c r="E5" s="40"/>
      <c r="F5" s="41"/>
      <c r="G5" s="40"/>
      <c r="H5" s="42"/>
      <c r="I5" s="40"/>
      <c r="J5" s="43"/>
    </row>
    <row r="6" spans="1:10" ht="17.25" x14ac:dyDescent="0.2">
      <c r="A6" s="33">
        <v>2</v>
      </c>
      <c r="B6" s="34">
        <f>VLOOKUP(A6,'8DATA'!$B$2:$J$39,2)</f>
        <v>5191</v>
      </c>
      <c r="C6" s="35" t="str">
        <f>VLOOKUP(A6,'8DATA'!$B$2:$J$39,3)</f>
        <v>小俣　靖二朗(2)</v>
      </c>
      <c r="D6" s="28" t="str">
        <f>VLOOKUP(A6,'8DATA'!$B$2:$J$39,4)</f>
        <v>都文京</v>
      </c>
      <c r="E6" s="28"/>
      <c r="F6" s="28">
        <f>VLOOKUP(A6,'8DATA'!$B$2:$J$39,5)</f>
        <v>3</v>
      </c>
      <c r="G6" s="44" t="str">
        <f>VLOOKUP(A6,'8DATA'!$B$2:$J$39,8)</f>
        <v>10/27,28</v>
      </c>
      <c r="H6" s="45" t="str">
        <f>VLOOKUP(A6,'8DATA'!$B$2:$J$39,6)</f>
        <v>国士舘大競技会</v>
      </c>
      <c r="I6" s="28" t="str">
        <f>VLOOKUP(A6,'8DATA'!$B$2:$J$39,7)</f>
        <v>国士舘</v>
      </c>
      <c r="J6" s="29">
        <v>2</v>
      </c>
    </row>
    <row r="7" spans="1:10" ht="17.25" x14ac:dyDescent="0.2">
      <c r="A7" s="36"/>
      <c r="B7" s="37"/>
      <c r="C7" s="38"/>
      <c r="D7" s="39" t="str">
        <f>VLOOKUP(A6,'8DATA'!$B$2:$J$39,9)</f>
        <v>11.77(-0.4)-6m50(+1.4)-9m17-51.74-;15.63(-0.1)-42m63-1m93-4.48.12</v>
      </c>
      <c r="E7" s="40"/>
      <c r="F7" s="41"/>
      <c r="G7" s="40"/>
      <c r="H7" s="42"/>
      <c r="I7" s="40"/>
      <c r="J7" s="43"/>
    </row>
    <row r="8" spans="1:10" ht="17.25" x14ac:dyDescent="0.2">
      <c r="A8" s="33">
        <v>3</v>
      </c>
      <c r="B8" s="34">
        <f>VLOOKUP(A8,'8DATA'!$B$2:$J$39,2)</f>
        <v>5156</v>
      </c>
      <c r="C8" s="35" t="str">
        <f>VLOOKUP(A8,'8DATA'!$B$2:$J$39,3)</f>
        <v>山岸　幹(3)</v>
      </c>
      <c r="D8" s="28" t="str">
        <f>VLOOKUP(A8,'8DATA'!$B$2:$J$39,4)</f>
        <v>東京</v>
      </c>
      <c r="E8" s="28"/>
      <c r="F8" s="28">
        <f>VLOOKUP(A8,'8DATA'!$B$2:$J$39,5)</f>
        <v>1</v>
      </c>
      <c r="G8" s="44" t="str">
        <f>VLOOKUP(A8,'8DATA'!$B$2:$J$39,8)</f>
        <v>6/15,16</v>
      </c>
      <c r="H8" s="45" t="str">
        <f>VLOOKUP(A8,'8DATA'!$B$2:$J$39,6)</f>
        <v>南関東</v>
      </c>
      <c r="I8" s="28" t="str">
        <f>VLOOKUP(A8,'8DATA'!$B$2:$J$39,7)</f>
        <v>敷島</v>
      </c>
      <c r="J8" s="29">
        <v>2</v>
      </c>
    </row>
    <row r="9" spans="1:10" ht="17.25" x14ac:dyDescent="0.2">
      <c r="A9" s="36"/>
      <c r="B9" s="37"/>
      <c r="C9" s="38"/>
      <c r="D9" s="39" t="str">
        <f>VLOOKUP(A8,'8DATA'!$B$2:$J$39,9)</f>
        <v>11.45(-1.0)-6m19(+1.4)-11m48-51.55-;16.25(+0.2)-48m10-1m70-4.47.34</v>
      </c>
      <c r="E9" s="40"/>
      <c r="F9" s="41"/>
      <c r="G9" s="40"/>
      <c r="H9" s="42"/>
      <c r="I9" s="40"/>
      <c r="J9" s="43"/>
    </row>
    <row r="10" spans="1:10" ht="17.25" x14ac:dyDescent="0.2">
      <c r="A10" s="33">
        <v>4</v>
      </c>
      <c r="B10" s="34">
        <f>VLOOKUP(A10,'8DATA'!$B$2:$J$39,2)</f>
        <v>5127</v>
      </c>
      <c r="C10" s="35" t="str">
        <f>VLOOKUP(A10,'8DATA'!$B$2:$J$39,3)</f>
        <v>松本　雅翔(2)</v>
      </c>
      <c r="D10" s="45" t="str">
        <f>VLOOKUP(A10,'8DATA'!$B$2:$J$39,4)</f>
        <v>東京</v>
      </c>
      <c r="E10" s="28"/>
      <c r="F10" s="28">
        <f>VLOOKUP(A10,'8DATA'!$B$2:$J$39,5)</f>
        <v>1</v>
      </c>
      <c r="G10" s="44" t="str">
        <f>VLOOKUP(A10,'8DATA'!$B$2:$J$39,8)</f>
        <v>5/12,13</v>
      </c>
      <c r="H10" s="45" t="str">
        <f>VLOOKUP(A10,'8DATA'!$B$2:$J$39,6)</f>
        <v>東京総体</v>
      </c>
      <c r="I10" s="45" t="str">
        <f>VLOOKUP(A10,'8DATA'!$B$2:$J$39,7)</f>
        <v>駒沢</v>
      </c>
      <c r="J10" s="29">
        <v>2</v>
      </c>
    </row>
    <row r="11" spans="1:10" ht="17.25" x14ac:dyDescent="0.2">
      <c r="A11" s="36"/>
      <c r="B11" s="37"/>
      <c r="C11" s="38"/>
      <c r="D11" s="39" t="str">
        <f>VLOOKUP(A10,'8DATA'!$B$2:$J$39,9)</f>
        <v>11.50(-0.5)-6m39(+1.7)-10m12-51.13-;16.76(-2.9)-44m75-1m69-4.29.44</v>
      </c>
      <c r="E11" s="40"/>
      <c r="F11" s="41"/>
      <c r="G11" s="40"/>
      <c r="H11" s="42"/>
      <c r="I11" s="40"/>
      <c r="J11" s="43"/>
    </row>
    <row r="12" spans="1:10" ht="17.25" x14ac:dyDescent="0.2">
      <c r="A12" s="33">
        <v>5</v>
      </c>
      <c r="B12" s="34">
        <f>VLOOKUP(A12,'8DATA'!$B$2:$J$39,2)</f>
        <v>4997</v>
      </c>
      <c r="C12" s="35" t="str">
        <f>VLOOKUP(A12,'8DATA'!$B$2:$J$39,3)</f>
        <v>中村　珠生(3)</v>
      </c>
      <c r="D12" s="45" t="str">
        <f>VLOOKUP(A12,'8DATA'!$B$2:$J$39,4)</f>
        <v>城西</v>
      </c>
      <c r="E12" s="28"/>
      <c r="F12" s="28">
        <f>VLOOKUP(A12,'8DATA'!$B$2:$J$39,5)</f>
        <v>3</v>
      </c>
      <c r="G12" s="44" t="str">
        <f>VLOOKUP(A12,'8DATA'!$B$2:$J$39,8)</f>
        <v>5/12,13</v>
      </c>
      <c r="H12" s="45" t="str">
        <f>VLOOKUP(A12,'8DATA'!$B$2:$J$39,6)</f>
        <v>東京総体</v>
      </c>
      <c r="I12" s="28" t="str">
        <f>VLOOKUP(A12,'8DATA'!$B$2:$J$39,7)</f>
        <v>駒沢</v>
      </c>
      <c r="J12" s="29"/>
    </row>
    <row r="13" spans="1:10" ht="17.25" x14ac:dyDescent="0.2">
      <c r="A13" s="36"/>
      <c r="B13" s="37"/>
      <c r="C13" s="38"/>
      <c r="D13" s="39" t="str">
        <f>VLOOKUP(A12,'8DATA'!$B$2:$J$39,9)</f>
        <v>11.67(-0.5)-6m49(+1.7)-9m72-50.86-;15.50(-1.0)-30m22-1m60-4.23.85</v>
      </c>
      <c r="E13" s="40"/>
      <c r="F13" s="41"/>
      <c r="G13" s="40"/>
      <c r="H13" s="42"/>
      <c r="I13" s="40"/>
      <c r="J13" s="43"/>
    </row>
    <row r="14" spans="1:10" ht="17.25" x14ac:dyDescent="0.2">
      <c r="A14" s="33">
        <v>6</v>
      </c>
      <c r="B14" s="34">
        <f>VLOOKUP(A14,'8DATA'!$B$2:$J$39,2)</f>
        <v>4979</v>
      </c>
      <c r="C14" s="35" t="str">
        <f>VLOOKUP(A14,'8DATA'!$B$2:$J$39,3)</f>
        <v>片桐　秀太(2)</v>
      </c>
      <c r="D14" s="45" t="str">
        <f>VLOOKUP(A14,'8DATA'!$B$2:$J$39,4)</f>
        <v>日本工大駒場</v>
      </c>
      <c r="E14" s="28"/>
      <c r="F14" s="28">
        <f>VLOOKUP(A14,'8DATA'!$B$2:$J$39,5)</f>
        <v>1</v>
      </c>
      <c r="G14" s="44" t="str">
        <f>VLOOKUP(A14,'8DATA'!$B$2:$J$39,8)</f>
        <v>5/12,13</v>
      </c>
      <c r="H14" s="45" t="str">
        <f>VLOOKUP(A14,'8DATA'!$B$2:$J$39,6)</f>
        <v>東京総体</v>
      </c>
      <c r="I14" s="28" t="str">
        <f>VLOOKUP(A14,'8DATA'!$B$2:$J$39,7)</f>
        <v>駒沢</v>
      </c>
      <c r="J14" s="29"/>
    </row>
    <row r="15" spans="1:10" ht="17.25" x14ac:dyDescent="0.2">
      <c r="A15" s="36"/>
      <c r="B15" s="37"/>
      <c r="C15" s="38"/>
      <c r="D15" s="39" t="str">
        <f>VLOOKUP(A14,'8DATA'!$B$2:$J$39,9)</f>
        <v>11.87(-1.1)-6m63(+2.2)-10m99-52.21-;16.85(-1.0)-41m39-1m81-4.57.15</v>
      </c>
      <c r="E15" s="40"/>
      <c r="F15" s="41"/>
      <c r="G15" s="40"/>
      <c r="H15" s="42"/>
      <c r="I15" s="40"/>
      <c r="J15" s="43"/>
    </row>
    <row r="16" spans="1:10" ht="17.25" x14ac:dyDescent="0.2">
      <c r="A16" s="33">
        <v>7</v>
      </c>
      <c r="B16" s="34">
        <f>VLOOKUP(A16,'8DATA'!$B$2:$J$39,2)</f>
        <v>4721</v>
      </c>
      <c r="C16" s="35" t="str">
        <f>VLOOKUP(A16,'8DATA'!$B$2:$J$39,3)</f>
        <v>深見　来星(2)</v>
      </c>
      <c r="D16" s="45" t="str">
        <f>VLOOKUP(A16,'8DATA'!$B$2:$J$39,4)</f>
        <v>日大豊山</v>
      </c>
      <c r="E16" s="28"/>
      <c r="F16" s="28">
        <f>VLOOKUP(A16,'8DATA'!$B$2:$J$39,5)</f>
        <v>3</v>
      </c>
      <c r="G16" s="44" t="str">
        <f>VLOOKUP(A16,'8DATA'!$B$2:$J$39,8)</f>
        <v>5/12,13</v>
      </c>
      <c r="H16" s="45" t="str">
        <f>VLOOKUP(A16,'8DATA'!$B$2:$J$39,6)</f>
        <v>東京総体</v>
      </c>
      <c r="I16" s="28" t="str">
        <f>VLOOKUP(A16,'8DATA'!$B$2:$J$39,7)</f>
        <v>駒沢</v>
      </c>
      <c r="J16" s="29"/>
    </row>
    <row r="17" spans="1:10" ht="17.25" x14ac:dyDescent="0.2">
      <c r="A17" s="36"/>
      <c r="B17" s="37"/>
      <c r="C17" s="38"/>
      <c r="D17" s="39" t="str">
        <f>VLOOKUP(A16,'8DATA'!$B$2:$J$39,9)</f>
        <v>12.13(-1.8)-6m37(+2.0)-11m83-54.00-;16.90(-0.9)-41m92-1m72-5.05.96</v>
      </c>
      <c r="E17" s="40"/>
      <c r="F17" s="41"/>
      <c r="G17" s="40"/>
      <c r="H17" s="42"/>
      <c r="I17" s="40"/>
      <c r="J17" s="43"/>
    </row>
    <row r="18" spans="1:10" ht="17.25" x14ac:dyDescent="0.2">
      <c r="A18" s="34">
        <v>8</v>
      </c>
      <c r="B18" s="34">
        <f>VLOOKUP(A18,'8DATA'!$B$2:$J$39,2)</f>
        <v>4635</v>
      </c>
      <c r="C18" s="35" t="str">
        <f>VLOOKUP(A18,'8DATA'!$B$2:$J$39,3)</f>
        <v>川野　秀虎(3)</v>
      </c>
      <c r="D18" s="45" t="str">
        <f>VLOOKUP(A18,'8DATA'!$B$2:$J$39,4)</f>
        <v>駒大高</v>
      </c>
      <c r="E18" s="28"/>
      <c r="F18" s="28">
        <f>VLOOKUP(A18,'8DATA'!$B$2:$J$39,5)</f>
        <v>4</v>
      </c>
      <c r="G18" s="44" t="str">
        <f>VLOOKUP(A18,'8DATA'!$B$2:$J$39,8)</f>
        <v>5/12,13</v>
      </c>
      <c r="H18" s="45" t="str">
        <f>VLOOKUP(A18,'8DATA'!$B$2:$J$39,6)</f>
        <v>東京総体</v>
      </c>
      <c r="I18" s="28" t="str">
        <f>VLOOKUP(A18,'8DATA'!$B$2:$J$39,7)</f>
        <v>駒沢</v>
      </c>
      <c r="J18" s="29"/>
    </row>
    <row r="19" spans="1:10" ht="17.25" x14ac:dyDescent="0.2">
      <c r="A19" s="46"/>
      <c r="B19" s="37"/>
      <c r="C19" s="38"/>
      <c r="D19" s="39" t="str">
        <f>VLOOKUP(A18,'8DATA'!$B$2:$J$39,9)</f>
        <v>11.82(-1.1)-5m96(+2.3)-10m68-52.93-;17.44(-2.9)-38m04-1m66-4.44.35</v>
      </c>
      <c r="E19" s="40"/>
      <c r="F19" s="41"/>
      <c r="G19" s="40"/>
      <c r="H19" s="42"/>
      <c r="I19" s="40"/>
      <c r="J19" s="43"/>
    </row>
    <row r="20" spans="1:10" ht="17.25" x14ac:dyDescent="0.2">
      <c r="A20" s="33">
        <v>9</v>
      </c>
      <c r="B20" s="34">
        <f>VLOOKUP(A20,'8DATA'!$B$2:$J$39,2)</f>
        <v>4508</v>
      </c>
      <c r="C20" s="35" t="str">
        <f>VLOOKUP(A20,'8DATA'!$B$2:$J$39,3)</f>
        <v>山本　悠翔(2)</v>
      </c>
      <c r="D20" s="45" t="str">
        <f>VLOOKUP(A20,'8DATA'!$B$2:$J$39,4)</f>
        <v>都南多摩中等</v>
      </c>
      <c r="E20" s="28"/>
      <c r="F20" s="28">
        <f>VLOOKUP(A20,'8DATA'!$B$2:$J$39,5)</f>
        <v>6</v>
      </c>
      <c r="G20" s="44" t="str">
        <f>VLOOKUP(A20,'8DATA'!$B$2:$J$39,8)</f>
        <v>5/12,13</v>
      </c>
      <c r="H20" s="45" t="str">
        <f>VLOOKUP(A20,'8DATA'!$B$2:$J$39,6)</f>
        <v>東京総体</v>
      </c>
      <c r="I20" s="28" t="str">
        <f>VLOOKUP(A20,'8DATA'!$B$2:$J$39,7)</f>
        <v>駒沢</v>
      </c>
      <c r="J20" s="29"/>
    </row>
    <row r="21" spans="1:10" ht="17.25" x14ac:dyDescent="0.2">
      <c r="A21" s="36"/>
      <c r="B21" s="37"/>
      <c r="C21" s="38"/>
      <c r="D21" s="39" t="str">
        <f>VLOOKUP(A20,'8DATA'!$B$2:$J$39,9)</f>
        <v>12.10(-1.8)-6m23(+2.1)-7m76-50.96-;17.10(-1.0)-30m13-1m57-4.27.55</v>
      </c>
      <c r="E21" s="40"/>
      <c r="F21" s="41"/>
      <c r="G21" s="40"/>
      <c r="H21" s="42"/>
      <c r="I21" s="40"/>
      <c r="J21" s="43"/>
    </row>
    <row r="22" spans="1:10" ht="17.25" x14ac:dyDescent="0.2">
      <c r="A22" s="33">
        <v>10</v>
      </c>
      <c r="B22" s="34">
        <f>VLOOKUP(A22,'8DATA'!$B$2:$J$39,2)</f>
        <v>4463</v>
      </c>
      <c r="C22" s="35" t="str">
        <f>VLOOKUP(A22,'8DATA'!$B$2:$J$39,3)</f>
        <v>藤嶋　凌大(1)</v>
      </c>
      <c r="D22" s="45" t="str">
        <f>VLOOKUP(A22,'8DATA'!$B$2:$J$39,4)</f>
        <v>都富士</v>
      </c>
      <c r="E22" s="28"/>
      <c r="F22" s="28">
        <f>VLOOKUP(A22,'8DATA'!$B$2:$J$39,5)</f>
        <v>4</v>
      </c>
      <c r="G22" s="44" t="str">
        <f>VLOOKUP(A22,'8DATA'!$B$2:$J$39,8)</f>
        <v>10/27,28</v>
      </c>
      <c r="H22" s="45" t="str">
        <f>VLOOKUP(A22,'8DATA'!$B$2:$J$39,6)</f>
        <v>国士舘大競技会</v>
      </c>
      <c r="I22" s="28" t="str">
        <f>VLOOKUP(A22,'8DATA'!$B$2:$J$39,7)</f>
        <v>国士舘</v>
      </c>
      <c r="J22" s="29"/>
    </row>
    <row r="23" spans="1:10" ht="17.25" x14ac:dyDescent="0.2">
      <c r="A23" s="36"/>
      <c r="B23" s="37"/>
      <c r="C23" s="38"/>
      <c r="D23" s="39" t="str">
        <f>VLOOKUP(A22,'8DATA'!$B$2:$J$39,9)</f>
        <v>11.88(-0.7)-6m18(+0.4)-8m41-52.91-;15.57(+0.8)-23m36-1m70-5.01.25</v>
      </c>
      <c r="E23" s="40"/>
      <c r="F23" s="41"/>
      <c r="G23" s="40"/>
      <c r="H23" s="42"/>
      <c r="I23" s="40"/>
      <c r="J23" s="43"/>
    </row>
    <row r="24" spans="1:10" ht="17.25" x14ac:dyDescent="0.2">
      <c r="A24" s="33">
        <v>11</v>
      </c>
      <c r="B24" s="34">
        <f>VLOOKUP(A24,'8DATA'!$B$2:$J$39,2)</f>
        <v>4253</v>
      </c>
      <c r="C24" s="35" t="str">
        <f>VLOOKUP(A24,'8DATA'!$B$2:$J$39,3)</f>
        <v>伊藤　大将(3)</v>
      </c>
      <c r="D24" s="45" t="str">
        <f>VLOOKUP(A24,'8DATA'!$B$2:$J$39,4)</f>
        <v>都桜町</v>
      </c>
      <c r="E24" s="28"/>
      <c r="F24" s="28">
        <f>VLOOKUP(A24,'8DATA'!$B$2:$J$39,5)</f>
        <v>4</v>
      </c>
      <c r="G24" s="44" t="str">
        <f>VLOOKUP(A24,'8DATA'!$B$2:$J$39,8)</f>
        <v>5/12,13</v>
      </c>
      <c r="H24" s="45" t="str">
        <f>VLOOKUP(A24,'8DATA'!$B$2:$J$39,6)</f>
        <v>東京総体</v>
      </c>
      <c r="I24" s="28" t="str">
        <f>VLOOKUP(A24,'8DATA'!$B$2:$J$39,7)</f>
        <v>駒沢</v>
      </c>
      <c r="J24" s="29"/>
    </row>
    <row r="25" spans="1:10" ht="17.25" x14ac:dyDescent="0.2">
      <c r="A25" s="36"/>
      <c r="B25" s="37"/>
      <c r="C25" s="38"/>
      <c r="D25" s="39" t="str">
        <f>VLOOKUP(A24,'8DATA'!$B$2:$J$39,9)</f>
        <v>12.17(-2.4)-6m29(+0.7)-8m84-55.80-;18.77(-0.9)-51m01-1m60-5.14.18</v>
      </c>
      <c r="E25" s="40"/>
      <c r="F25" s="41"/>
      <c r="G25" s="40"/>
      <c r="H25" s="42"/>
      <c r="I25" s="40"/>
      <c r="J25" s="43"/>
    </row>
    <row r="26" spans="1:10" ht="17.25" x14ac:dyDescent="0.2">
      <c r="A26" s="33">
        <v>12</v>
      </c>
      <c r="B26" s="34">
        <f>VLOOKUP(A26,'8DATA'!$B$2:$J$39,2)</f>
        <v>4162</v>
      </c>
      <c r="C26" s="35" t="str">
        <f>VLOOKUP(A26,'8DATA'!$B$2:$J$39,3)</f>
        <v>吉野　杜和(2)</v>
      </c>
      <c r="D26" s="45" t="str">
        <f>VLOOKUP(A26,'8DATA'!$B$2:$J$39,4)</f>
        <v>都東大和南</v>
      </c>
      <c r="E26" s="28"/>
      <c r="F26" s="28">
        <f>VLOOKUP(A26,'8DATA'!$B$2:$J$39,5)</f>
        <v>6</v>
      </c>
      <c r="G26" s="44" t="str">
        <f>VLOOKUP(A26,'8DATA'!$B$2:$J$39,8)</f>
        <v>10/27,28</v>
      </c>
      <c r="H26" s="45" t="str">
        <f>VLOOKUP(A26,'8DATA'!$B$2:$J$39,6)</f>
        <v>国士舘大競技会</v>
      </c>
      <c r="I26" s="28" t="str">
        <f>VLOOKUP(A26,'8DATA'!$B$2:$J$39,7)</f>
        <v>国士舘</v>
      </c>
      <c r="J26" s="29"/>
    </row>
    <row r="27" spans="1:10" ht="17.25" x14ac:dyDescent="0.2">
      <c r="A27" s="36"/>
      <c r="B27" s="37"/>
      <c r="C27" s="38"/>
      <c r="D27" s="39" t="str">
        <f>VLOOKUP(A26,'8DATA'!$B$2:$J$39,9)</f>
        <v>12.28(-0.7)-5m78(+1.0)-8m65-55.52-;17.82(-0.1)-36m14-1m60-4.44.91</v>
      </c>
      <c r="E27" s="40"/>
      <c r="F27" s="41"/>
      <c r="G27" s="40"/>
      <c r="H27" s="42"/>
      <c r="I27" s="40"/>
      <c r="J27" s="43"/>
    </row>
    <row r="28" spans="1:10" ht="17.25" x14ac:dyDescent="0.2">
      <c r="A28" s="47">
        <v>13</v>
      </c>
      <c r="B28" s="34">
        <f>VLOOKUP(A28,'8DATA'!$B$2:$J$39,2)</f>
        <v>4136</v>
      </c>
      <c r="C28" s="35" t="str">
        <f>VLOOKUP(A28,'8DATA'!$B$2:$J$39,3)</f>
        <v>朝烏　遼(1)</v>
      </c>
      <c r="D28" s="45" t="str">
        <f>VLOOKUP(A28,'8DATA'!$B$2:$J$39,4)</f>
        <v>日本工大駒場</v>
      </c>
      <c r="E28" s="28"/>
      <c r="F28" s="28">
        <f>VLOOKUP(A28,'8DATA'!$B$2:$J$39,5)</f>
        <v>1</v>
      </c>
      <c r="G28" s="44" t="str">
        <f>VLOOKUP(A28,'8DATA'!$B$2:$J$39,8)</f>
        <v>10/27,28</v>
      </c>
      <c r="H28" s="45" t="str">
        <f>VLOOKUP(A28,'8DATA'!$B$2:$J$39,6)</f>
        <v>国士舘大競技会</v>
      </c>
      <c r="I28" s="28" t="str">
        <f>VLOOKUP(A28,'8DATA'!$B$2:$J$39,7)</f>
        <v>国士舘</v>
      </c>
      <c r="J28" s="29"/>
    </row>
    <row r="29" spans="1:10" ht="17.25" x14ac:dyDescent="0.2">
      <c r="A29" s="37"/>
      <c r="B29" s="37"/>
      <c r="C29" s="38"/>
      <c r="D29" s="39" t="str">
        <f>VLOOKUP(A28,'8DATA'!$B$2:$J$39,9)</f>
        <v>12.13(-0.7)-5m98(+0.8)-8m21-55.55-;18.08(+0.8)-31m18-1m75-5.00.74</v>
      </c>
      <c r="E29" s="40"/>
      <c r="F29" s="41"/>
      <c r="G29" s="40"/>
      <c r="H29" s="42"/>
      <c r="I29" s="40"/>
      <c r="J29" s="43"/>
    </row>
    <row r="30" spans="1:10" ht="17.25" x14ac:dyDescent="0.2">
      <c r="A30" s="47">
        <v>14</v>
      </c>
      <c r="B30" s="34">
        <f>VLOOKUP(A30,'8DATA'!$B$2:$J$39,2)</f>
        <v>4136</v>
      </c>
      <c r="C30" s="35" t="str">
        <f>VLOOKUP(A30,'8DATA'!$B$2:$J$39,3)</f>
        <v>山本　かいり(2)</v>
      </c>
      <c r="D30" s="45" t="str">
        <f>VLOOKUP(A30,'8DATA'!$B$2:$J$39,4)</f>
        <v>日大三</v>
      </c>
      <c r="E30" s="28"/>
      <c r="F30" s="28">
        <f>VLOOKUP(A30,'8DATA'!$B$2:$J$39,5)</f>
        <v>5</v>
      </c>
      <c r="G30" s="44" t="str">
        <f>VLOOKUP(A30,'8DATA'!$B$2:$J$39,8)</f>
        <v>10/27,28</v>
      </c>
      <c r="H30" s="45" t="str">
        <f>VLOOKUP(A30,'8DATA'!$B$2:$J$39,6)</f>
        <v>国士舘大競技会</v>
      </c>
      <c r="I30" s="28" t="str">
        <f>VLOOKUP(A30,'8DATA'!$B$2:$J$39,7)</f>
        <v>国士舘</v>
      </c>
      <c r="J30" s="29"/>
    </row>
    <row r="31" spans="1:10" ht="17.25" x14ac:dyDescent="0.2">
      <c r="A31" s="47"/>
      <c r="B31" s="37"/>
      <c r="C31" s="38"/>
      <c r="D31" s="39" t="str">
        <f>VLOOKUP(A30,'8DATA'!$B$2:$J$39,9)</f>
        <v>11.52(-0.7)-6m35(+0.6)-6m42-51.40-;17.71(+0.8)-20m19-1m55-5.00.30</v>
      </c>
      <c r="E31" s="40"/>
      <c r="F31" s="41"/>
      <c r="G31" s="40"/>
      <c r="H31" s="42"/>
      <c r="I31" s="40"/>
      <c r="J31" s="43"/>
    </row>
    <row r="32" spans="1:10" ht="17.25" x14ac:dyDescent="0.2">
      <c r="A32" s="34">
        <v>15</v>
      </c>
      <c r="B32" s="34">
        <f>VLOOKUP(A32,'8DATA'!$B$2:$J$39,2)</f>
        <v>4099</v>
      </c>
      <c r="C32" s="35" t="str">
        <f>VLOOKUP(A32,'8DATA'!$B$2:$J$39,3)</f>
        <v>菱沼　颯(2)</v>
      </c>
      <c r="D32" s="45" t="str">
        <f>VLOOKUP(A32,'8DATA'!$B$2:$J$39,4)</f>
        <v>日体大荏原</v>
      </c>
      <c r="E32" s="28"/>
      <c r="F32" s="28">
        <f>VLOOKUP(A32,'8DATA'!$B$2:$J$39,5)</f>
        <v>1</v>
      </c>
      <c r="G32" s="44" t="str">
        <f>VLOOKUP(A32,'8DATA'!$B$2:$J$39,8)</f>
        <v>5/12,13</v>
      </c>
      <c r="H32" s="45" t="str">
        <f>VLOOKUP(A32,'8DATA'!$B$2:$J$39,6)</f>
        <v>東京総体</v>
      </c>
      <c r="I32" s="28" t="str">
        <f>VLOOKUP(A32,'8DATA'!$B$2:$J$39,7)</f>
        <v>駒沢</v>
      </c>
      <c r="J32" s="29"/>
    </row>
    <row r="33" spans="1:10" ht="17.25" x14ac:dyDescent="0.2">
      <c r="A33" s="37"/>
      <c r="B33" s="37"/>
      <c r="C33" s="38"/>
      <c r="D33" s="39" t="str">
        <f>VLOOKUP(A32,'8DATA'!$B$2:$J$39,9)</f>
        <v>11.94(-1.8)-6m22(+0.7)-8m25-57.81-;17.45(-0.9)-35m04-1m66-5.16.54</v>
      </c>
      <c r="E33" s="40"/>
      <c r="F33" s="41"/>
      <c r="G33" s="40"/>
      <c r="H33" s="42"/>
      <c r="I33" s="40"/>
      <c r="J33" s="43"/>
    </row>
    <row r="34" spans="1:10" ht="17.25" x14ac:dyDescent="0.2">
      <c r="A34" s="34">
        <v>16</v>
      </c>
      <c r="B34" s="34">
        <f>VLOOKUP(A34,'8DATA'!$B$2:$J$39,2)</f>
        <v>4096</v>
      </c>
      <c r="C34" s="35" t="str">
        <f>VLOOKUP(A34,'8DATA'!$B$2:$J$39,3)</f>
        <v>井上　海斗(3)</v>
      </c>
      <c r="D34" s="45" t="str">
        <f>VLOOKUP(A34,'8DATA'!$B$2:$J$39,4)</f>
        <v>都つばさ総合</v>
      </c>
      <c r="E34" s="28"/>
      <c r="F34" s="28">
        <f>VLOOKUP(A34,'8DATA'!$B$2:$J$39,5)</f>
        <v>1</v>
      </c>
      <c r="G34" s="44" t="str">
        <f>VLOOKUP(A34,'8DATA'!$B$2:$J$39,8)</f>
        <v>5/12,13</v>
      </c>
      <c r="H34" s="45" t="str">
        <f>VLOOKUP(A34,'8DATA'!$B$2:$J$39,6)</f>
        <v>東京総体</v>
      </c>
      <c r="I34" s="28" t="str">
        <f>VLOOKUP(A34,'8DATA'!$B$2:$J$39,7)</f>
        <v>駒沢</v>
      </c>
      <c r="J34" s="29"/>
    </row>
    <row r="35" spans="1:10" ht="17.25" x14ac:dyDescent="0.2">
      <c r="A35" s="37"/>
      <c r="B35" s="37"/>
      <c r="C35" s="38"/>
      <c r="D35" s="39" t="str">
        <f>VLOOKUP(A34,'8DATA'!$B$2:$J$39,9)</f>
        <v>11.89(-0.5)-6m07(+0.1)-8m64-54.27-;17.69(-0.9)-30m04-1m57-5.11.75</v>
      </c>
      <c r="E35" s="40"/>
      <c r="F35" s="41"/>
      <c r="G35" s="40"/>
      <c r="H35" s="42"/>
      <c r="I35" s="40"/>
      <c r="J35" s="43"/>
    </row>
    <row r="36" spans="1:10" ht="17.25" x14ac:dyDescent="0.2">
      <c r="A36" s="34">
        <v>17</v>
      </c>
      <c r="B36" s="34">
        <f>VLOOKUP(A36,'8DATA'!$B$2:$J$39,2)</f>
        <v>4095</v>
      </c>
      <c r="C36" s="35" t="str">
        <f>VLOOKUP(A36,'8DATA'!$B$2:$J$39,3)</f>
        <v>山本　朝日(1)</v>
      </c>
      <c r="D36" s="45" t="str">
        <f>VLOOKUP(A36,'8DATA'!$B$2:$J$39,4)</f>
        <v>桐朋</v>
      </c>
      <c r="E36" s="28"/>
      <c r="F36" s="28">
        <f>VLOOKUP(A36,'8DATA'!$B$2:$J$39,5)</f>
        <v>5</v>
      </c>
      <c r="G36" s="44" t="str">
        <f>VLOOKUP(A36,'8DATA'!$B$2:$J$39,8)</f>
        <v>5/12,13</v>
      </c>
      <c r="H36" s="45" t="str">
        <f>VLOOKUP(A36,'8DATA'!$B$2:$J$39,6)</f>
        <v>東京総体</v>
      </c>
      <c r="I36" s="28" t="str">
        <f>VLOOKUP(A36,'8DATA'!$B$2:$J$39,7)</f>
        <v>駒沢</v>
      </c>
      <c r="J36" s="29"/>
    </row>
    <row r="37" spans="1:10" ht="17.25" x14ac:dyDescent="0.2">
      <c r="A37" s="37"/>
      <c r="B37" s="37"/>
      <c r="C37" s="38"/>
      <c r="D37" s="39" t="str">
        <f>VLOOKUP(A36,'8DATA'!$B$2:$J$39,9)</f>
        <v>12.01(-1.1)-6m01(+1.9)-8m49-55.07-;18.29(-0.9)-35m89-1m66-5.15.52</v>
      </c>
      <c r="E37" s="40"/>
      <c r="F37" s="41"/>
      <c r="G37" s="40"/>
      <c r="H37" s="42"/>
      <c r="I37" s="40"/>
      <c r="J37" s="43"/>
    </row>
    <row r="38" spans="1:10" ht="17.25" x14ac:dyDescent="0.2">
      <c r="A38" s="33">
        <v>18</v>
      </c>
      <c r="B38" s="34">
        <f>VLOOKUP(A38,'8DATA'!$B$2:$J$39,2)</f>
        <v>4043</v>
      </c>
      <c r="C38" s="35" t="str">
        <f>VLOOKUP(A38,'8DATA'!$B$2:$J$39,3)</f>
        <v>白勢　和馬(1)</v>
      </c>
      <c r="D38" s="45" t="str">
        <f>VLOOKUP(A38,'8DATA'!$B$2:$J$39,4)</f>
        <v>都文京</v>
      </c>
      <c r="E38" s="28"/>
      <c r="F38" s="28">
        <f>VLOOKUP(A38,'8DATA'!$B$2:$J$39,5)</f>
        <v>3</v>
      </c>
      <c r="G38" s="44" t="str">
        <f>VLOOKUP(A38,'8DATA'!$B$2:$J$39,8)</f>
        <v>10/27,28</v>
      </c>
      <c r="H38" s="45" t="str">
        <f>VLOOKUP(A38,'8DATA'!$B$2:$J$39,6)</f>
        <v>東京総体</v>
      </c>
      <c r="I38" s="28" t="str">
        <f>VLOOKUP(A38,'8DATA'!$B$2:$J$39,7)</f>
        <v>国士舘</v>
      </c>
      <c r="J38" s="29"/>
    </row>
    <row r="39" spans="1:10" ht="17.25" x14ac:dyDescent="0.2">
      <c r="A39" s="36"/>
      <c r="B39" s="37"/>
      <c r="C39" s="38"/>
      <c r="D39" s="39" t="str">
        <f>VLOOKUP(A38,'8DATA'!$B$2:$J$39,9)</f>
        <v>12.28(-0.7)-5m52(+0.2)-9m07-54.17-;18.17(-0.1)-33m56-1m50-4.44.76</v>
      </c>
      <c r="E39" s="40"/>
      <c r="F39" s="41"/>
      <c r="G39" s="40"/>
      <c r="H39" s="42"/>
      <c r="I39" s="40"/>
      <c r="J39" s="43"/>
    </row>
    <row r="40" spans="1:10" ht="17.25" x14ac:dyDescent="0.2">
      <c r="A40" s="33">
        <v>19</v>
      </c>
      <c r="B40" s="34">
        <f>VLOOKUP(A40,'8DATA'!$B$2:$J$39,2)</f>
        <v>3968</v>
      </c>
      <c r="C40" s="35" t="str">
        <f>VLOOKUP(A40,'8DATA'!$B$2:$J$39,3)</f>
        <v>為我井　駿(2)</v>
      </c>
      <c r="D40" s="45" t="str">
        <f>VLOOKUP(A40,'8DATA'!$B$2:$J$39,4)</f>
        <v>都足立新田</v>
      </c>
      <c r="E40" s="28"/>
      <c r="F40" s="28">
        <f>VLOOKUP(A40,'8DATA'!$B$2:$J$39,5)</f>
        <v>2</v>
      </c>
      <c r="G40" s="44" t="str">
        <f>VLOOKUP(A40,'8DATA'!$B$2:$J$39,8)</f>
        <v>4/3,4</v>
      </c>
      <c r="H40" s="45" t="str">
        <f>VLOOKUP(A40,'8DATA'!$B$2:$J$39,6)</f>
        <v>支部競技会</v>
      </c>
      <c r="I40" s="28" t="str">
        <f>VLOOKUP(A40,'8DATA'!$B$2:$J$39,7)</f>
        <v>夢の島</v>
      </c>
      <c r="J40" s="29"/>
    </row>
    <row r="41" spans="1:10" ht="17.25" x14ac:dyDescent="0.2">
      <c r="A41" s="36"/>
      <c r="B41" s="37"/>
      <c r="C41" s="38"/>
      <c r="D41" s="39" t="str">
        <f>VLOOKUP(A40,'8DATA'!$B$2:$J$39,9)</f>
        <v>11.69(-1.1)-6m24(+1.1)-7m45-54.25-;20.35(+1.7)-38m57-1m48-5.04.13</v>
      </c>
      <c r="E41" s="40"/>
      <c r="F41" s="41"/>
      <c r="G41" s="40"/>
      <c r="H41" s="42"/>
      <c r="I41" s="40"/>
      <c r="J41" s="43"/>
    </row>
    <row r="42" spans="1:10" ht="17.25" x14ac:dyDescent="0.2">
      <c r="A42" s="33">
        <v>20</v>
      </c>
      <c r="B42" s="34">
        <f>VLOOKUP(A42,'8DATA'!$B$2:$J$39,2)</f>
        <v>3895</v>
      </c>
      <c r="C42" s="35" t="str">
        <f>VLOOKUP(A42,'8DATA'!$B$2:$J$39,3)</f>
        <v>佐原　滉太(2)</v>
      </c>
      <c r="D42" s="45" t="str">
        <f>VLOOKUP(A42,'8DATA'!$B$2:$J$39,4)</f>
        <v>青稜</v>
      </c>
      <c r="E42" s="28"/>
      <c r="F42" s="28">
        <f>VLOOKUP(A42,'8DATA'!$B$2:$J$39,5)</f>
        <v>1</v>
      </c>
      <c r="G42" s="44" t="str">
        <f>VLOOKUP(A42,'8DATA'!$B$2:$J$39,8)</f>
        <v>5/12,13</v>
      </c>
      <c r="H42" s="45" t="str">
        <f>VLOOKUP(A42,'8DATA'!$B$2:$J$39,6)</f>
        <v>東京総体</v>
      </c>
      <c r="I42" s="28" t="str">
        <f>VLOOKUP(A42,'8DATA'!$B$2:$J$39,7)</f>
        <v>駒沢</v>
      </c>
      <c r="J42" s="29"/>
    </row>
    <row r="43" spans="1:10" ht="17.25" x14ac:dyDescent="0.2">
      <c r="A43" s="36"/>
      <c r="B43" s="37"/>
      <c r="C43" s="38"/>
      <c r="D43" s="39" t="str">
        <f>VLOOKUP(A42,'8DATA'!$B$2:$J$39,9)</f>
        <v>12.06(-1.8)-5m39(+2.0)-7m30-55.57-;18.37(-2.9)-35m39-1m66-5.07.26</v>
      </c>
      <c r="E43" s="40"/>
      <c r="F43" s="41"/>
      <c r="G43" s="40"/>
      <c r="H43" s="42"/>
      <c r="I43" s="40"/>
      <c r="J43" s="43"/>
    </row>
    <row r="44" spans="1:10" ht="17.25" x14ac:dyDescent="0.2">
      <c r="A44" s="33">
        <v>21</v>
      </c>
      <c r="B44" s="34">
        <f>VLOOKUP(A44,'8DATA'!$B$2:$J$39,2)</f>
        <v>3874</v>
      </c>
      <c r="C44" s="35" t="str">
        <f>VLOOKUP(A44,'8DATA'!$B$2:$J$39,3)</f>
        <v>友國 佑馬(1)</v>
      </c>
      <c r="D44" s="45" t="str">
        <f>VLOOKUP(A44,'8DATA'!$B$2:$J$39,4)</f>
        <v>都昭和</v>
      </c>
      <c r="E44" s="28"/>
      <c r="F44" s="28">
        <f>VLOOKUP(A44,'8DATA'!$B$2:$J$39,5)</f>
        <v>6</v>
      </c>
      <c r="G44" s="44" t="str">
        <f>VLOOKUP(A44,'8DATA'!$B$2:$J$39,8)</f>
        <v>10/27,28</v>
      </c>
      <c r="H44" s="45" t="str">
        <f>VLOOKUP(A44,'8DATA'!$B$2:$J$39,6)</f>
        <v>国士舘大競技会</v>
      </c>
      <c r="I44" s="28" t="str">
        <f>VLOOKUP(A44,'8DATA'!$B$2:$J$39,7)</f>
        <v>国士舘</v>
      </c>
      <c r="J44" s="29"/>
    </row>
    <row r="45" spans="1:10" ht="17.25" x14ac:dyDescent="0.2">
      <c r="A45" s="36"/>
      <c r="B45" s="37"/>
      <c r="C45" s="38"/>
      <c r="D45" s="39" t="str">
        <f>VLOOKUP(A44,'8DATA'!$B$2:$J$39,9)</f>
        <v>11.82(-0.4)-5m75(+0.5)-7m39-53.16-;20.11(+0.8)-28m39-1m70-5.13.08</v>
      </c>
      <c r="E45" s="40"/>
      <c r="F45" s="41"/>
      <c r="G45" s="40"/>
      <c r="H45" s="42"/>
      <c r="I45" s="40"/>
      <c r="J45" s="43"/>
    </row>
    <row r="46" spans="1:10" ht="17.25" x14ac:dyDescent="0.2">
      <c r="A46" s="33">
        <v>22</v>
      </c>
      <c r="B46" s="34">
        <f>VLOOKUP(A46,'8DATA'!$B$2:$J$39,2)</f>
        <v>3854</v>
      </c>
      <c r="C46" s="35" t="str">
        <f>VLOOKUP(A46,'8DATA'!$B$2:$J$39,3)</f>
        <v>鈴木　一聖(2)</v>
      </c>
      <c r="D46" s="45" t="str">
        <f>VLOOKUP(A46,'8DATA'!$B$2:$J$39,4)</f>
        <v>都昭和</v>
      </c>
      <c r="E46" s="28"/>
      <c r="F46" s="28">
        <f>VLOOKUP(A46,'8DATA'!$B$2:$J$39,5)</f>
        <v>6</v>
      </c>
      <c r="G46" s="44" t="str">
        <f>VLOOKUP(A46,'8DATA'!$B$2:$J$39,8)</f>
        <v>5/12,13</v>
      </c>
      <c r="H46" s="45" t="str">
        <f>VLOOKUP(A46,'8DATA'!$B$2:$J$39,6)</f>
        <v>東京総体</v>
      </c>
      <c r="I46" s="28" t="str">
        <f>VLOOKUP(A46,'8DATA'!$B$2:$J$39,7)</f>
        <v>駒沢</v>
      </c>
      <c r="J46" s="29"/>
    </row>
    <row r="47" spans="1:10" ht="17.25" x14ac:dyDescent="0.2">
      <c r="A47" s="36"/>
      <c r="B47" s="37"/>
      <c r="C47" s="38"/>
      <c r="D47" s="39" t="str">
        <f>VLOOKUP(A46,'8DATA'!$B$2:$J$39,9)</f>
        <v>11m83(-0.5)-5m81(+1.9)-10m09-57.67-;18.95(-0.9)-33m27-1m51-5.18.45</v>
      </c>
      <c r="E47" s="40"/>
      <c r="F47" s="41"/>
      <c r="G47" s="40"/>
      <c r="H47" s="42"/>
      <c r="I47" s="40"/>
      <c r="J47" s="43"/>
    </row>
    <row r="48" spans="1:10" ht="17.25" x14ac:dyDescent="0.2">
      <c r="A48" s="33">
        <v>23</v>
      </c>
      <c r="B48" s="34">
        <f>VLOOKUP(A48,'8DATA'!$B$2:$J$39,2)</f>
        <v>3845</v>
      </c>
      <c r="C48" s="35" t="str">
        <f>VLOOKUP(A48,'8DATA'!$B$2:$J$39,3)</f>
        <v>河原　渉(3)</v>
      </c>
      <c r="D48" s="45" t="str">
        <f>VLOOKUP(A48,'8DATA'!$B$2:$J$39,4)</f>
        <v>都日本橋</v>
      </c>
      <c r="E48" s="28"/>
      <c r="F48" s="28">
        <f>VLOOKUP(A48,'8DATA'!$B$2:$J$39,5)</f>
        <v>2</v>
      </c>
      <c r="G48" s="44" t="str">
        <f>VLOOKUP(A48,'8DATA'!$B$2:$J$39,8)</f>
        <v>5/12,13</v>
      </c>
      <c r="H48" s="45" t="str">
        <f>VLOOKUP(A48,'8DATA'!$B$2:$J$39,6)</f>
        <v>東京総体</v>
      </c>
      <c r="I48" s="28" t="str">
        <f>VLOOKUP(A48,'8DATA'!$B$2:$J$39,7)</f>
        <v>駒沢</v>
      </c>
      <c r="J48" s="29"/>
    </row>
    <row r="49" spans="1:10" ht="17.25" x14ac:dyDescent="0.2">
      <c r="A49" s="36"/>
      <c r="B49" s="37"/>
      <c r="C49" s="38"/>
      <c r="D49" s="39" t="str">
        <f>VLOOKUP(A48,'8DATA'!$B$2:$J$39,9)</f>
        <v>12m01(-1.8)-5m63(-0.4)-6m61-54.14-;19.54(-1.0)-34m71-1m69-5.14.03</v>
      </c>
      <c r="E49" s="40"/>
      <c r="F49" s="41"/>
      <c r="G49" s="40"/>
      <c r="H49" s="42"/>
      <c r="I49" s="40"/>
      <c r="J49" s="43"/>
    </row>
    <row r="50" spans="1:10" ht="17.25" x14ac:dyDescent="0.2">
      <c r="A50" s="33">
        <v>24</v>
      </c>
      <c r="B50" s="34">
        <f>VLOOKUP(A50,'8DATA'!$B$2:$J$39,2)</f>
        <v>3749</v>
      </c>
      <c r="C50" s="35" t="str">
        <f>VLOOKUP(A50,'8DATA'!$B$2:$J$39,3)</f>
        <v>大西　亜門(2)</v>
      </c>
      <c r="D50" s="45" t="str">
        <f>VLOOKUP(A50,'8DATA'!$B$2:$J$39,4)</f>
        <v>都足立</v>
      </c>
      <c r="E50" s="28"/>
      <c r="F50" s="28">
        <f>VLOOKUP(A50,'8DATA'!$B$2:$J$39,5)</f>
        <v>2</v>
      </c>
      <c r="G50" s="44" t="str">
        <f>VLOOKUP(A50,'8DATA'!$B$2:$J$39,8)</f>
        <v>5/12,13</v>
      </c>
      <c r="H50" s="45" t="str">
        <f>VLOOKUP(A50,'8DATA'!$B$2:$J$39,6)</f>
        <v>東京総体</v>
      </c>
      <c r="I50" s="28" t="str">
        <f>VLOOKUP(A50,'8DATA'!$B$2:$J$39,7)</f>
        <v>駒沢</v>
      </c>
      <c r="J50" s="29"/>
    </row>
    <row r="51" spans="1:10" ht="17.25" x14ac:dyDescent="0.2">
      <c r="A51" s="36"/>
      <c r="B51" s="37"/>
      <c r="C51" s="38"/>
      <c r="D51" s="39" t="str">
        <f>VLOOKUP(A50,'8DATA'!$B$2:$J$39,9)</f>
        <v>12m26(-2.4)-5m21(+1.5)-6m77-53.68-;17.62(-2.9)-26m61-1m51-4.58.35</v>
      </c>
      <c r="E51" s="40"/>
      <c r="F51" s="41"/>
      <c r="G51" s="40"/>
      <c r="H51" s="42"/>
      <c r="I51" s="40"/>
      <c r="J51" s="43"/>
    </row>
    <row r="52" spans="1:10" ht="17.25" x14ac:dyDescent="0.2">
      <c r="A52" s="34">
        <v>25</v>
      </c>
      <c r="B52" s="34">
        <f>VLOOKUP(A52,'8DATA'!$B$2:$J$39,2)</f>
        <v>3747</v>
      </c>
      <c r="C52" s="35" t="str">
        <f>VLOOKUP(A52,'8DATA'!$B$2:$J$39,3)</f>
        <v>西村　健汰(2)</v>
      </c>
      <c r="D52" s="45" t="str">
        <f>VLOOKUP(A52,'8DATA'!$B$2:$J$39,4)</f>
        <v>都南多摩中等</v>
      </c>
      <c r="E52" s="28"/>
      <c r="F52" s="28">
        <f>VLOOKUP(A52,'8DATA'!$B$2:$J$39,5)</f>
        <v>6</v>
      </c>
      <c r="G52" s="44" t="str">
        <f>VLOOKUP(A52,'8DATA'!$B$2:$J$39,8)</f>
        <v>5/12,13</v>
      </c>
      <c r="H52" s="45" t="str">
        <f>VLOOKUP(A52,'8DATA'!$B$2:$J$39,6)</f>
        <v>東京総体</v>
      </c>
      <c r="I52" s="28" t="str">
        <f>VLOOKUP(A52,'8DATA'!$B$2:$J$39,7)</f>
        <v>駒沢</v>
      </c>
      <c r="J52" s="29"/>
    </row>
    <row r="53" spans="1:10" ht="17.25" x14ac:dyDescent="0.2">
      <c r="A53" s="46"/>
      <c r="B53" s="37"/>
      <c r="C53" s="38"/>
      <c r="D53" s="39" t="str">
        <f>VLOOKUP(A52,'8DATA'!$B$2:$J$39,9)</f>
        <v>11.82(-2.4)-5m33(+2.1)-7m81-53.90-;18.58(-0.9)-29m06-1m45-5.09.46</v>
      </c>
      <c r="E53" s="40"/>
      <c r="F53" s="41"/>
      <c r="G53" s="40"/>
      <c r="H53" s="42"/>
      <c r="I53" s="40"/>
      <c r="J53" s="43"/>
    </row>
    <row r="54" spans="1:10" ht="17.25" x14ac:dyDescent="0.2">
      <c r="A54" s="33">
        <v>26</v>
      </c>
      <c r="B54" s="34">
        <f>VLOOKUP(A54,'8DATA'!$B$2:$J$39,2)</f>
        <v>3584</v>
      </c>
      <c r="C54" s="35" t="str">
        <f>VLOOKUP(A54,'8DATA'!$B$2:$J$39,3)</f>
        <v>村上　元太(1)</v>
      </c>
      <c r="D54" s="45" t="str">
        <f>VLOOKUP(A54,'8DATA'!$B$2:$J$39,4)</f>
        <v>都駒場</v>
      </c>
      <c r="E54" s="28"/>
      <c r="F54" s="28">
        <f>VLOOKUP(A54,'8DATA'!$B$2:$J$39,5)</f>
        <v>1</v>
      </c>
      <c r="G54" s="44" t="str">
        <f>VLOOKUP(A54,'8DATA'!$B$2:$J$39,8)</f>
        <v>6/2,3</v>
      </c>
      <c r="H54" s="45" t="str">
        <f>VLOOKUP(A54,'8DATA'!$B$2:$J$39,6)</f>
        <v>国士舘大競技会</v>
      </c>
      <c r="I54" s="28" t="str">
        <f>VLOOKUP(A54,'8DATA'!$B$2:$J$39,7)</f>
        <v>国士舘</v>
      </c>
      <c r="J54" s="29"/>
    </row>
    <row r="55" spans="1:10" ht="17.25" x14ac:dyDescent="0.2">
      <c r="A55" s="36"/>
      <c r="B55" s="37"/>
      <c r="C55" s="38"/>
      <c r="D55" s="39" t="str">
        <f>VLOOKUP(A54,'8DATA'!$B$2:$J$39,9)</f>
        <v>11.86(-1.8)-5m42(-2.2)-7m54-55.34-;22.17(+0.3)-35m04-1m55-5.06.81</v>
      </c>
      <c r="E55" s="40"/>
      <c r="F55" s="41"/>
      <c r="G55" s="40"/>
      <c r="H55" s="42"/>
      <c r="I55" s="40"/>
      <c r="J55" s="43"/>
    </row>
    <row r="56" spans="1:10" ht="17.25" x14ac:dyDescent="0.2">
      <c r="A56" s="33">
        <v>27</v>
      </c>
      <c r="B56" s="34">
        <f>VLOOKUP(A56,'8DATA'!$B$2:$J$39,2)</f>
        <v>3565</v>
      </c>
      <c r="C56" s="35" t="str">
        <f>VLOOKUP(A56,'8DATA'!$B$2:$J$39,3)</f>
        <v>新木　皓平(3)</v>
      </c>
      <c r="D56" s="45" t="str">
        <f>VLOOKUP(A56,'8DATA'!$B$2:$J$39,4)</f>
        <v>聖学院</v>
      </c>
      <c r="E56" s="28"/>
      <c r="F56" s="28">
        <f>VLOOKUP(A56,'8DATA'!$B$2:$J$39,5)</f>
        <v>3</v>
      </c>
      <c r="G56" s="44" t="str">
        <f>VLOOKUP(A56,'8DATA'!$B$2:$J$39,8)</f>
        <v>4/3,4</v>
      </c>
      <c r="H56" s="45" t="str">
        <f>VLOOKUP(A56,'8DATA'!$B$2:$J$39,6)</f>
        <v>支部競技会</v>
      </c>
      <c r="I56" s="28" t="str">
        <f>VLOOKUP(A56,'8DATA'!$B$2:$J$39,7)</f>
        <v>夢の島</v>
      </c>
      <c r="J56" s="29"/>
    </row>
    <row r="57" spans="1:10" ht="17.25" x14ac:dyDescent="0.2">
      <c r="A57" s="36"/>
      <c r="B57" s="37"/>
      <c r="C57" s="38"/>
      <c r="D57" s="39" t="str">
        <f>VLOOKUP(A56,'8DATA'!$B$2:$J$39,9)</f>
        <v>11.94(-1.1)-5m14(+0.8)-7m54-54.60-;20.44(+1.7)-35m86-1m45-5.12.44</v>
      </c>
      <c r="E57" s="40"/>
      <c r="F57" s="41"/>
      <c r="G57" s="40"/>
      <c r="H57" s="42"/>
      <c r="I57" s="40"/>
      <c r="J57" s="43"/>
    </row>
    <row r="58" spans="1:10" ht="17.25" x14ac:dyDescent="0.2">
      <c r="A58" s="33">
        <v>28</v>
      </c>
      <c r="B58" s="34">
        <f>VLOOKUP(A58,'8DATA'!$B$2:$J$39,2)</f>
        <v>3525</v>
      </c>
      <c r="C58" s="35" t="str">
        <f>VLOOKUP(A58,'8DATA'!$B$2:$J$39,3)</f>
        <v>木村　倫太呂(2)</v>
      </c>
      <c r="D58" s="45" t="str">
        <f>VLOOKUP(A58,'8DATA'!$B$2:$J$39,4)</f>
        <v>都駒場</v>
      </c>
      <c r="E58" s="28"/>
      <c r="F58" s="28">
        <f>VLOOKUP(A58,'8DATA'!$B$2:$J$39,5)</f>
        <v>1</v>
      </c>
      <c r="G58" s="44" t="str">
        <f>VLOOKUP(A58,'8DATA'!$B$2:$J$39,8)</f>
        <v>6/2,3</v>
      </c>
      <c r="H58" s="45" t="str">
        <f>VLOOKUP(A58,'8DATA'!$B$2:$J$39,6)</f>
        <v>国士舘大競技会</v>
      </c>
      <c r="I58" s="28" t="str">
        <f>VLOOKUP(A58,'8DATA'!$B$2:$J$39,7)</f>
        <v>国士舘</v>
      </c>
      <c r="J58" s="29"/>
    </row>
    <row r="59" spans="1:10" ht="17.25" x14ac:dyDescent="0.2">
      <c r="A59" s="36"/>
      <c r="B59" s="37"/>
      <c r="C59" s="38"/>
      <c r="D59" s="39" t="str">
        <f>VLOOKUP(A58,'8DATA'!$B$2:$J$39,9)</f>
        <v>12.39(-1.8)-5m43(-0.2)-7m16-55.61-;21.36(+0.3)-35m81-1m60-5.11.78</v>
      </c>
      <c r="E59" s="40"/>
      <c r="F59" s="41"/>
      <c r="G59" s="40"/>
      <c r="H59" s="42"/>
      <c r="I59" s="40"/>
      <c r="J59" s="43"/>
    </row>
    <row r="60" spans="1:10" ht="17.25" x14ac:dyDescent="0.2">
      <c r="A60" s="33">
        <v>29</v>
      </c>
      <c r="B60" s="34">
        <f>VLOOKUP(A60,'8DATA'!$B$2:$J$39,2)</f>
        <v>3457</v>
      </c>
      <c r="C60" s="35" t="str">
        <f>VLOOKUP(A60,'8DATA'!$B$2:$J$39,3)</f>
        <v>谷口　遥祐(1)</v>
      </c>
      <c r="D60" s="45" t="str">
        <f>VLOOKUP(A60,'8DATA'!$B$2:$J$39,4)</f>
        <v>都昭和</v>
      </c>
      <c r="E60" s="28"/>
      <c r="F60" s="28">
        <f>VLOOKUP(A60,'8DATA'!$B$2:$J$39,5)</f>
        <v>6</v>
      </c>
      <c r="G60" s="44" t="str">
        <f>VLOOKUP(A60,'8DATA'!$B$2:$J$39,8)</f>
        <v>10/27,28</v>
      </c>
      <c r="H60" s="45" t="str">
        <f>VLOOKUP(A60,'8DATA'!$B$2:$J$39,6)</f>
        <v>国士舘大競技会</v>
      </c>
      <c r="I60" s="28" t="str">
        <f>VLOOKUP(A60,'8DATA'!$B$2:$J$39,7)</f>
        <v>国士舘</v>
      </c>
      <c r="J60" s="29"/>
    </row>
    <row r="61" spans="1:10" ht="17.25" x14ac:dyDescent="0.2">
      <c r="A61" s="36"/>
      <c r="B61" s="37"/>
      <c r="C61" s="38"/>
      <c r="D61" s="39" t="str">
        <f>VLOOKUP(A60,'8DATA'!$B$2:$J$39,9)</f>
        <v>12.73(-0.4)-5m48(+1.3)-8m01-58.21-;19.90(+0.8)-33m99-1m60-5.20.94</v>
      </c>
      <c r="E61" s="40"/>
      <c r="F61" s="41"/>
      <c r="G61" s="40"/>
      <c r="H61" s="42"/>
      <c r="I61" s="40"/>
      <c r="J61" s="43"/>
    </row>
    <row r="62" spans="1:10" ht="17.25" x14ac:dyDescent="0.2">
      <c r="A62" s="33">
        <v>30</v>
      </c>
      <c r="B62" s="34">
        <f>VLOOKUP(A62,'8DATA'!$B$2:$J$39,2)</f>
        <v>3398</v>
      </c>
      <c r="C62" s="35" t="str">
        <f>VLOOKUP(A62,'8DATA'!$B$2:$J$39,3)</f>
        <v>小松　史弥(3)</v>
      </c>
      <c r="D62" s="45" t="str">
        <f>VLOOKUP(A62,'8DATA'!$B$2:$J$39,4)</f>
        <v>都小岩</v>
      </c>
      <c r="E62" s="28"/>
      <c r="F62" s="28">
        <f>VLOOKUP(A62,'8DATA'!$B$2:$J$39,5)</f>
        <v>2</v>
      </c>
      <c r="G62" s="44" t="str">
        <f>VLOOKUP(A62,'8DATA'!$B$2:$J$39,8)</f>
        <v>4/3,4</v>
      </c>
      <c r="H62" s="45" t="str">
        <f>VLOOKUP(A62,'8DATA'!$B$2:$J$39,6)</f>
        <v>支部競技会</v>
      </c>
      <c r="I62" s="28" t="str">
        <f>VLOOKUP(A62,'8DATA'!$B$2:$J$39,7)</f>
        <v>夢の島</v>
      </c>
      <c r="J62" s="29"/>
    </row>
    <row r="63" spans="1:10" ht="17.25" x14ac:dyDescent="0.2">
      <c r="A63" s="36"/>
      <c r="B63" s="37"/>
      <c r="C63" s="38"/>
      <c r="D63" s="39" t="str">
        <f>VLOOKUP(A62,'8DATA'!$B$2:$J$39,9)</f>
        <v>12.42(-1.4)-5m31(+1.2)-7m27-58.95-;19.52(+1.7)-31m31-1m45-5.01.16</v>
      </c>
      <c r="E63" s="40"/>
      <c r="F63" s="41"/>
      <c r="G63" s="40"/>
      <c r="H63" s="42"/>
      <c r="I63" s="40"/>
      <c r="J63" s="43"/>
    </row>
    <row r="64" spans="1:10" ht="17.25" x14ac:dyDescent="0.2">
      <c r="A64" s="33">
        <v>31</v>
      </c>
      <c r="B64" s="34">
        <f>VLOOKUP(A64,'8DATA'!$B$2:$J$39,2)</f>
        <v>3233</v>
      </c>
      <c r="C64" s="35" t="str">
        <f>VLOOKUP(A64,'8DATA'!$B$2:$J$39,3)</f>
        <v>五十嵐　滉(2)</v>
      </c>
      <c r="D64" s="45" t="str">
        <f>VLOOKUP(A64,'8DATA'!$B$2:$J$39,4)</f>
        <v>都駒場</v>
      </c>
      <c r="E64" s="28"/>
      <c r="F64" s="28">
        <f>VLOOKUP(A64,'8DATA'!$B$2:$J$39,5)</f>
        <v>1</v>
      </c>
      <c r="G64" s="44" t="str">
        <f>VLOOKUP(A64,'8DATA'!$B$2:$J$39,8)</f>
        <v>6/2,3</v>
      </c>
      <c r="H64" s="45" t="str">
        <f>VLOOKUP(A64,'8DATA'!$B$2:$J$39,6)</f>
        <v>国士舘大競技会</v>
      </c>
      <c r="I64" s="28" t="str">
        <f>VLOOKUP(A64,'8DATA'!$B$2:$J$39,7)</f>
        <v>国士舘</v>
      </c>
      <c r="J64" s="29"/>
    </row>
    <row r="65" spans="1:10" ht="17.25" x14ac:dyDescent="0.2">
      <c r="A65" s="36"/>
      <c r="B65" s="37"/>
      <c r="C65" s="38"/>
      <c r="D65" s="39" t="str">
        <f>VLOOKUP(A64,'8DATA'!$B$2:$J$39,9)</f>
        <v>12.81(-1.8)-5m46(-0.3)-6m84-58.36-;20.60(+0.3)-27m09-1m45-4.56.96</v>
      </c>
      <c r="E65" s="40"/>
      <c r="F65" s="41"/>
      <c r="G65" s="40"/>
      <c r="H65" s="42"/>
      <c r="I65" s="40"/>
      <c r="J65" s="43"/>
    </row>
    <row r="66" spans="1:10" ht="17.25" x14ac:dyDescent="0.2">
      <c r="A66" s="33">
        <v>32</v>
      </c>
      <c r="B66" s="34">
        <f>VLOOKUP(A66,'8DATA'!$B$2:$J$39,2)</f>
        <v>3221</v>
      </c>
      <c r="C66" s="35" t="str">
        <f>VLOOKUP(A66,'8DATA'!$B$2:$J$39,3)</f>
        <v>菅村　隆太(2)</v>
      </c>
      <c r="D66" s="45" t="str">
        <f>VLOOKUP(A66,'8DATA'!$B$2:$J$39,4)</f>
        <v>都駒場</v>
      </c>
      <c r="E66" s="28"/>
      <c r="F66" s="28">
        <f>VLOOKUP(A66,'8DATA'!$B$2:$J$39,5)</f>
        <v>1</v>
      </c>
      <c r="G66" s="44" t="str">
        <f>VLOOKUP(A66,'8DATA'!$B$2:$J$39,8)</f>
        <v>6/2,3</v>
      </c>
      <c r="H66" s="45" t="str">
        <f>VLOOKUP(A66,'8DATA'!$B$2:$J$39,6)</f>
        <v>国士舘大競技会</v>
      </c>
      <c r="I66" s="28" t="str">
        <f>VLOOKUP(A66,'8DATA'!$B$2:$J$39,7)</f>
        <v>国士舘</v>
      </c>
      <c r="J66" s="29"/>
    </row>
    <row r="67" spans="1:10" ht="17.25" x14ac:dyDescent="0.2">
      <c r="A67" s="36"/>
      <c r="B67" s="37"/>
      <c r="C67" s="38"/>
      <c r="D67" s="39" t="str">
        <f>VLOOKUP(A66,'8DATA'!$B$2:$J$39,9)</f>
        <v>12.51(-1.8)-4m63(+0.5)-5m84-57.72-;20.93(+0.3)-41m87-1m45-4.56.98</v>
      </c>
      <c r="E67" s="40"/>
      <c r="F67" s="41"/>
      <c r="G67" s="40"/>
      <c r="H67" s="42"/>
      <c r="I67" s="40"/>
      <c r="J67" s="43"/>
    </row>
    <row r="68" spans="1:10" ht="17.25" x14ac:dyDescent="0.2">
      <c r="A68" s="33">
        <v>33</v>
      </c>
      <c r="B68" s="34">
        <f>VLOOKUP(A68,'8DATA'!$B$2:$J$39,2)</f>
        <v>3060</v>
      </c>
      <c r="C68" s="35" t="str">
        <f>VLOOKUP(A68,'8DATA'!$B$2:$J$39,3)</f>
        <v>野村　悠斗(2)</v>
      </c>
      <c r="D68" s="45" t="str">
        <f>VLOOKUP(A68,'8DATA'!$B$2:$J$39,4)</f>
        <v>都駒場</v>
      </c>
      <c r="E68" s="28"/>
      <c r="F68" s="28">
        <f>VLOOKUP(A68,'8DATA'!$B$2:$J$39,5)</f>
        <v>1</v>
      </c>
      <c r="G68" s="44" t="str">
        <f>VLOOKUP(A68,'8DATA'!$B$2:$J$39,8)</f>
        <v>6/2,3</v>
      </c>
      <c r="H68" s="45" t="str">
        <f>VLOOKUP(A68,'8DATA'!$B$2:$J$39,6)</f>
        <v>国士舘大競技会</v>
      </c>
      <c r="I68" s="28" t="str">
        <f>VLOOKUP(A68,'8DATA'!$B$2:$J$39,7)</f>
        <v>国士舘</v>
      </c>
      <c r="J68" s="29"/>
    </row>
    <row r="69" spans="1:10" ht="17.25" x14ac:dyDescent="0.2">
      <c r="A69" s="36"/>
      <c r="B69" s="37"/>
      <c r="C69" s="38"/>
      <c r="D69" s="39" t="str">
        <f>VLOOKUP(A68,'8DATA'!$B$2:$J$39,9)</f>
        <v>12.24(-1.8)-4m94(-0.7)-5m76-56.84-;21.12(+0.3)-24m82-1m30-4.56.62</v>
      </c>
      <c r="E69" s="40"/>
      <c r="F69" s="41"/>
      <c r="G69" s="40"/>
      <c r="H69" s="42"/>
      <c r="I69" s="40"/>
      <c r="J69" s="43"/>
    </row>
    <row r="70" spans="1:10" ht="17.25" x14ac:dyDescent="0.2">
      <c r="A70" s="33">
        <v>34</v>
      </c>
      <c r="B70" s="34">
        <f>VLOOKUP(A70,'8DATA'!$B$2:$J$39,2)</f>
        <v>2880</v>
      </c>
      <c r="C70" s="35" t="str">
        <f>VLOOKUP(A70,'8DATA'!$B$2:$J$39,3)</f>
        <v>外山　聖悟(1)</v>
      </c>
      <c r="D70" s="45" t="str">
        <f>VLOOKUP(A70,'8DATA'!$B$2:$J$39,4)</f>
        <v>城西</v>
      </c>
      <c r="E70" s="28"/>
      <c r="F70" s="28">
        <f>VLOOKUP(A70,'8DATA'!$B$2:$J$39,5)</f>
        <v>3</v>
      </c>
      <c r="G70" s="44" t="str">
        <f>VLOOKUP(A70,'8DATA'!$B$2:$J$39,8)</f>
        <v>5/12,13</v>
      </c>
      <c r="H70" s="45" t="str">
        <f>VLOOKUP(A70,'8DATA'!$B$2:$J$39,6)</f>
        <v>東京総体</v>
      </c>
      <c r="I70" s="28" t="str">
        <f>VLOOKUP(A70,'8DATA'!$B$2:$J$39,7)</f>
        <v>駒沢</v>
      </c>
      <c r="J70" s="29"/>
    </row>
    <row r="71" spans="1:10" ht="17.25" x14ac:dyDescent="0.2">
      <c r="A71" s="36"/>
      <c r="B71" s="37"/>
      <c r="C71" s="38"/>
      <c r="D71" s="39" t="str">
        <f>VLOOKUP(A70,'8DATA'!$B$2:$J$39,9)</f>
        <v>12.36(-1.1)-6m04(+2.8)-8m64-58.08-;DQ-33m87-1m60-DQ</v>
      </c>
      <c r="E71" s="40"/>
      <c r="F71" s="41"/>
      <c r="G71" s="40"/>
      <c r="H71" s="42"/>
      <c r="I71" s="40"/>
      <c r="J71" s="43"/>
    </row>
  </sheetData>
  <mergeCells count="3">
    <mergeCell ref="A2:A3"/>
    <mergeCell ref="B2:B3"/>
    <mergeCell ref="C2:C3"/>
  </mergeCells>
  <phoneticPr fontId="2"/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C8" sqref="C8:C12"/>
    </sheetView>
  </sheetViews>
  <sheetFormatPr defaultRowHeight="13.5" x14ac:dyDescent="0.15"/>
  <cols>
    <col min="1" max="1" width="5.75" customWidth="1"/>
    <col min="2" max="2" width="8.875" customWidth="1"/>
    <col min="3" max="3" width="20.875" bestFit="1" customWidth="1"/>
    <col min="4" max="4" width="16" customWidth="1"/>
    <col min="5" max="6" width="9.375" customWidth="1"/>
    <col min="7" max="7" width="11.75" customWidth="1"/>
    <col min="8" max="8" width="22.5" customWidth="1"/>
    <col min="9" max="9" width="20.125" customWidth="1"/>
    <col min="10" max="10" width="6" customWidth="1"/>
  </cols>
  <sheetData>
    <row r="1" spans="1:10" ht="21" x14ac:dyDescent="0.2">
      <c r="A1" s="19"/>
      <c r="B1" s="2" t="s">
        <v>15</v>
      </c>
      <c r="C1" s="20" t="s">
        <v>16</v>
      </c>
      <c r="D1" s="19"/>
      <c r="E1" s="19"/>
      <c r="F1" s="19"/>
      <c r="G1" s="19"/>
      <c r="H1" s="4"/>
      <c r="I1" s="19"/>
      <c r="J1" s="19"/>
    </row>
    <row r="2" spans="1:10" ht="17.25" x14ac:dyDescent="0.2">
      <c r="A2" s="54" t="s">
        <v>0</v>
      </c>
      <c r="B2" s="56" t="s">
        <v>5</v>
      </c>
      <c r="C2" s="58" t="s">
        <v>6</v>
      </c>
      <c r="D2" s="18" t="s">
        <v>7</v>
      </c>
      <c r="E2" s="18"/>
      <c r="F2" s="18" t="s">
        <v>8</v>
      </c>
      <c r="G2" s="18" t="s">
        <v>9</v>
      </c>
      <c r="H2" s="18" t="s">
        <v>1</v>
      </c>
      <c r="I2" s="18" t="s">
        <v>10</v>
      </c>
      <c r="J2" s="21" t="s">
        <v>17</v>
      </c>
    </row>
    <row r="3" spans="1:10" x14ac:dyDescent="0.15">
      <c r="A3" s="55"/>
      <c r="B3" s="57"/>
      <c r="C3" s="59"/>
      <c r="D3" s="7" t="s">
        <v>123</v>
      </c>
      <c r="E3" s="8"/>
      <c r="F3" s="8"/>
      <c r="G3" s="8"/>
      <c r="H3" s="8"/>
      <c r="I3" s="8"/>
      <c r="J3" s="9"/>
    </row>
    <row r="4" spans="1:10" ht="17.25" x14ac:dyDescent="0.2">
      <c r="A4" s="22">
        <v>1</v>
      </c>
      <c r="B4" s="10">
        <f>VLOOKUP(A4,'7DATA'!$B$2:$J$31,2)</f>
        <v>4730</v>
      </c>
      <c r="C4" s="26" t="str">
        <f>VLOOKUP(A4,'7DATA'!$B$2:$J$31,3)</f>
        <v>岡部　華鈴(2)</v>
      </c>
      <c r="D4" s="6" t="str">
        <f>VLOOKUP(A4,'7DATA'!$B$2:$J$31,4)</f>
        <v>白梅学園</v>
      </c>
      <c r="E4" s="6"/>
      <c r="F4" s="6">
        <f>VLOOKUP(A4,'7DATA'!$B$2:$J$31,5)</f>
        <v>6</v>
      </c>
      <c r="G4" s="18" t="str">
        <f>VLOOKUP(A4,'7DATA'!$B$2:$J$31,8)</f>
        <v>5/19,20</v>
      </c>
      <c r="H4" s="18" t="str">
        <f>VLOOKUP(A4,'7DATA'!$B$2:$J$31,6)</f>
        <v>東京総体</v>
      </c>
      <c r="I4" s="18" t="str">
        <f>VLOOKUP(A4,'7DATA'!$B$2:$J$31,7)</f>
        <v>駒沢</v>
      </c>
      <c r="J4" s="21" t="s">
        <v>19</v>
      </c>
    </row>
    <row r="5" spans="1:10" ht="17.25" x14ac:dyDescent="0.2">
      <c r="A5" s="23"/>
      <c r="B5" s="11"/>
      <c r="C5" s="12"/>
      <c r="D5" s="13" t="str">
        <f>VLOOKUP(A4,'7DATA'!$B$2:$J$31,9)</f>
        <v>14.78(+1.5)-1m60-8m54-27.33(-2.6)-;5m33(+1.8)-39m00-2.29.04</v>
      </c>
      <c r="E5" s="14"/>
      <c r="F5" s="15"/>
      <c r="G5" s="14"/>
      <c r="H5" s="16"/>
      <c r="I5" s="14"/>
      <c r="J5" s="17"/>
    </row>
    <row r="6" spans="1:10" ht="17.25" x14ac:dyDescent="0.2">
      <c r="A6" s="22">
        <v>2</v>
      </c>
      <c r="B6" s="10">
        <f>VLOOKUP(A6,'7DATA'!$B$2:$J$31,2)</f>
        <v>4292</v>
      </c>
      <c r="C6" s="26" t="str">
        <f>VLOOKUP(A6,'7DATA'!$B$2:$J$31,3)</f>
        <v>大久保　綺更(2)</v>
      </c>
      <c r="D6" s="6" t="str">
        <f>VLOOKUP(A6,'7DATA'!$B$2:$J$31,4)</f>
        <v>都富士</v>
      </c>
      <c r="E6" s="6"/>
      <c r="F6" s="6">
        <f>VLOOKUP(A6,'7DATA'!$B$2:$J$31,5)</f>
        <v>4</v>
      </c>
      <c r="G6" s="18" t="str">
        <f>VLOOKUP(A6,'7DATA'!$B$2:$J$31,8)</f>
        <v>5/19,20</v>
      </c>
      <c r="H6" s="18" t="str">
        <f>VLOOKUP(A6,'7DATA'!$B$2:$J$31,6)</f>
        <v>東京総体</v>
      </c>
      <c r="I6" s="18" t="str">
        <f>VLOOKUP(A6,'7DATA'!$B$2:$J$31,7)</f>
        <v>駒沢</v>
      </c>
      <c r="J6" s="21">
        <v>1</v>
      </c>
    </row>
    <row r="7" spans="1:10" ht="17.25" x14ac:dyDescent="0.2">
      <c r="A7" s="23"/>
      <c r="B7" s="11"/>
      <c r="C7" s="12"/>
      <c r="D7" s="13" t="str">
        <f>VLOOKUP(A6,'7DATA'!$B$2:$J$31,9)</f>
        <v>15.54(-0.2)-1m66-7m85-27.63(-2.6)-;5m05(-0.8)-31m59-2.39.07</v>
      </c>
      <c r="E7" s="14"/>
      <c r="F7" s="15"/>
      <c r="G7" s="14"/>
      <c r="H7" s="16"/>
      <c r="I7" s="14"/>
      <c r="J7" s="17"/>
    </row>
    <row r="8" spans="1:10" ht="17.25" x14ac:dyDescent="0.2">
      <c r="A8" s="22">
        <v>3</v>
      </c>
      <c r="B8" s="10">
        <f>VLOOKUP(A8,'7DATA'!$B$2:$J$31,2)</f>
        <v>4124</v>
      </c>
      <c r="C8" s="48" t="str">
        <f>VLOOKUP(A8,'7DATA'!$B$2:$J$31,3)</f>
        <v>濱口　実玖(2)</v>
      </c>
      <c r="D8" s="6" t="str">
        <f>VLOOKUP(A8,'7DATA'!$B$2:$J$31,4)</f>
        <v>東京</v>
      </c>
      <c r="E8" s="6"/>
      <c r="F8" s="6">
        <f>VLOOKUP(A8,'7DATA'!$B$2:$J$31,5)</f>
        <v>1</v>
      </c>
      <c r="G8" s="18" t="str">
        <f>VLOOKUP(A8,'7DATA'!$B$2:$J$31,8)</f>
        <v>5/19,20</v>
      </c>
      <c r="H8" s="18" t="str">
        <f>VLOOKUP(A8,'7DATA'!$B$2:$J$31,6)</f>
        <v>東京総体</v>
      </c>
      <c r="I8" s="18" t="str">
        <f>VLOOKUP(A8,'7DATA'!$B$2:$J$31,7)</f>
        <v>駒沢</v>
      </c>
      <c r="J8" s="21"/>
    </row>
    <row r="9" spans="1:10" ht="17.25" x14ac:dyDescent="0.2">
      <c r="A9" s="23"/>
      <c r="B9" s="11"/>
      <c r="C9" s="38"/>
      <c r="D9" s="13" t="str">
        <f>VLOOKUP(A8,'7DATA'!$B$2:$J$31,9)</f>
        <v>16.01(-0.2)-1m54-10m32-28.57(-2.6)-;4m96(+1.7)-31m92-2.42.26</v>
      </c>
      <c r="E9" s="14"/>
      <c r="F9" s="15"/>
      <c r="G9" s="14"/>
      <c r="H9" s="16"/>
      <c r="I9" s="14"/>
      <c r="J9" s="17"/>
    </row>
    <row r="10" spans="1:10" ht="17.25" x14ac:dyDescent="0.2">
      <c r="A10" s="22">
        <v>4</v>
      </c>
      <c r="B10" s="10">
        <f>VLOOKUP(A10,'7DATA'!$B$2:$J$31,2)</f>
        <v>4047</v>
      </c>
      <c r="C10" s="49" t="str">
        <f>VLOOKUP(A10,'7DATA'!$B$2:$J$31,3)</f>
        <v>上向　詩子(3)</v>
      </c>
      <c r="D10" s="6" t="str">
        <f>VLOOKUP(A10,'7DATA'!$B$2:$J$31,4)</f>
        <v>成蹊</v>
      </c>
      <c r="E10" s="6"/>
      <c r="F10" s="6">
        <f>VLOOKUP(A10,'7DATA'!$B$2:$J$31,5)</f>
        <v>5</v>
      </c>
      <c r="G10" s="18" t="str">
        <f>VLOOKUP(A10,'7DATA'!$B$2:$J$31,8)</f>
        <v>5/19,20</v>
      </c>
      <c r="H10" s="18" t="str">
        <f>VLOOKUP(A10,'7DATA'!$B$2:$J$31,6)</f>
        <v>東京総体</v>
      </c>
      <c r="I10" s="18" t="str">
        <f>VLOOKUP(A10,'7DATA'!$B$2:$J$31,7)</f>
        <v>駒沢</v>
      </c>
      <c r="J10" s="21"/>
    </row>
    <row r="11" spans="1:10" ht="17.25" x14ac:dyDescent="0.2">
      <c r="A11" s="23"/>
      <c r="B11" s="11"/>
      <c r="C11" s="38"/>
      <c r="D11" s="13" t="str">
        <f>VLOOKUP(A10,'7DATA'!$B$2:$J$31,9)</f>
        <v>15.11(-0.6)-1m51-6m60-27.35(-2.6)-;4m81(+0.4)-23m13-2.26.25</v>
      </c>
      <c r="E11" s="14"/>
      <c r="F11" s="15"/>
      <c r="G11" s="14"/>
      <c r="H11" s="16"/>
      <c r="I11" s="14"/>
      <c r="J11" s="17"/>
    </row>
    <row r="12" spans="1:10" ht="17.25" x14ac:dyDescent="0.2">
      <c r="A12" s="22">
        <v>5</v>
      </c>
      <c r="B12" s="10">
        <f>VLOOKUP(A12,'7DATA'!$B$2:$J$31,2)</f>
        <v>3952</v>
      </c>
      <c r="C12" s="48" t="str">
        <f>VLOOKUP(A12,'7DATA'!$B$2:$J$31,3)</f>
        <v>濵地　ゆきな(3)</v>
      </c>
      <c r="D12" s="6" t="str">
        <f>VLOOKUP(A12,'7DATA'!$B$2:$J$31,4)</f>
        <v>東京</v>
      </c>
      <c r="E12" s="6"/>
      <c r="F12" s="6">
        <f>VLOOKUP(A12,'7DATA'!$B$2:$J$31,5)</f>
        <v>1</v>
      </c>
      <c r="G12" s="18" t="str">
        <f>VLOOKUP(A12,'7DATA'!$B$2:$J$31,8)</f>
        <v>5/19,20</v>
      </c>
      <c r="H12" s="18" t="str">
        <f>VLOOKUP(A12,'7DATA'!$B$2:$J$31,6)</f>
        <v>東京総体</v>
      </c>
      <c r="I12" s="18" t="str">
        <f>VLOOKUP(A12,'7DATA'!$B$2:$J$31,7)</f>
        <v>駒沢</v>
      </c>
      <c r="J12" s="21"/>
    </row>
    <row r="13" spans="1:10" ht="17.25" x14ac:dyDescent="0.2">
      <c r="A13" s="23"/>
      <c r="B13" s="11"/>
      <c r="C13" s="12"/>
      <c r="D13" s="13" t="str">
        <f>VLOOKUP(A12,'7DATA'!$B$2:$J$31,9)</f>
        <v>15.50(-0.6)-1m36-8m77-27.66(-0.5)-;5m09(+0.6)-28m31-2.40.32</v>
      </c>
      <c r="E13" s="14"/>
      <c r="F13" s="15"/>
      <c r="G13" s="14"/>
      <c r="H13" s="16"/>
      <c r="I13" s="14"/>
      <c r="J13" s="17"/>
    </row>
    <row r="14" spans="1:10" ht="17.25" x14ac:dyDescent="0.2">
      <c r="A14" s="22">
        <v>6</v>
      </c>
      <c r="B14" s="10">
        <f>VLOOKUP(A14,'7DATA'!$B$2:$J$31,2)</f>
        <v>3879</v>
      </c>
      <c r="C14" s="26" t="str">
        <f>VLOOKUP(A14,'7DATA'!$B$2:$J$31,3)</f>
        <v>城戸　渚沙(2)</v>
      </c>
      <c r="D14" s="6" t="str">
        <f>VLOOKUP(A14,'7DATA'!$B$2:$J$31,4)</f>
        <v>東京</v>
      </c>
      <c r="E14" s="6"/>
      <c r="F14" s="6">
        <f>VLOOKUP(A14,'7DATA'!$B$2:$J$31,5)</f>
        <v>1</v>
      </c>
      <c r="G14" s="18" t="str">
        <f>VLOOKUP(A14,'7DATA'!$B$2:$J$31,8)</f>
        <v>5/19,20</v>
      </c>
      <c r="H14" s="18" t="str">
        <f>VLOOKUP(A14,'7DATA'!$B$2:$J$31,6)</f>
        <v>東京総体</v>
      </c>
      <c r="I14" s="18" t="str">
        <f>VLOOKUP(A14,'7DATA'!$B$2:$J$31,7)</f>
        <v>駒沢</v>
      </c>
      <c r="J14" s="21"/>
    </row>
    <row r="15" spans="1:10" ht="17.25" x14ac:dyDescent="0.2">
      <c r="A15" s="23"/>
      <c r="B15" s="11"/>
      <c r="C15" s="12"/>
      <c r="D15" s="13" t="str">
        <f>VLOOKUP(A14,'7DATA'!$B$2:$J$31,9)</f>
        <v>15.05(+1.5)-1m48-8m19-27.81(-0.3)-;4m71(+3.9)-21m76-2.39.16</v>
      </c>
      <c r="E15" s="14"/>
      <c r="F15" s="15"/>
      <c r="G15" s="14"/>
      <c r="H15" s="16"/>
      <c r="I15" s="14"/>
      <c r="J15" s="17"/>
    </row>
    <row r="16" spans="1:10" ht="17.25" x14ac:dyDescent="0.2">
      <c r="A16" s="22">
        <v>7</v>
      </c>
      <c r="B16" s="10">
        <f>VLOOKUP(A16,'7DATA'!$B$2:$J$31,2)</f>
        <v>3721</v>
      </c>
      <c r="C16" s="26" t="str">
        <f>VLOOKUP(A16,'7DATA'!$B$2:$J$31,3)</f>
        <v>岩屋　佑未奈(2)</v>
      </c>
      <c r="D16" s="6" t="str">
        <f>VLOOKUP(A16,'7DATA'!$B$2:$J$31,4)</f>
        <v>慶応女</v>
      </c>
      <c r="E16" s="6"/>
      <c r="F16" s="6">
        <f>VLOOKUP(A16,'7DATA'!$B$2:$J$31,5)</f>
        <v>1</v>
      </c>
      <c r="G16" s="18" t="str">
        <f>VLOOKUP(A16,'7DATA'!$B$2:$J$31,8)</f>
        <v>5/19,20</v>
      </c>
      <c r="H16" s="18" t="str">
        <f>VLOOKUP(A16,'7DATA'!$B$2:$J$31,6)</f>
        <v>東京総体</v>
      </c>
      <c r="I16" s="18" t="str">
        <f>VLOOKUP(A16,'7DATA'!$B$2:$J$31,7)</f>
        <v>駒沢</v>
      </c>
      <c r="J16" s="21"/>
    </row>
    <row r="17" spans="1:10" ht="17.25" x14ac:dyDescent="0.2">
      <c r="A17" s="23"/>
      <c r="B17" s="11"/>
      <c r="C17" s="12"/>
      <c r="D17" s="13" t="str">
        <f>VLOOKUP(A16,'7DATA'!$B$2:$J$31,9)</f>
        <v>16.07(-0.2)-1m39-6m90-27.40(-0.5)-;5m03(+1.7)-22m24-2.37.04</v>
      </c>
      <c r="E17" s="14"/>
      <c r="F17" s="15"/>
      <c r="G17" s="14"/>
      <c r="H17" s="16"/>
      <c r="I17" s="14"/>
      <c r="J17" s="17"/>
    </row>
    <row r="18" spans="1:10" ht="17.25" x14ac:dyDescent="0.2">
      <c r="A18" s="22">
        <v>8</v>
      </c>
      <c r="B18" s="10">
        <f>VLOOKUP(A18,'7DATA'!$B$2:$J$31,2)</f>
        <v>3678</v>
      </c>
      <c r="C18" s="26" t="str">
        <f>VLOOKUP(A18,'7DATA'!$B$2:$J$31,3)</f>
        <v>小林　瑞歩(3)</v>
      </c>
      <c r="D18" s="6" t="str">
        <f>VLOOKUP(A18,'7DATA'!$B$2:$J$31,4)</f>
        <v>日本工大駒場</v>
      </c>
      <c r="E18" s="6"/>
      <c r="F18" s="6">
        <f>VLOOKUP(A18,'7DATA'!$B$2:$J$31,5)</f>
        <v>1</v>
      </c>
      <c r="G18" s="18" t="str">
        <f>VLOOKUP(A18,'7DATA'!$B$2:$J$31,8)</f>
        <v>5/19,20</v>
      </c>
      <c r="H18" s="18" t="str">
        <f>VLOOKUP(A18,'7DATA'!$B$2:$J$31,6)</f>
        <v>東京総体</v>
      </c>
      <c r="I18" s="18" t="str">
        <f>VLOOKUP(A18,'7DATA'!$B$2:$J$31,7)</f>
        <v>駒沢</v>
      </c>
      <c r="J18" s="21"/>
    </row>
    <row r="19" spans="1:10" ht="17.25" x14ac:dyDescent="0.2">
      <c r="A19" s="23"/>
      <c r="B19" s="11"/>
      <c r="C19" s="12"/>
      <c r="D19" s="13" t="str">
        <f>VLOOKUP(A18,'7DATA'!$B$2:$J$31,9)</f>
        <v>16.13(-0.6)-1m42-7m58-27.42(-0.3)-;4m82(+1.8)-20m70-2.39.04</v>
      </c>
      <c r="E19" s="14"/>
      <c r="F19" s="15"/>
      <c r="G19" s="14"/>
      <c r="H19" s="16"/>
      <c r="I19" s="14"/>
      <c r="J19" s="17"/>
    </row>
    <row r="20" spans="1:10" ht="17.25" x14ac:dyDescent="0.2">
      <c r="A20" s="22">
        <v>9</v>
      </c>
      <c r="B20" s="10">
        <f>VLOOKUP(A20,'7DATA'!$B$2:$J$31,2)</f>
        <v>3617</v>
      </c>
      <c r="C20" s="26" t="str">
        <f>VLOOKUP(A20,'7DATA'!$B$2:$J$31,3)</f>
        <v>笹岡　未咲(2)</v>
      </c>
      <c r="D20" s="6" t="str">
        <f>VLOOKUP(A20,'7DATA'!$B$2:$J$31,4)</f>
        <v>駒大高</v>
      </c>
      <c r="E20" s="6"/>
      <c r="F20" s="6">
        <f>VLOOKUP(A20,'7DATA'!$B$2:$J$31,5)</f>
        <v>4</v>
      </c>
      <c r="G20" s="18" t="str">
        <f>VLOOKUP(A20,'7DATA'!$B$2:$J$31,8)</f>
        <v>5/19,20</v>
      </c>
      <c r="H20" s="18" t="str">
        <f>VLOOKUP(A20,'7DATA'!$B$2:$J$31,6)</f>
        <v>東京総体</v>
      </c>
      <c r="I20" s="18" t="str">
        <f>VLOOKUP(A20,'7DATA'!$B$2:$J$31,7)</f>
        <v>駒沢</v>
      </c>
      <c r="J20" s="21"/>
    </row>
    <row r="21" spans="1:10" ht="17.25" x14ac:dyDescent="0.2">
      <c r="A21" s="23"/>
      <c r="B21" s="11"/>
      <c r="C21" s="12"/>
      <c r="D21" s="13" t="str">
        <f>VLOOKUP(A20,'7DATA'!$B$2:$J$31,9)</f>
        <v>16.32(-0.2)-1m39-6m92-28.18(-0.3)-;4m73(+3.5)-25m60-2.36.76</v>
      </c>
      <c r="E21" s="14"/>
      <c r="F21" s="15"/>
      <c r="G21" s="14"/>
      <c r="H21" s="16"/>
      <c r="I21" s="14"/>
      <c r="J21" s="17"/>
    </row>
    <row r="22" spans="1:10" ht="17.25" x14ac:dyDescent="0.2">
      <c r="A22" s="22">
        <v>10</v>
      </c>
      <c r="B22" s="10">
        <f>VLOOKUP(A22,'7DATA'!$B$2:$J$31,2)</f>
        <v>3537</v>
      </c>
      <c r="C22" s="26" t="str">
        <f>VLOOKUP(A22,'7DATA'!$B$2:$J$31,3)</f>
        <v>喜頭　蓮(3)</v>
      </c>
      <c r="D22" s="6" t="str">
        <f>VLOOKUP(A22,'7DATA'!$B$2:$J$31,4)</f>
        <v>錦城</v>
      </c>
      <c r="E22" s="6"/>
      <c r="F22" s="6">
        <f>VLOOKUP(A22,'7DATA'!$B$2:$J$31,5)</f>
        <v>6</v>
      </c>
      <c r="G22" s="18" t="str">
        <f>VLOOKUP(A22,'7DATA'!$B$2:$J$31,8)</f>
        <v>5/19,20</v>
      </c>
      <c r="H22" s="18" t="str">
        <f>VLOOKUP(A22,'7DATA'!$B$2:$J$31,6)</f>
        <v>東京総体</v>
      </c>
      <c r="I22" s="18" t="str">
        <f>VLOOKUP(A22,'7DATA'!$B$2:$J$31,7)</f>
        <v>駒沢</v>
      </c>
      <c r="J22" s="21"/>
    </row>
    <row r="23" spans="1:10" ht="17.25" x14ac:dyDescent="0.2">
      <c r="A23" s="23"/>
      <c r="B23" s="11"/>
      <c r="C23" s="12"/>
      <c r="D23" s="13" t="str">
        <f>VLOOKUP(A22,'7DATA'!$B$2:$J$31,9)</f>
        <v>17.02(+1.5)-1m45-6m12-28.12(-0.3)-;5m03(+1.8)-22m54-2.39.91</v>
      </c>
      <c r="E23" s="14"/>
      <c r="F23" s="15"/>
      <c r="G23" s="14"/>
      <c r="H23" s="16"/>
      <c r="I23" s="14"/>
      <c r="J23" s="17"/>
    </row>
    <row r="24" spans="1:10" ht="17.25" x14ac:dyDescent="0.2">
      <c r="A24" s="24">
        <v>11</v>
      </c>
      <c r="B24" s="10">
        <f>VLOOKUP(A24,'7DATA'!$B$2:$J$31,2)</f>
        <v>3458</v>
      </c>
      <c r="C24" s="26" t="str">
        <f>VLOOKUP(A24,'7DATA'!$B$2:$J$31,3)</f>
        <v>小栗　愛海(2)</v>
      </c>
      <c r="D24" s="6" t="str">
        <f>VLOOKUP(A24,'7DATA'!$B$2:$J$31,4)</f>
        <v>日大二</v>
      </c>
      <c r="E24" s="6"/>
      <c r="F24" s="6">
        <f>VLOOKUP(A24,'7DATA'!$B$2:$J$31,5)</f>
        <v>4</v>
      </c>
      <c r="G24" s="18" t="str">
        <f>VLOOKUP(A24,'7DATA'!$B$2:$J$31,8)</f>
        <v>5/19,20</v>
      </c>
      <c r="H24" s="18" t="str">
        <f>VLOOKUP(A24,'7DATA'!$B$2:$J$31,6)</f>
        <v>東京総体</v>
      </c>
      <c r="I24" s="18" t="str">
        <f>VLOOKUP(A24,'7DATA'!$B$2:$J$31,7)</f>
        <v>駒沢</v>
      </c>
      <c r="J24" s="21"/>
    </row>
    <row r="25" spans="1:10" ht="17.25" x14ac:dyDescent="0.2">
      <c r="A25" s="25"/>
      <c r="B25" s="11"/>
      <c r="C25" s="12"/>
      <c r="D25" s="13" t="str">
        <f>VLOOKUP(A24,'7DATA'!$B$2:$J$31,9)</f>
        <v>18.18(-0.6)-1m36-8m72-29.90(-0.3)-;4m84(+1.4)-28m76-2.36.50</v>
      </c>
      <c r="E25" s="14"/>
      <c r="F25" s="15"/>
      <c r="G25" s="14"/>
      <c r="H25" s="16"/>
      <c r="I25" s="14"/>
      <c r="J25" s="17"/>
    </row>
    <row r="26" spans="1:10" ht="17.25" x14ac:dyDescent="0.2">
      <c r="A26" s="22">
        <v>12</v>
      </c>
      <c r="B26" s="10">
        <f>VLOOKUP(A26,'7DATA'!$B$2:$J$31,2)</f>
        <v>3451</v>
      </c>
      <c r="C26" s="26" t="str">
        <f>VLOOKUP(A26,'7DATA'!$B$2:$J$31,3)</f>
        <v>大谷　百合香(2)</v>
      </c>
      <c r="D26" s="6" t="str">
        <f>VLOOKUP(A26,'7DATA'!$B$2:$J$31,4)</f>
        <v>都駒場</v>
      </c>
      <c r="E26" s="6"/>
      <c r="F26" s="6">
        <f>VLOOKUP(A26,'7DATA'!$B$2:$J$31,5)</f>
        <v>1</v>
      </c>
      <c r="G26" s="18" t="str">
        <f>VLOOKUP(A26,'7DATA'!$B$2:$J$31,8)</f>
        <v>5/19,20</v>
      </c>
      <c r="H26" s="18" t="str">
        <f>VLOOKUP(A26,'7DATA'!$B$2:$J$31,6)</f>
        <v>東京総体</v>
      </c>
      <c r="I26" s="18" t="str">
        <f>VLOOKUP(A26,'7DATA'!$B$2:$J$31,7)</f>
        <v>駒沢</v>
      </c>
      <c r="J26" s="21"/>
    </row>
    <row r="27" spans="1:10" ht="17.25" x14ac:dyDescent="0.2">
      <c r="A27" s="23"/>
      <c r="B27" s="11"/>
      <c r="C27" s="12"/>
      <c r="D27" s="13" t="str">
        <f>VLOOKUP(A26,'7DATA'!$B$2:$J$31,9)</f>
        <v>16.56(+1.5)-1m42-6m35-28.22(-0.5)-;4m67(+0.5)-21m75-2.40.38</v>
      </c>
      <c r="E27" s="14"/>
      <c r="F27" s="15"/>
      <c r="G27" s="14"/>
      <c r="H27" s="16"/>
      <c r="I27" s="14"/>
      <c r="J27" s="17"/>
    </row>
    <row r="28" spans="1:10" ht="17.25" x14ac:dyDescent="0.2">
      <c r="A28" s="22">
        <v>13</v>
      </c>
      <c r="B28" s="10">
        <f>VLOOKUP(A28,'7DATA'!$B$2:$J$31,2)</f>
        <v>3427</v>
      </c>
      <c r="C28" s="26" t="str">
        <f>VLOOKUP(A28,'7DATA'!$B$2:$J$31,3)</f>
        <v>岩田　かおり(3)</v>
      </c>
      <c r="D28" s="6" t="str">
        <f>VLOOKUP(A28,'7DATA'!$B$2:$J$31,4)</f>
        <v>都日比谷</v>
      </c>
      <c r="E28" s="6"/>
      <c r="F28" s="6">
        <f>VLOOKUP(A28,'7DATA'!$B$2:$J$31,5)</f>
        <v>1</v>
      </c>
      <c r="G28" s="18" t="str">
        <f>VLOOKUP(A28,'7DATA'!$B$2:$J$31,8)</f>
        <v>5/19,20</v>
      </c>
      <c r="H28" s="18" t="str">
        <f>VLOOKUP(A28,'7DATA'!$B$2:$J$31,6)</f>
        <v>東京総体</v>
      </c>
      <c r="I28" s="18" t="str">
        <f>VLOOKUP(A28,'7DATA'!$B$2:$J$31,7)</f>
        <v>駒沢</v>
      </c>
      <c r="J28" s="21"/>
    </row>
    <row r="29" spans="1:10" ht="17.25" x14ac:dyDescent="0.2">
      <c r="A29" s="25"/>
      <c r="B29" s="11"/>
      <c r="C29" s="12"/>
      <c r="D29" s="13" t="str">
        <f>VLOOKUP(A28,'7DATA'!$B$2:$J$31,9)</f>
        <v>17.64(-0.6)-1m33-7m22-27.75(-0.5)-;4m64(+2.7)-22m68-2.32.74</v>
      </c>
      <c r="E29" s="14"/>
      <c r="F29" s="15"/>
      <c r="G29" s="14"/>
      <c r="H29" s="16"/>
      <c r="I29" s="14"/>
      <c r="J29" s="17"/>
    </row>
    <row r="30" spans="1:10" ht="17.25" x14ac:dyDescent="0.2">
      <c r="A30" s="22">
        <v>14</v>
      </c>
      <c r="B30" s="10">
        <f>VLOOKUP(A30,'7DATA'!$B$2:$J$31,2)</f>
        <v>3416</v>
      </c>
      <c r="C30" s="26" t="str">
        <f>VLOOKUP(A30,'7DATA'!$B$2:$J$31,3)</f>
        <v>小林　夕夏(2)</v>
      </c>
      <c r="D30" s="6" t="str">
        <f>VLOOKUP(A30,'7DATA'!$B$2:$J$31,4)</f>
        <v>都田無</v>
      </c>
      <c r="E30" s="6"/>
      <c r="F30" s="6">
        <f>VLOOKUP(A30,'7DATA'!$B$2:$J$31,5)</f>
        <v>5</v>
      </c>
      <c r="G30" s="18" t="str">
        <f>VLOOKUP(A30,'7DATA'!$B$2:$J$31,8)</f>
        <v>5/19,20</v>
      </c>
      <c r="H30" s="18" t="str">
        <f>VLOOKUP(A30,'7DATA'!$B$2:$J$31,6)</f>
        <v>東京総体</v>
      </c>
      <c r="I30" s="18" t="str">
        <f>VLOOKUP(A30,'7DATA'!$B$2:$J$31,7)</f>
        <v>駒沢</v>
      </c>
      <c r="J30" s="21"/>
    </row>
    <row r="31" spans="1:10" ht="17.25" x14ac:dyDescent="0.2">
      <c r="A31" s="25"/>
      <c r="B31" s="11"/>
      <c r="C31" s="12"/>
      <c r="D31" s="13" t="str">
        <f>VLOOKUP(A30,'7DATA'!$B$2:$J$31,9)</f>
        <v>17.23(-0.2)-1m36-6m08-27.41(-0.5)-;4m66(-0.4)-21m98-2.35.49</v>
      </c>
      <c r="E31" s="14"/>
      <c r="F31" s="15"/>
      <c r="G31" s="14"/>
      <c r="H31" s="16"/>
      <c r="I31" s="14"/>
      <c r="J31" s="17"/>
    </row>
    <row r="32" spans="1:10" ht="17.25" x14ac:dyDescent="0.2">
      <c r="A32" s="22">
        <v>15</v>
      </c>
      <c r="B32" s="10">
        <f>VLOOKUP(A32,'7DATA'!$B$2:$J$31,2)</f>
        <v>3396</v>
      </c>
      <c r="C32" s="26" t="str">
        <f>VLOOKUP(A32,'7DATA'!$B$2:$J$31,3)</f>
        <v>下村　倫子(1)</v>
      </c>
      <c r="D32" s="6" t="str">
        <f>VLOOKUP(A32,'7DATA'!$B$2:$J$31,4)</f>
        <v>都富士</v>
      </c>
      <c r="E32" s="6"/>
      <c r="F32" s="6">
        <f>VLOOKUP(A32,'7DATA'!$B$2:$J$31,5)</f>
        <v>4</v>
      </c>
      <c r="G32" s="18" t="str">
        <f>VLOOKUP(A32,'7DATA'!$B$2:$J$31,8)</f>
        <v>5/19,20</v>
      </c>
      <c r="H32" s="18" t="str">
        <f>VLOOKUP(A32,'7DATA'!$B$2:$J$31,6)</f>
        <v>東京総体</v>
      </c>
      <c r="I32" s="18" t="str">
        <f>VLOOKUP(A32,'7DATA'!$B$2:$J$31,7)</f>
        <v>駒沢</v>
      </c>
      <c r="J32" s="21"/>
    </row>
    <row r="33" spans="1:13" ht="17.25" x14ac:dyDescent="0.2">
      <c r="A33" s="25"/>
      <c r="B33" s="11"/>
      <c r="C33" s="12"/>
      <c r="D33" s="13" t="str">
        <f>VLOOKUP(A32,'7DATA'!$B$2:$J$31,9)</f>
        <v>16.70(+1.5)-1m30-8m41-28.17(-0.3)-;4m50(+2.6)-21m66-2.40.70</v>
      </c>
      <c r="E33" s="14"/>
      <c r="F33" s="15"/>
      <c r="G33" s="14"/>
      <c r="H33" s="16"/>
      <c r="I33" s="14"/>
      <c r="J33" s="17"/>
    </row>
    <row r="34" spans="1:13" ht="17.25" x14ac:dyDescent="0.2">
      <c r="A34" s="22">
        <v>16</v>
      </c>
      <c r="B34" s="10">
        <f>VLOOKUP(A34,'7DATA'!$B$2:$J$31,2)</f>
        <v>3375</v>
      </c>
      <c r="C34" s="26" t="str">
        <f>VLOOKUP(A34,'7DATA'!$B$2:$J$31,3)</f>
        <v>青野　幸実(2)</v>
      </c>
      <c r="D34" s="6" t="str">
        <f>VLOOKUP(A34,'7DATA'!$B$2:$J$31,4)</f>
        <v>都武蔵野北</v>
      </c>
      <c r="E34" s="6"/>
      <c r="F34" s="6">
        <f>VLOOKUP(A34,'7DATA'!$B$2:$J$31,5)</f>
        <v>5</v>
      </c>
      <c r="G34" s="18" t="str">
        <f>VLOOKUP(A34,'7DATA'!$B$2:$J$31,8)</f>
        <v>5/19,20</v>
      </c>
      <c r="H34" s="18" t="str">
        <f>VLOOKUP(A34,'7DATA'!$B$2:$J$31,6)</f>
        <v>東京総体</v>
      </c>
      <c r="I34" s="18" t="str">
        <f>VLOOKUP(A34,'7DATA'!$B$2:$J$31,7)</f>
        <v>駒沢</v>
      </c>
      <c r="J34" s="21"/>
    </row>
    <row r="35" spans="1:13" ht="17.25" x14ac:dyDescent="0.2">
      <c r="A35" s="25"/>
      <c r="B35" s="11"/>
      <c r="C35" s="12"/>
      <c r="D35" s="13" t="str">
        <f>VLOOKUP(A34,'7DATA'!$B$2:$J$31,9)</f>
        <v>16.91(+1.5)-1m36-5m89-28.77(-0.5)-;4m59(+2.9)-20m58-2.28.50</v>
      </c>
      <c r="E35" s="14"/>
      <c r="F35" s="15"/>
      <c r="G35" s="14"/>
      <c r="H35" s="16"/>
      <c r="I35" s="14"/>
      <c r="J35" s="17"/>
    </row>
    <row r="36" spans="1:13" ht="17.25" x14ac:dyDescent="0.2">
      <c r="A36" s="22">
        <v>17</v>
      </c>
      <c r="B36" s="10">
        <f>VLOOKUP(A36,'7DATA'!$B$2:$J$31,2)</f>
        <v>3223</v>
      </c>
      <c r="C36" s="26" t="str">
        <f>VLOOKUP(A36,'7DATA'!$B$2:$J$31,3)</f>
        <v>矢作　鈴香(1)</v>
      </c>
      <c r="D36" s="6" t="str">
        <f>VLOOKUP(A36,'7DATA'!$B$2:$J$31,4)</f>
        <v>日本工大駒場</v>
      </c>
      <c r="E36" s="6"/>
      <c r="F36" s="6">
        <f>VLOOKUP(A36,'7DATA'!$B$2:$J$31,5)</f>
        <v>1</v>
      </c>
      <c r="G36" s="18" t="str">
        <f>VLOOKUP(A36,'7DATA'!$B$2:$J$31,8)</f>
        <v>5/19,20</v>
      </c>
      <c r="H36" s="18" t="str">
        <f>VLOOKUP(A36,'7DATA'!$B$2:$J$31,6)</f>
        <v>東京総体</v>
      </c>
      <c r="I36" s="18" t="str">
        <f>VLOOKUP(A36,'7DATA'!$B$2:$J$31,7)</f>
        <v>駒沢</v>
      </c>
      <c r="J36" s="21"/>
    </row>
    <row r="37" spans="1:13" ht="17.25" x14ac:dyDescent="0.2">
      <c r="A37" s="25"/>
      <c r="B37" s="11"/>
      <c r="C37" s="12"/>
      <c r="D37" s="13" t="str">
        <f>VLOOKUP(A36,'7DATA'!$B$2:$J$31,9)</f>
        <v>18.16(-0.2)-1m39-7m44-28.57(-2.6)-;4m68(+0.8)-29m17-3.00.18</v>
      </c>
      <c r="E37" s="14"/>
      <c r="F37" s="15"/>
      <c r="G37" s="14"/>
      <c r="H37" s="16"/>
      <c r="I37" s="14"/>
      <c r="J37" s="17"/>
    </row>
    <row r="38" spans="1:13" ht="17.25" x14ac:dyDescent="0.2">
      <c r="A38" s="22">
        <v>18</v>
      </c>
      <c r="B38" s="10">
        <f>VLOOKUP(A38,'7DATA'!$B$2:$J$31,2)</f>
        <v>2875</v>
      </c>
      <c r="C38" s="26" t="str">
        <f>VLOOKUP(A38,'7DATA'!$B$2:$J$31,3)</f>
        <v>高木　夏帆(2)</v>
      </c>
      <c r="D38" s="6" t="str">
        <f>VLOOKUP(A38,'7DATA'!$B$2:$J$31,4)</f>
        <v>都駒場</v>
      </c>
      <c r="E38" s="6"/>
      <c r="F38" s="6">
        <f>VLOOKUP(A38,'7DATA'!$B$2:$J$31,5)</f>
        <v>1</v>
      </c>
      <c r="G38" s="18" t="str">
        <f>VLOOKUP(A38,'7DATA'!$B$2:$J$31,8)</f>
        <v>5/19,20</v>
      </c>
      <c r="H38" s="18" t="str">
        <f>VLOOKUP(A38,'7DATA'!$B$2:$J$31,6)</f>
        <v>東京総体</v>
      </c>
      <c r="I38" s="18" t="str">
        <f>VLOOKUP(A38,'7DATA'!$B$2:$J$31,7)</f>
        <v>駒沢</v>
      </c>
      <c r="J38" s="21"/>
      <c r="M38" t="s">
        <v>166</v>
      </c>
    </row>
    <row r="39" spans="1:13" ht="17.25" x14ac:dyDescent="0.2">
      <c r="A39" s="25"/>
      <c r="B39" s="11"/>
      <c r="C39" s="12"/>
      <c r="D39" s="13" t="str">
        <f>VLOOKUP(A38,'7DATA'!$B$2:$J$31,9)</f>
        <v>18.31(-0.6)-1m30-6m89-30.55(-2.6)-;4m67(+3.3)-24m33-2.56.87</v>
      </c>
      <c r="E39" s="14"/>
      <c r="F39" s="15"/>
      <c r="G39" s="14"/>
      <c r="H39" s="16"/>
      <c r="I39" s="14"/>
      <c r="J39" s="17"/>
    </row>
    <row r="40" spans="1:13" ht="17.25" x14ac:dyDescent="0.2">
      <c r="A40" s="22">
        <v>19</v>
      </c>
      <c r="B40" s="10">
        <f>VLOOKUP(A40,'7DATA'!$B$2:$J$31,2)</f>
        <v>2597</v>
      </c>
      <c r="C40" s="26" t="str">
        <f>VLOOKUP(A40,'7DATA'!$B$2:$J$31,3)</f>
        <v>木村 友香(1)</v>
      </c>
      <c r="D40" s="6" t="str">
        <f>VLOOKUP(A40,'7DATA'!$B$2:$J$31,4)</f>
        <v>都東大和南</v>
      </c>
      <c r="E40" s="6"/>
      <c r="F40" s="6">
        <f>VLOOKUP(A40,'7DATA'!$B$2:$J$31,5)</f>
        <v>6</v>
      </c>
      <c r="G40" s="18" t="str">
        <f>VLOOKUP(A40,'7DATA'!$B$2:$J$31,8)</f>
        <v>10/27,28</v>
      </c>
      <c r="H40" s="18" t="str">
        <f>VLOOKUP(A40,'7DATA'!$B$2:$J$31,6)</f>
        <v>国士舘大競技会</v>
      </c>
      <c r="I40" s="18" t="str">
        <f>VLOOKUP(A40,'7DATA'!$B$2:$J$31,7)</f>
        <v>国士舘</v>
      </c>
      <c r="J40" s="21"/>
    </row>
    <row r="41" spans="1:13" ht="17.25" x14ac:dyDescent="0.2">
      <c r="A41" s="25"/>
      <c r="B41" s="11"/>
      <c r="C41" s="12"/>
      <c r="D41" s="13" t="str">
        <f>VLOOKUP(A40,'7DATA'!$B$2:$J$31,9)</f>
        <v>19.59(-0.2)-1m35-6m88-30.99(+0.1)-;4m33(+0.6)-16m70-2.51.91</v>
      </c>
      <c r="E41" s="14"/>
      <c r="F41" s="15"/>
      <c r="G41" s="14"/>
      <c r="H41" s="16"/>
      <c r="I41" s="14"/>
      <c r="J41" s="17"/>
    </row>
  </sheetData>
  <mergeCells count="3">
    <mergeCell ref="A2:A3"/>
    <mergeCell ref="B2:B3"/>
    <mergeCell ref="C2:C3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B10" workbookViewId="0">
      <selection activeCell="J26" sqref="J26"/>
    </sheetView>
  </sheetViews>
  <sheetFormatPr defaultRowHeight="13.5" x14ac:dyDescent="0.15"/>
  <cols>
    <col min="1" max="1" width="21" bestFit="1" customWidth="1"/>
    <col min="2" max="2" width="6.5" bestFit="1" customWidth="1"/>
    <col min="3" max="3" width="5.25" bestFit="1" customWidth="1"/>
    <col min="4" max="4" width="14.875" bestFit="1" customWidth="1"/>
    <col min="5" max="5" width="15.125" bestFit="1" customWidth="1"/>
    <col min="6" max="6" width="5.25" bestFit="1" customWidth="1"/>
    <col min="7" max="7" width="15.125" bestFit="1" customWidth="1"/>
    <col min="8" max="8" width="9" bestFit="1" customWidth="1"/>
    <col min="9" max="9" width="11" bestFit="1" customWidth="1"/>
    <col min="10" max="10" width="66.75" bestFit="1" customWidth="1"/>
    <col min="11" max="11" width="10.5" bestFit="1" customWidth="1"/>
    <col min="14" max="14" width="10.625" bestFit="1" customWidth="1"/>
    <col min="18" max="18" width="64.125" bestFit="1" customWidth="1"/>
  </cols>
  <sheetData>
    <row r="1" spans="1:10" x14ac:dyDescent="0.15">
      <c r="A1" t="s">
        <v>20</v>
      </c>
      <c r="B1" t="s">
        <v>21</v>
      </c>
      <c r="C1" t="s">
        <v>0</v>
      </c>
      <c r="E1" t="s">
        <v>23</v>
      </c>
      <c r="F1" t="s">
        <v>30</v>
      </c>
      <c r="G1" t="s">
        <v>1</v>
      </c>
      <c r="H1" t="s">
        <v>24</v>
      </c>
      <c r="I1" t="s">
        <v>25</v>
      </c>
      <c r="J1" t="s">
        <v>26</v>
      </c>
    </row>
    <row r="2" spans="1:10" x14ac:dyDescent="0.15">
      <c r="A2" t="s">
        <v>29</v>
      </c>
      <c r="B2">
        <v>1</v>
      </c>
      <c r="C2">
        <v>5727</v>
      </c>
      <c r="D2" t="s">
        <v>36</v>
      </c>
      <c r="E2" t="s">
        <v>121</v>
      </c>
      <c r="F2">
        <v>1</v>
      </c>
      <c r="G2" t="s">
        <v>37</v>
      </c>
      <c r="H2" t="s">
        <v>38</v>
      </c>
      <c r="I2" t="s">
        <v>199</v>
      </c>
      <c r="J2" t="s">
        <v>39</v>
      </c>
    </row>
    <row r="3" spans="1:10" x14ac:dyDescent="0.15">
      <c r="A3" t="s">
        <v>29</v>
      </c>
      <c r="B3">
        <v>2</v>
      </c>
      <c r="C3">
        <v>5191</v>
      </c>
      <c r="D3" t="s">
        <v>40</v>
      </c>
      <c r="E3" t="s">
        <v>41</v>
      </c>
      <c r="F3">
        <v>3</v>
      </c>
      <c r="G3" t="s">
        <v>42</v>
      </c>
      <c r="H3" t="s">
        <v>43</v>
      </c>
      <c r="I3" t="s">
        <v>44</v>
      </c>
      <c r="J3" t="s">
        <v>45</v>
      </c>
    </row>
    <row r="4" spans="1:10" x14ac:dyDescent="0.15">
      <c r="A4" t="s">
        <v>29</v>
      </c>
      <c r="B4">
        <v>3</v>
      </c>
      <c r="C4">
        <v>5156</v>
      </c>
      <c r="D4" t="s">
        <v>46</v>
      </c>
      <c r="E4" t="s">
        <v>47</v>
      </c>
      <c r="F4">
        <v>1</v>
      </c>
      <c r="G4" t="s">
        <v>48</v>
      </c>
      <c r="H4" t="s">
        <v>49</v>
      </c>
      <c r="I4" t="s">
        <v>50</v>
      </c>
      <c r="J4" t="s">
        <v>51</v>
      </c>
    </row>
    <row r="5" spans="1:10" x14ac:dyDescent="0.15">
      <c r="A5" t="s">
        <v>29</v>
      </c>
      <c r="B5">
        <v>4</v>
      </c>
      <c r="C5">
        <v>5127</v>
      </c>
      <c r="D5" t="s">
        <v>52</v>
      </c>
      <c r="E5" t="s">
        <v>47</v>
      </c>
      <c r="F5">
        <v>1</v>
      </c>
      <c r="G5" t="s">
        <v>54</v>
      </c>
      <c r="H5" t="s">
        <v>55</v>
      </c>
      <c r="I5" t="s">
        <v>56</v>
      </c>
      <c r="J5" t="s">
        <v>57</v>
      </c>
    </row>
    <row r="6" spans="1:10" x14ac:dyDescent="0.15">
      <c r="A6" t="s">
        <v>29</v>
      </c>
      <c r="B6">
        <v>5</v>
      </c>
      <c r="C6">
        <v>4997</v>
      </c>
      <c r="D6" t="s">
        <v>58</v>
      </c>
      <c r="E6" t="s">
        <v>59</v>
      </c>
      <c r="F6">
        <v>3</v>
      </c>
      <c r="G6" t="s">
        <v>54</v>
      </c>
      <c r="H6" t="s">
        <v>55</v>
      </c>
      <c r="I6" t="s">
        <v>56</v>
      </c>
      <c r="J6" t="s">
        <v>60</v>
      </c>
    </row>
    <row r="7" spans="1:10" x14ac:dyDescent="0.15">
      <c r="A7" t="s">
        <v>29</v>
      </c>
      <c r="B7">
        <v>6</v>
      </c>
      <c r="C7">
        <v>4979</v>
      </c>
      <c r="D7" t="s">
        <v>61</v>
      </c>
      <c r="E7" t="s">
        <v>62</v>
      </c>
      <c r="F7">
        <v>1</v>
      </c>
      <c r="G7" t="s">
        <v>54</v>
      </c>
      <c r="H7" t="s">
        <v>55</v>
      </c>
      <c r="I7" t="s">
        <v>56</v>
      </c>
      <c r="J7" t="s">
        <v>63</v>
      </c>
    </row>
    <row r="8" spans="1:10" x14ac:dyDescent="0.15">
      <c r="A8" t="s">
        <v>29</v>
      </c>
      <c r="B8">
        <v>7</v>
      </c>
      <c r="C8">
        <v>4721</v>
      </c>
      <c r="D8" t="s">
        <v>65</v>
      </c>
      <c r="E8" t="s">
        <v>66</v>
      </c>
      <c r="F8">
        <v>3</v>
      </c>
      <c r="G8" t="s">
        <v>54</v>
      </c>
      <c r="H8" t="s">
        <v>55</v>
      </c>
      <c r="I8" t="s">
        <v>56</v>
      </c>
      <c r="J8" t="s">
        <v>67</v>
      </c>
    </row>
    <row r="9" spans="1:10" x14ac:dyDescent="0.15">
      <c r="A9" t="s">
        <v>29</v>
      </c>
      <c r="B9">
        <v>8</v>
      </c>
      <c r="C9">
        <v>4635</v>
      </c>
      <c r="D9" t="s">
        <v>68</v>
      </c>
      <c r="E9" t="s">
        <v>69</v>
      </c>
      <c r="F9">
        <v>4</v>
      </c>
      <c r="G9" t="s">
        <v>54</v>
      </c>
      <c r="H9" t="s">
        <v>55</v>
      </c>
      <c r="I9" t="s">
        <v>56</v>
      </c>
      <c r="J9" t="s">
        <v>70</v>
      </c>
    </row>
    <row r="10" spans="1:10" x14ac:dyDescent="0.15">
      <c r="A10" t="s">
        <v>29</v>
      </c>
      <c r="B10">
        <v>9</v>
      </c>
      <c r="C10">
        <v>4508</v>
      </c>
      <c r="D10" t="s">
        <v>71</v>
      </c>
      <c r="E10" t="s">
        <v>64</v>
      </c>
      <c r="F10">
        <v>6</v>
      </c>
      <c r="G10" t="s">
        <v>54</v>
      </c>
      <c r="H10" t="s">
        <v>55</v>
      </c>
      <c r="I10" t="s">
        <v>56</v>
      </c>
      <c r="J10" t="s">
        <v>72</v>
      </c>
    </row>
    <row r="11" spans="1:10" x14ac:dyDescent="0.15">
      <c r="A11" t="s">
        <v>29</v>
      </c>
      <c r="B11">
        <v>10</v>
      </c>
      <c r="C11">
        <v>4463</v>
      </c>
      <c r="D11" t="s">
        <v>73</v>
      </c>
      <c r="E11" t="s">
        <v>74</v>
      </c>
      <c r="F11">
        <v>4</v>
      </c>
      <c r="G11" t="s">
        <v>42</v>
      </c>
      <c r="H11" t="s">
        <v>43</v>
      </c>
      <c r="I11" t="s">
        <v>44</v>
      </c>
      <c r="J11" t="s">
        <v>75</v>
      </c>
    </row>
    <row r="12" spans="1:10" x14ac:dyDescent="0.15">
      <c r="A12" t="s">
        <v>29</v>
      </c>
      <c r="B12">
        <v>11</v>
      </c>
      <c r="C12">
        <v>4253</v>
      </c>
      <c r="D12" t="s">
        <v>76</v>
      </c>
      <c r="E12" t="s">
        <v>77</v>
      </c>
      <c r="F12">
        <v>4</v>
      </c>
      <c r="G12" t="s">
        <v>54</v>
      </c>
      <c r="H12" t="s">
        <v>55</v>
      </c>
      <c r="I12" t="s">
        <v>56</v>
      </c>
      <c r="J12" t="s">
        <v>78</v>
      </c>
    </row>
    <row r="13" spans="1:10" x14ac:dyDescent="0.15">
      <c r="A13" t="s">
        <v>29</v>
      </c>
      <c r="B13">
        <v>12</v>
      </c>
      <c r="C13">
        <v>4162</v>
      </c>
      <c r="D13" t="s">
        <v>79</v>
      </c>
      <c r="E13" t="s">
        <v>80</v>
      </c>
      <c r="F13">
        <v>6</v>
      </c>
      <c r="G13" t="s">
        <v>42</v>
      </c>
      <c r="H13" t="s">
        <v>43</v>
      </c>
      <c r="I13" t="s">
        <v>44</v>
      </c>
      <c r="J13" t="s">
        <v>81</v>
      </c>
    </row>
    <row r="14" spans="1:10" x14ac:dyDescent="0.15">
      <c r="A14" t="s">
        <v>29</v>
      </c>
      <c r="B14">
        <v>13</v>
      </c>
      <c r="C14">
        <v>4136</v>
      </c>
      <c r="D14" t="s">
        <v>82</v>
      </c>
      <c r="E14" t="s">
        <v>62</v>
      </c>
      <c r="F14">
        <v>1</v>
      </c>
      <c r="G14" t="s">
        <v>42</v>
      </c>
      <c r="H14" t="s">
        <v>43</v>
      </c>
      <c r="I14" t="s">
        <v>44</v>
      </c>
      <c r="J14" t="s">
        <v>83</v>
      </c>
    </row>
    <row r="15" spans="1:10" x14ac:dyDescent="0.15">
      <c r="A15" t="s">
        <v>29</v>
      </c>
      <c r="B15">
        <v>14</v>
      </c>
      <c r="C15">
        <v>4136</v>
      </c>
      <c r="D15" t="s">
        <v>84</v>
      </c>
      <c r="E15" t="s">
        <v>85</v>
      </c>
      <c r="F15">
        <v>5</v>
      </c>
      <c r="G15" t="s">
        <v>42</v>
      </c>
      <c r="H15" t="s">
        <v>43</v>
      </c>
      <c r="I15" t="s">
        <v>44</v>
      </c>
      <c r="J15" t="s">
        <v>86</v>
      </c>
    </row>
    <row r="16" spans="1:10" x14ac:dyDescent="0.15">
      <c r="A16" t="s">
        <v>29</v>
      </c>
      <c r="B16">
        <v>15</v>
      </c>
      <c r="C16">
        <v>4099</v>
      </c>
      <c r="D16" t="s">
        <v>87</v>
      </c>
      <c r="E16" t="s">
        <v>88</v>
      </c>
      <c r="F16">
        <v>1</v>
      </c>
      <c r="G16" t="s">
        <v>54</v>
      </c>
      <c r="H16" t="s">
        <v>55</v>
      </c>
      <c r="I16" t="s">
        <v>56</v>
      </c>
      <c r="J16" t="s">
        <v>89</v>
      </c>
    </row>
    <row r="17" spans="1:10" x14ac:dyDescent="0.15">
      <c r="A17" t="s">
        <v>29</v>
      </c>
      <c r="B17">
        <v>16</v>
      </c>
      <c r="C17">
        <v>4096</v>
      </c>
      <c r="D17" t="s">
        <v>90</v>
      </c>
      <c r="E17" t="s">
        <v>91</v>
      </c>
      <c r="F17">
        <v>1</v>
      </c>
      <c r="G17" t="s">
        <v>54</v>
      </c>
      <c r="H17" t="s">
        <v>55</v>
      </c>
      <c r="I17" t="s">
        <v>56</v>
      </c>
      <c r="J17" t="s">
        <v>92</v>
      </c>
    </row>
    <row r="18" spans="1:10" x14ac:dyDescent="0.15">
      <c r="A18" t="s">
        <v>29</v>
      </c>
      <c r="B18">
        <v>17</v>
      </c>
      <c r="C18">
        <v>4095</v>
      </c>
      <c r="D18" t="s">
        <v>93</v>
      </c>
      <c r="E18" t="s">
        <v>94</v>
      </c>
      <c r="F18">
        <v>5</v>
      </c>
      <c r="G18" t="s">
        <v>54</v>
      </c>
      <c r="H18" t="s">
        <v>55</v>
      </c>
      <c r="I18" t="s">
        <v>56</v>
      </c>
      <c r="J18" t="s">
        <v>95</v>
      </c>
    </row>
    <row r="19" spans="1:10" x14ac:dyDescent="0.15">
      <c r="A19" t="s">
        <v>29</v>
      </c>
      <c r="B19">
        <v>18</v>
      </c>
      <c r="C19">
        <v>4043</v>
      </c>
      <c r="D19" t="s">
        <v>96</v>
      </c>
      <c r="E19" t="s">
        <v>41</v>
      </c>
      <c r="F19">
        <v>3</v>
      </c>
      <c r="G19" t="s">
        <v>54</v>
      </c>
      <c r="H19" t="s">
        <v>43</v>
      </c>
      <c r="I19" t="s">
        <v>44</v>
      </c>
      <c r="J19" t="s">
        <v>97</v>
      </c>
    </row>
    <row r="20" spans="1:10" x14ac:dyDescent="0.15">
      <c r="A20" t="s">
        <v>29</v>
      </c>
      <c r="B20">
        <v>19</v>
      </c>
      <c r="C20">
        <v>3968</v>
      </c>
      <c r="D20" t="s">
        <v>98</v>
      </c>
      <c r="E20" t="s">
        <v>99</v>
      </c>
      <c r="F20">
        <v>2</v>
      </c>
      <c r="G20" t="s">
        <v>100</v>
      </c>
      <c r="H20" t="s">
        <v>101</v>
      </c>
      <c r="I20" t="s">
        <v>102</v>
      </c>
      <c r="J20" t="s">
        <v>103</v>
      </c>
    </row>
    <row r="21" spans="1:10" x14ac:dyDescent="0.15">
      <c r="A21" t="s">
        <v>29</v>
      </c>
      <c r="B21">
        <v>20</v>
      </c>
      <c r="C21">
        <v>3895</v>
      </c>
      <c r="D21" t="s">
        <v>104</v>
      </c>
      <c r="E21" t="s">
        <v>105</v>
      </c>
      <c r="F21">
        <v>1</v>
      </c>
      <c r="G21" t="s">
        <v>54</v>
      </c>
      <c r="H21" t="s">
        <v>55</v>
      </c>
      <c r="I21" t="s">
        <v>56</v>
      </c>
      <c r="J21" t="s">
        <v>106</v>
      </c>
    </row>
    <row r="22" spans="1:10" x14ac:dyDescent="0.15">
      <c r="A22" t="s">
        <v>29</v>
      </c>
      <c r="B22">
        <v>21</v>
      </c>
      <c r="C22">
        <v>3874</v>
      </c>
      <c r="D22" t="s">
        <v>107</v>
      </c>
      <c r="E22" t="s">
        <v>108</v>
      </c>
      <c r="F22">
        <v>6</v>
      </c>
      <c r="G22" t="s">
        <v>42</v>
      </c>
      <c r="H22" t="s">
        <v>43</v>
      </c>
      <c r="I22" t="s">
        <v>44</v>
      </c>
      <c r="J22" t="s">
        <v>109</v>
      </c>
    </row>
    <row r="23" spans="1:10" x14ac:dyDescent="0.15">
      <c r="A23" t="s">
        <v>29</v>
      </c>
      <c r="B23">
        <v>22</v>
      </c>
      <c r="C23">
        <v>3854</v>
      </c>
      <c r="D23" t="s">
        <v>110</v>
      </c>
      <c r="E23" t="s">
        <v>111</v>
      </c>
      <c r="F23">
        <v>6</v>
      </c>
      <c r="G23" t="s">
        <v>54</v>
      </c>
      <c r="H23" t="s">
        <v>55</v>
      </c>
      <c r="I23" t="s">
        <v>56</v>
      </c>
      <c r="J23" t="s">
        <v>200</v>
      </c>
    </row>
    <row r="24" spans="1:10" x14ac:dyDescent="0.15">
      <c r="A24" t="s">
        <v>29</v>
      </c>
      <c r="B24">
        <v>23</v>
      </c>
      <c r="C24">
        <v>3845</v>
      </c>
      <c r="D24" t="s">
        <v>112</v>
      </c>
      <c r="E24" t="s">
        <v>113</v>
      </c>
      <c r="F24">
        <v>2</v>
      </c>
      <c r="G24" t="s">
        <v>54</v>
      </c>
      <c r="H24" t="s">
        <v>55</v>
      </c>
      <c r="I24" t="s">
        <v>56</v>
      </c>
      <c r="J24" t="s">
        <v>201</v>
      </c>
    </row>
    <row r="25" spans="1:10" x14ac:dyDescent="0.15">
      <c r="A25" t="s">
        <v>29</v>
      </c>
      <c r="B25">
        <v>24</v>
      </c>
      <c r="C25">
        <v>3749</v>
      </c>
      <c r="D25" t="s">
        <v>114</v>
      </c>
      <c r="E25" t="s">
        <v>115</v>
      </c>
      <c r="F25">
        <v>2</v>
      </c>
      <c r="G25" t="s">
        <v>54</v>
      </c>
      <c r="H25" t="s">
        <v>55</v>
      </c>
      <c r="I25" t="s">
        <v>56</v>
      </c>
      <c r="J25" t="s">
        <v>202</v>
      </c>
    </row>
    <row r="26" spans="1:10" x14ac:dyDescent="0.15">
      <c r="A26" t="s">
        <v>29</v>
      </c>
      <c r="B26">
        <v>25</v>
      </c>
      <c r="C26">
        <v>3747</v>
      </c>
      <c r="D26" t="s">
        <v>116</v>
      </c>
      <c r="E26" t="s">
        <v>64</v>
      </c>
      <c r="F26">
        <v>6</v>
      </c>
      <c r="G26" t="s">
        <v>54</v>
      </c>
      <c r="H26" t="s">
        <v>55</v>
      </c>
      <c r="I26" t="s">
        <v>56</v>
      </c>
      <c r="J26" t="s">
        <v>117</v>
      </c>
    </row>
    <row r="27" spans="1:10" x14ac:dyDescent="0.15">
      <c r="A27" t="s">
        <v>29</v>
      </c>
      <c r="B27">
        <v>26</v>
      </c>
      <c r="C27" s="27">
        <v>3584</v>
      </c>
      <c r="D27" s="27" t="s">
        <v>169</v>
      </c>
      <c r="E27" s="27" t="s">
        <v>170</v>
      </c>
      <c r="F27" s="27">
        <v>1</v>
      </c>
      <c r="G27" s="27" t="s">
        <v>42</v>
      </c>
      <c r="H27" s="27" t="s">
        <v>171</v>
      </c>
      <c r="I27" s="27" t="s">
        <v>172</v>
      </c>
      <c r="J27" s="27" t="s">
        <v>173</v>
      </c>
    </row>
    <row r="28" spans="1:10" x14ac:dyDescent="0.15">
      <c r="A28" t="s">
        <v>29</v>
      </c>
      <c r="B28">
        <v>27</v>
      </c>
      <c r="C28">
        <v>3565</v>
      </c>
      <c r="D28" t="s">
        <v>118</v>
      </c>
      <c r="E28" t="s">
        <v>174</v>
      </c>
      <c r="F28">
        <v>3</v>
      </c>
      <c r="G28" t="s">
        <v>100</v>
      </c>
      <c r="H28" t="s">
        <v>175</v>
      </c>
      <c r="I28" t="s">
        <v>176</v>
      </c>
      <c r="J28" t="s">
        <v>177</v>
      </c>
    </row>
    <row r="29" spans="1:10" x14ac:dyDescent="0.15">
      <c r="A29" t="s">
        <v>29</v>
      </c>
      <c r="B29">
        <v>28</v>
      </c>
      <c r="C29" s="27">
        <v>3525</v>
      </c>
      <c r="D29" s="27" t="s">
        <v>178</v>
      </c>
      <c r="E29" s="27" t="s">
        <v>170</v>
      </c>
      <c r="F29" s="27">
        <v>1</v>
      </c>
      <c r="G29" s="27" t="s">
        <v>42</v>
      </c>
      <c r="H29" s="27" t="s">
        <v>171</v>
      </c>
      <c r="I29" s="27" t="s">
        <v>172</v>
      </c>
      <c r="J29" s="27" t="s">
        <v>179</v>
      </c>
    </row>
    <row r="30" spans="1:10" x14ac:dyDescent="0.15">
      <c r="A30" t="s">
        <v>29</v>
      </c>
      <c r="B30">
        <v>29</v>
      </c>
      <c r="C30">
        <v>3457</v>
      </c>
      <c r="D30" t="s">
        <v>180</v>
      </c>
      <c r="E30" t="s">
        <v>181</v>
      </c>
      <c r="F30">
        <v>6</v>
      </c>
      <c r="G30" t="s">
        <v>42</v>
      </c>
      <c r="H30" t="s">
        <v>171</v>
      </c>
      <c r="I30" t="s">
        <v>182</v>
      </c>
      <c r="J30" t="s">
        <v>183</v>
      </c>
    </row>
    <row r="31" spans="1:10" x14ac:dyDescent="0.15">
      <c r="A31" t="s">
        <v>29</v>
      </c>
      <c r="B31">
        <v>30</v>
      </c>
      <c r="C31">
        <v>3398</v>
      </c>
      <c r="D31" t="s">
        <v>119</v>
      </c>
      <c r="E31" t="s">
        <v>184</v>
      </c>
      <c r="F31">
        <v>2</v>
      </c>
      <c r="G31" t="s">
        <v>100</v>
      </c>
      <c r="H31" t="s">
        <v>175</v>
      </c>
      <c r="I31" t="s">
        <v>176</v>
      </c>
      <c r="J31" t="s">
        <v>185</v>
      </c>
    </row>
    <row r="32" spans="1:10" x14ac:dyDescent="0.15">
      <c r="A32" t="s">
        <v>29</v>
      </c>
      <c r="B32">
        <v>31</v>
      </c>
      <c r="C32" s="27">
        <v>3233</v>
      </c>
      <c r="D32" s="27" t="s">
        <v>186</v>
      </c>
      <c r="E32" s="27" t="s">
        <v>170</v>
      </c>
      <c r="F32" s="27">
        <v>1</v>
      </c>
      <c r="G32" s="27" t="s">
        <v>42</v>
      </c>
      <c r="H32" s="27" t="s">
        <v>171</v>
      </c>
      <c r="I32" s="27" t="s">
        <v>172</v>
      </c>
      <c r="J32" s="27" t="s">
        <v>187</v>
      </c>
    </row>
    <row r="33" spans="1:10" x14ac:dyDescent="0.15">
      <c r="A33" t="s">
        <v>29</v>
      </c>
      <c r="B33">
        <v>32</v>
      </c>
      <c r="C33" s="27">
        <v>3221</v>
      </c>
      <c r="D33" s="27" t="s">
        <v>188</v>
      </c>
      <c r="E33" s="27" t="s">
        <v>170</v>
      </c>
      <c r="F33" s="27">
        <v>1</v>
      </c>
      <c r="G33" s="27" t="s">
        <v>42</v>
      </c>
      <c r="H33" s="27" t="s">
        <v>171</v>
      </c>
      <c r="I33" s="27" t="s">
        <v>172</v>
      </c>
      <c r="J33" s="27" t="s">
        <v>189</v>
      </c>
    </row>
    <row r="34" spans="1:10" x14ac:dyDescent="0.15">
      <c r="A34" t="s">
        <v>29</v>
      </c>
      <c r="B34">
        <v>33</v>
      </c>
      <c r="C34" s="27">
        <v>3060</v>
      </c>
      <c r="D34" s="27" t="s">
        <v>190</v>
      </c>
      <c r="E34" s="27" t="s">
        <v>170</v>
      </c>
      <c r="F34" s="27">
        <v>1</v>
      </c>
      <c r="G34" s="27" t="s">
        <v>42</v>
      </c>
      <c r="H34" s="27" t="s">
        <v>171</v>
      </c>
      <c r="I34" s="27" t="s">
        <v>172</v>
      </c>
      <c r="J34" s="27" t="s">
        <v>191</v>
      </c>
    </row>
    <row r="35" spans="1:10" x14ac:dyDescent="0.15">
      <c r="A35" t="s">
        <v>29</v>
      </c>
      <c r="B35">
        <v>34</v>
      </c>
      <c r="C35">
        <v>2880</v>
      </c>
      <c r="D35" t="s">
        <v>120</v>
      </c>
      <c r="E35" t="s">
        <v>192</v>
      </c>
      <c r="F35">
        <v>3</v>
      </c>
      <c r="G35" t="s">
        <v>193</v>
      </c>
      <c r="H35" t="s">
        <v>194</v>
      </c>
      <c r="I35" t="s">
        <v>195</v>
      </c>
      <c r="J35" t="s">
        <v>196</v>
      </c>
    </row>
  </sheetData>
  <phoneticPr fontId="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21" sqref="D21"/>
    </sheetView>
  </sheetViews>
  <sheetFormatPr defaultRowHeight="13.5" x14ac:dyDescent="0.15"/>
  <cols>
    <col min="1" max="1" width="16.75" bestFit="1" customWidth="1"/>
    <col min="2" max="2" width="5.25" bestFit="1" customWidth="1"/>
    <col min="3" max="3" width="5.5" bestFit="1" customWidth="1"/>
    <col min="4" max="4" width="14.875" bestFit="1" customWidth="1"/>
    <col min="5" max="5" width="13" bestFit="1" customWidth="1"/>
    <col min="6" max="6" width="5.25" bestFit="1" customWidth="1"/>
    <col min="7" max="7" width="15.125" bestFit="1" customWidth="1"/>
    <col min="8" max="8" width="9" bestFit="1" customWidth="1"/>
    <col min="9" max="9" width="11" bestFit="1" customWidth="1"/>
    <col min="10" max="10" width="10.25" bestFit="1" customWidth="1"/>
    <col min="13" max="13" width="10.25" bestFit="1" customWidth="1"/>
    <col min="14" max="14" width="9.625" bestFit="1" customWidth="1"/>
    <col min="17" max="17" width="59.25" bestFit="1" customWidth="1"/>
  </cols>
  <sheetData>
    <row r="1" spans="1:10" x14ac:dyDescent="0.15">
      <c r="A1" t="s">
        <v>20</v>
      </c>
      <c r="B1" t="s">
        <v>0</v>
      </c>
      <c r="C1" t="s">
        <v>21</v>
      </c>
      <c r="D1" t="s">
        <v>22</v>
      </c>
      <c r="E1" t="s">
        <v>23</v>
      </c>
      <c r="F1" t="s">
        <v>35</v>
      </c>
      <c r="G1" t="s">
        <v>1</v>
      </c>
      <c r="H1" t="s">
        <v>24</v>
      </c>
      <c r="I1" t="s">
        <v>25</v>
      </c>
      <c r="J1" t="s">
        <v>26</v>
      </c>
    </row>
    <row r="2" spans="1:10" x14ac:dyDescent="0.15">
      <c r="A2" t="s">
        <v>27</v>
      </c>
      <c r="B2">
        <v>1</v>
      </c>
      <c r="C2">
        <v>4730</v>
      </c>
      <c r="D2" t="s">
        <v>124</v>
      </c>
      <c r="E2" t="s">
        <v>18</v>
      </c>
      <c r="F2">
        <v>6</v>
      </c>
      <c r="G2" t="s">
        <v>53</v>
      </c>
      <c r="H2" t="s">
        <v>12</v>
      </c>
      <c r="I2" t="s">
        <v>197</v>
      </c>
      <c r="J2" t="s">
        <v>125</v>
      </c>
    </row>
    <row r="3" spans="1:10" x14ac:dyDescent="0.15">
      <c r="A3" t="s">
        <v>27</v>
      </c>
      <c r="B3">
        <v>2</v>
      </c>
      <c r="C3">
        <v>4292</v>
      </c>
      <c r="D3" t="s">
        <v>126</v>
      </c>
      <c r="E3" t="s">
        <v>31</v>
      </c>
      <c r="F3">
        <v>4</v>
      </c>
      <c r="G3" t="s">
        <v>53</v>
      </c>
      <c r="H3" t="s">
        <v>12</v>
      </c>
      <c r="I3" t="s">
        <v>197</v>
      </c>
      <c r="J3" t="s">
        <v>127</v>
      </c>
    </row>
    <row r="4" spans="1:10" x14ac:dyDescent="0.15">
      <c r="A4" t="s">
        <v>27</v>
      </c>
      <c r="B4">
        <v>3</v>
      </c>
      <c r="C4">
        <v>4124</v>
      </c>
      <c r="D4" t="s">
        <v>167</v>
      </c>
      <c r="E4" t="s">
        <v>2</v>
      </c>
      <c r="F4">
        <v>1</v>
      </c>
      <c r="G4" t="s">
        <v>53</v>
      </c>
      <c r="H4" t="s">
        <v>12</v>
      </c>
      <c r="I4" t="s">
        <v>197</v>
      </c>
      <c r="J4" t="s">
        <v>128</v>
      </c>
    </row>
    <row r="5" spans="1:10" x14ac:dyDescent="0.15">
      <c r="A5" t="s">
        <v>27</v>
      </c>
      <c r="B5">
        <v>4</v>
      </c>
      <c r="C5">
        <v>4047</v>
      </c>
      <c r="D5" t="s">
        <v>129</v>
      </c>
      <c r="E5" t="s">
        <v>32</v>
      </c>
      <c r="F5">
        <v>5</v>
      </c>
      <c r="G5" t="s">
        <v>53</v>
      </c>
      <c r="H5" t="s">
        <v>12</v>
      </c>
      <c r="I5" t="s">
        <v>197</v>
      </c>
      <c r="J5" t="s">
        <v>130</v>
      </c>
    </row>
    <row r="6" spans="1:10" x14ac:dyDescent="0.15">
      <c r="A6" t="s">
        <v>27</v>
      </c>
      <c r="B6">
        <v>5</v>
      </c>
      <c r="C6">
        <v>3952</v>
      </c>
      <c r="D6" t="s">
        <v>168</v>
      </c>
      <c r="E6" t="s">
        <v>2</v>
      </c>
      <c r="F6">
        <v>1</v>
      </c>
      <c r="G6" t="s">
        <v>53</v>
      </c>
      <c r="H6" t="s">
        <v>12</v>
      </c>
      <c r="I6" t="s">
        <v>197</v>
      </c>
      <c r="J6" t="s">
        <v>131</v>
      </c>
    </row>
    <row r="7" spans="1:10" x14ac:dyDescent="0.15">
      <c r="A7" t="s">
        <v>27</v>
      </c>
      <c r="B7">
        <v>6</v>
      </c>
      <c r="C7">
        <v>3879</v>
      </c>
      <c r="D7" t="s">
        <v>132</v>
      </c>
      <c r="E7" t="s">
        <v>2</v>
      </c>
      <c r="F7">
        <v>1</v>
      </c>
      <c r="G7" t="s">
        <v>53</v>
      </c>
      <c r="H7" t="s">
        <v>12</v>
      </c>
      <c r="I7" t="s">
        <v>197</v>
      </c>
      <c r="J7" t="s">
        <v>133</v>
      </c>
    </row>
    <row r="8" spans="1:10" x14ac:dyDescent="0.15">
      <c r="A8" t="s">
        <v>27</v>
      </c>
      <c r="B8">
        <v>7</v>
      </c>
      <c r="C8">
        <v>3721</v>
      </c>
      <c r="D8" t="s">
        <v>134</v>
      </c>
      <c r="E8" t="s">
        <v>33</v>
      </c>
      <c r="F8">
        <v>1</v>
      </c>
      <c r="G8" t="s">
        <v>53</v>
      </c>
      <c r="H8" t="s">
        <v>12</v>
      </c>
      <c r="I8" t="s">
        <v>197</v>
      </c>
      <c r="J8" t="s">
        <v>135</v>
      </c>
    </row>
    <row r="9" spans="1:10" x14ac:dyDescent="0.15">
      <c r="A9" t="s">
        <v>27</v>
      </c>
      <c r="B9">
        <v>8</v>
      </c>
      <c r="C9">
        <v>3678</v>
      </c>
      <c r="D9" t="s">
        <v>136</v>
      </c>
      <c r="E9" t="s">
        <v>13</v>
      </c>
      <c r="F9">
        <v>1</v>
      </c>
      <c r="G9" t="s">
        <v>53</v>
      </c>
      <c r="H9" t="s">
        <v>12</v>
      </c>
      <c r="I9" t="s">
        <v>197</v>
      </c>
      <c r="J9" t="s">
        <v>137</v>
      </c>
    </row>
    <row r="10" spans="1:10" x14ac:dyDescent="0.15">
      <c r="A10" t="s">
        <v>27</v>
      </c>
      <c r="B10">
        <v>9</v>
      </c>
      <c r="C10">
        <v>3617</v>
      </c>
      <c r="D10" t="s">
        <v>138</v>
      </c>
      <c r="E10" t="s">
        <v>28</v>
      </c>
      <c r="F10">
        <v>4</v>
      </c>
      <c r="G10" t="s">
        <v>53</v>
      </c>
      <c r="H10" t="s">
        <v>12</v>
      </c>
      <c r="I10" t="s">
        <v>197</v>
      </c>
      <c r="J10" t="s">
        <v>139</v>
      </c>
    </row>
    <row r="11" spans="1:10" x14ac:dyDescent="0.15">
      <c r="A11" t="s">
        <v>27</v>
      </c>
      <c r="B11">
        <v>10</v>
      </c>
      <c r="C11">
        <v>3537</v>
      </c>
      <c r="D11" t="s">
        <v>140</v>
      </c>
      <c r="E11" t="s">
        <v>141</v>
      </c>
      <c r="F11">
        <v>6</v>
      </c>
      <c r="G11" t="s">
        <v>53</v>
      </c>
      <c r="H11" t="s">
        <v>12</v>
      </c>
      <c r="I11" t="s">
        <v>197</v>
      </c>
      <c r="J11" t="s">
        <v>142</v>
      </c>
    </row>
    <row r="12" spans="1:10" x14ac:dyDescent="0.15">
      <c r="A12" t="s">
        <v>27</v>
      </c>
      <c r="B12">
        <v>11</v>
      </c>
      <c r="C12">
        <v>3458</v>
      </c>
      <c r="D12" t="s">
        <v>143</v>
      </c>
      <c r="E12" t="s">
        <v>144</v>
      </c>
      <c r="F12">
        <v>4</v>
      </c>
      <c r="G12" t="s">
        <v>53</v>
      </c>
      <c r="H12" t="s">
        <v>12</v>
      </c>
      <c r="I12" t="s">
        <v>197</v>
      </c>
      <c r="J12" t="s">
        <v>145</v>
      </c>
    </row>
    <row r="13" spans="1:10" x14ac:dyDescent="0.15">
      <c r="A13" t="s">
        <v>27</v>
      </c>
      <c r="B13">
        <v>12</v>
      </c>
      <c r="C13">
        <v>3451</v>
      </c>
      <c r="D13" t="s">
        <v>146</v>
      </c>
      <c r="E13" t="s">
        <v>14</v>
      </c>
      <c r="F13">
        <v>1</v>
      </c>
      <c r="G13" t="s">
        <v>53</v>
      </c>
      <c r="H13" t="s">
        <v>12</v>
      </c>
      <c r="I13" t="s">
        <v>197</v>
      </c>
      <c r="J13" t="s">
        <v>147</v>
      </c>
    </row>
    <row r="14" spans="1:10" x14ac:dyDescent="0.15">
      <c r="A14" t="s">
        <v>27</v>
      </c>
      <c r="B14">
        <v>13</v>
      </c>
      <c r="C14">
        <v>3427</v>
      </c>
      <c r="D14" t="s">
        <v>148</v>
      </c>
      <c r="E14" t="s">
        <v>34</v>
      </c>
      <c r="F14">
        <v>1</v>
      </c>
      <c r="G14" t="s">
        <v>53</v>
      </c>
      <c r="H14" t="s">
        <v>12</v>
      </c>
      <c r="I14" t="s">
        <v>197</v>
      </c>
      <c r="J14" t="s">
        <v>149</v>
      </c>
    </row>
    <row r="15" spans="1:10" x14ac:dyDescent="0.15">
      <c r="A15" t="s">
        <v>27</v>
      </c>
      <c r="B15">
        <v>14</v>
      </c>
      <c r="C15">
        <v>3416</v>
      </c>
      <c r="D15" t="s">
        <v>150</v>
      </c>
      <c r="E15" t="s">
        <v>151</v>
      </c>
      <c r="F15">
        <v>5</v>
      </c>
      <c r="G15" t="s">
        <v>53</v>
      </c>
      <c r="H15" t="s">
        <v>12</v>
      </c>
      <c r="I15" t="s">
        <v>197</v>
      </c>
      <c r="J15" t="s">
        <v>152</v>
      </c>
    </row>
    <row r="16" spans="1:10" x14ac:dyDescent="0.15">
      <c r="A16" t="s">
        <v>27</v>
      </c>
      <c r="B16">
        <v>15</v>
      </c>
      <c r="C16">
        <v>3396</v>
      </c>
      <c r="D16" t="s">
        <v>153</v>
      </c>
      <c r="E16" t="s">
        <v>31</v>
      </c>
      <c r="F16">
        <v>4</v>
      </c>
      <c r="G16" t="s">
        <v>53</v>
      </c>
      <c r="H16" t="s">
        <v>12</v>
      </c>
      <c r="I16" t="s">
        <v>197</v>
      </c>
      <c r="J16" t="s">
        <v>154</v>
      </c>
    </row>
    <row r="17" spans="1:10" x14ac:dyDescent="0.15">
      <c r="A17" t="s">
        <v>27</v>
      </c>
      <c r="B17">
        <v>16</v>
      </c>
      <c r="C17">
        <v>3375</v>
      </c>
      <c r="D17" t="s">
        <v>155</v>
      </c>
      <c r="E17" t="s">
        <v>156</v>
      </c>
      <c r="F17">
        <v>5</v>
      </c>
      <c r="G17" t="s">
        <v>53</v>
      </c>
      <c r="H17" t="s">
        <v>12</v>
      </c>
      <c r="I17" t="s">
        <v>197</v>
      </c>
      <c r="J17" t="s">
        <v>157</v>
      </c>
    </row>
    <row r="18" spans="1:10" x14ac:dyDescent="0.15">
      <c r="A18" t="s">
        <v>27</v>
      </c>
      <c r="B18">
        <v>17</v>
      </c>
      <c r="C18">
        <v>3223</v>
      </c>
      <c r="D18" t="s">
        <v>158</v>
      </c>
      <c r="E18" t="s">
        <v>13</v>
      </c>
      <c r="F18">
        <v>1</v>
      </c>
      <c r="G18" t="s">
        <v>53</v>
      </c>
      <c r="H18" t="s">
        <v>12</v>
      </c>
      <c r="I18" t="s">
        <v>197</v>
      </c>
      <c r="J18" t="s">
        <v>159</v>
      </c>
    </row>
    <row r="19" spans="1:10" x14ac:dyDescent="0.15">
      <c r="A19" t="s">
        <v>27</v>
      </c>
      <c r="B19">
        <v>18</v>
      </c>
      <c r="C19">
        <v>2875</v>
      </c>
      <c r="D19" t="s">
        <v>160</v>
      </c>
      <c r="E19" t="s">
        <v>14</v>
      </c>
      <c r="F19">
        <v>1</v>
      </c>
      <c r="G19" t="s">
        <v>53</v>
      </c>
      <c r="H19" t="s">
        <v>12</v>
      </c>
      <c r="I19" t="s">
        <v>197</v>
      </c>
      <c r="J19" t="s">
        <v>161</v>
      </c>
    </row>
    <row r="20" spans="1:10" x14ac:dyDescent="0.15">
      <c r="A20" t="s">
        <v>27</v>
      </c>
      <c r="B20">
        <v>19</v>
      </c>
      <c r="C20">
        <v>2597</v>
      </c>
      <c r="D20" t="s">
        <v>198</v>
      </c>
      <c r="E20" t="s">
        <v>162</v>
      </c>
      <c r="F20">
        <v>6</v>
      </c>
      <c r="G20" t="s">
        <v>42</v>
      </c>
      <c r="H20" t="s">
        <v>163</v>
      </c>
      <c r="I20" t="s">
        <v>164</v>
      </c>
      <c r="J20" t="s">
        <v>165</v>
      </c>
    </row>
  </sheetData>
  <phoneticPr fontId="9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8種</vt:lpstr>
      <vt:lpstr>7種</vt:lpstr>
      <vt:lpstr>8DATA</vt:lpstr>
      <vt:lpstr>7DATA</vt:lpstr>
      <vt:lpstr>'8種'!Print_Area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TK13</dc:creator>
  <cp:lastModifiedBy>宇野</cp:lastModifiedBy>
  <cp:lastPrinted>2017-12-03T01:54:16Z</cp:lastPrinted>
  <dcterms:created xsi:type="dcterms:W3CDTF">2016-11-23T01:53:22Z</dcterms:created>
  <dcterms:modified xsi:type="dcterms:W3CDTF">2019-01-14T02:32:05Z</dcterms:modified>
</cp:coreProperties>
</file>