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 codeName="{00CF4601-37BD-836D-55AB-7E336CB4BC7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陸上\2017\56支部\7_秋季\申込み\"/>
    </mc:Choice>
  </mc:AlternateContent>
  <workbookProtection workbookPassword="DEFF" lockStructure="1"/>
  <bookViews>
    <workbookView xWindow="0" yWindow="0" windowWidth="23040" windowHeight="8952" tabRatio="698"/>
  </bookViews>
  <sheets>
    <sheet name="注意事項" sheetId="9" r:id="rId1"/>
    <sheet name="学校情報" sheetId="18" r:id="rId2"/>
    <sheet name="出場選手エントリー票" sheetId="17" r:id="rId3"/>
    <sheet name="大会申込用紙 男" sheetId="11" r:id="rId4"/>
    <sheet name="大会申込用紙 女" sheetId="16" r:id="rId5"/>
    <sheet name="氏名データ" sheetId="14" state="hidden" r:id="rId6"/>
    <sheet name="出場選手エントリー票　男" sheetId="10" state="hidden" r:id="rId7"/>
    <sheet name="出場選手エントリー票　女" sheetId="15" state="hidden" r:id="rId8"/>
  </sheets>
  <definedNames>
    <definedName name="_xlnm._FilterDatabase" localSheetId="5" hidden="1">氏名データ!$A$1:$AG$2101</definedName>
    <definedName name="_xlnm._FilterDatabase" localSheetId="2" hidden="1">出場選手エントリー票!$AN$8:$AN$45</definedName>
    <definedName name="_xlnm.Print_Area" localSheetId="5">氏名データ!$W$1:$AC$112</definedName>
    <definedName name="_xlnm.Print_Area" localSheetId="2">出場選手エントリー票!$F$1:$AK$124</definedName>
    <definedName name="_xlnm.Print_Area" localSheetId="7">'出場選手エントリー票　女'!$B$1:$O$61</definedName>
    <definedName name="_xlnm.Print_Area" localSheetId="6">'出場選手エントリー票　男'!$B$1:$O$61</definedName>
    <definedName name="_xlnm.Print_Area" localSheetId="4">'大会申込用紙 女'!$A$1:$R$75</definedName>
    <definedName name="_xlnm.Print_Area" localSheetId="3">'大会申込用紙 男'!$A$1:$R$75</definedName>
    <definedName name="_xlnm.Print_Area" localSheetId="0">注意事項!$A$1:$AE$59</definedName>
    <definedName name="_xlnm.Print_Titles" localSheetId="4">'大会申込用紙 女'!$1:$10</definedName>
    <definedName name="_xlnm.Print_Titles" localSheetId="3">'大会申込用紙 男'!$1:$10</definedName>
    <definedName name="テスト">氏名データ!$Y$2:$AF$112</definedName>
    <definedName name="学校">氏名データ!$X$2:$AC$112</definedName>
    <definedName name="学校名" localSheetId="2">出場選手エントリー票!#REF!</definedName>
    <definedName name="学校名">'出場選手エントリー票　男'!#REF!</definedName>
    <definedName name="学校名女">#REF!</definedName>
    <definedName name="氏名データ">氏名データ!$A$2:$K$2823</definedName>
    <definedName name="女子">出場選手エントリー票!$C$5:$AL$124</definedName>
    <definedName name="男子">出場選手エントリー票!$A$5:$AK$124</definedName>
  </definedNames>
  <calcPr calcId="162913"/>
</workbook>
</file>

<file path=xl/calcChain.xml><?xml version="1.0" encoding="utf-8"?>
<calcChain xmlns="http://schemas.openxmlformats.org/spreadsheetml/2006/main">
  <c r="AC112" i="14" l="1"/>
  <c r="AC111" i="14"/>
  <c r="AC110" i="14"/>
  <c r="AC109" i="14"/>
  <c r="Y112" i="14" l="1"/>
  <c r="V112" i="14"/>
  <c r="Y111" i="14"/>
  <c r="V111" i="14"/>
  <c r="AC27" i="14" l="1"/>
  <c r="Y27" i="14"/>
  <c r="V27" i="14"/>
  <c r="V110" i="14" l="1"/>
  <c r="Y110" i="14"/>
  <c r="AC67" i="14" l="1"/>
  <c r="Y67" i="14"/>
  <c r="V67" i="14"/>
  <c r="AC85" i="14" l="1"/>
  <c r="Y85" i="14"/>
  <c r="L8" i="16" l="1"/>
  <c r="L6" i="16"/>
  <c r="L8" i="11"/>
  <c r="L6" i="11"/>
  <c r="A2" i="16"/>
  <c r="A2" i="11"/>
  <c r="AC36" i="14" l="1"/>
  <c r="Y36" i="14"/>
  <c r="V36" i="14"/>
  <c r="K3000" i="14"/>
  <c r="H3000" i="14"/>
  <c r="G3000" i="14"/>
  <c r="F3000" i="14"/>
  <c r="E3000" i="14"/>
  <c r="D3000" i="14"/>
  <c r="A3000" i="14"/>
  <c r="B3000" i="14" s="1"/>
  <c r="K2999" i="14"/>
  <c r="H2999" i="14"/>
  <c r="G2999" i="14"/>
  <c r="F2999" i="14"/>
  <c r="E2999" i="14"/>
  <c r="D2999" i="14"/>
  <c r="A2999" i="14"/>
  <c r="B2999" i="14" s="1"/>
  <c r="K2998" i="14"/>
  <c r="H2998" i="14"/>
  <c r="G2998" i="14"/>
  <c r="F2998" i="14"/>
  <c r="E2998" i="14"/>
  <c r="D2998" i="14"/>
  <c r="A2998" i="14"/>
  <c r="B2998" i="14" s="1"/>
  <c r="K2997" i="14"/>
  <c r="H2997" i="14"/>
  <c r="G2997" i="14"/>
  <c r="F2997" i="14"/>
  <c r="E2997" i="14"/>
  <c r="D2997" i="14"/>
  <c r="A2997" i="14"/>
  <c r="B2997" i="14" s="1"/>
  <c r="K2996" i="14"/>
  <c r="H2996" i="14"/>
  <c r="G2996" i="14"/>
  <c r="F2996" i="14"/>
  <c r="E2996" i="14"/>
  <c r="D2996" i="14"/>
  <c r="A2996" i="14"/>
  <c r="B2996" i="14" s="1"/>
  <c r="K2995" i="14"/>
  <c r="H2995" i="14"/>
  <c r="G2995" i="14"/>
  <c r="F2995" i="14"/>
  <c r="E2995" i="14"/>
  <c r="D2995" i="14"/>
  <c r="A2995" i="14"/>
  <c r="B2995" i="14" s="1"/>
  <c r="K2994" i="14"/>
  <c r="H2994" i="14"/>
  <c r="G2994" i="14"/>
  <c r="F2994" i="14"/>
  <c r="E2994" i="14"/>
  <c r="D2994" i="14"/>
  <c r="A2994" i="14"/>
  <c r="B2994" i="14" s="1"/>
  <c r="K2993" i="14"/>
  <c r="H2993" i="14"/>
  <c r="G2993" i="14"/>
  <c r="F2993" i="14"/>
  <c r="E2993" i="14"/>
  <c r="D2993" i="14"/>
  <c r="A2993" i="14"/>
  <c r="B2993" i="14" s="1"/>
  <c r="K2992" i="14"/>
  <c r="H2992" i="14"/>
  <c r="G2992" i="14"/>
  <c r="F2992" i="14"/>
  <c r="E2992" i="14"/>
  <c r="D2992" i="14"/>
  <c r="A2992" i="14"/>
  <c r="B2992" i="14" s="1"/>
  <c r="K2991" i="14"/>
  <c r="H2991" i="14"/>
  <c r="G2991" i="14"/>
  <c r="F2991" i="14"/>
  <c r="E2991" i="14"/>
  <c r="D2991" i="14"/>
  <c r="A2991" i="14"/>
  <c r="B2991" i="14" s="1"/>
  <c r="K2990" i="14"/>
  <c r="H2990" i="14"/>
  <c r="G2990" i="14"/>
  <c r="F2990" i="14"/>
  <c r="E2990" i="14"/>
  <c r="D2990" i="14"/>
  <c r="A2990" i="14"/>
  <c r="B2990" i="14" s="1"/>
  <c r="K2989" i="14"/>
  <c r="H2989" i="14"/>
  <c r="G2989" i="14"/>
  <c r="F2989" i="14"/>
  <c r="E2989" i="14"/>
  <c r="D2989" i="14"/>
  <c r="A2989" i="14"/>
  <c r="B2989" i="14" s="1"/>
  <c r="K2988" i="14"/>
  <c r="H2988" i="14"/>
  <c r="G2988" i="14"/>
  <c r="F2988" i="14"/>
  <c r="E2988" i="14"/>
  <c r="D2988" i="14"/>
  <c r="A2988" i="14"/>
  <c r="B2988" i="14" s="1"/>
  <c r="K2987" i="14"/>
  <c r="H2987" i="14"/>
  <c r="G2987" i="14"/>
  <c r="F2987" i="14"/>
  <c r="E2987" i="14"/>
  <c r="D2987" i="14"/>
  <c r="A2987" i="14"/>
  <c r="B2987" i="14" s="1"/>
  <c r="K2986" i="14"/>
  <c r="H2986" i="14"/>
  <c r="G2986" i="14"/>
  <c r="F2986" i="14"/>
  <c r="E2986" i="14"/>
  <c r="D2986" i="14"/>
  <c r="A2986" i="14"/>
  <c r="B2986" i="14" s="1"/>
  <c r="K2985" i="14"/>
  <c r="H2985" i="14"/>
  <c r="G2985" i="14"/>
  <c r="F2985" i="14"/>
  <c r="E2985" i="14"/>
  <c r="D2985" i="14"/>
  <c r="A2985" i="14"/>
  <c r="B2985" i="14" s="1"/>
  <c r="K2984" i="14"/>
  <c r="H2984" i="14"/>
  <c r="G2984" i="14"/>
  <c r="F2984" i="14"/>
  <c r="E2984" i="14"/>
  <c r="D2984" i="14"/>
  <c r="A2984" i="14"/>
  <c r="B2984" i="14" s="1"/>
  <c r="K2983" i="14"/>
  <c r="H2983" i="14"/>
  <c r="G2983" i="14"/>
  <c r="F2983" i="14"/>
  <c r="E2983" i="14"/>
  <c r="D2983" i="14"/>
  <c r="A2983" i="14"/>
  <c r="B2983" i="14" s="1"/>
  <c r="K2982" i="14"/>
  <c r="H2982" i="14"/>
  <c r="G2982" i="14"/>
  <c r="F2982" i="14"/>
  <c r="E2982" i="14"/>
  <c r="D2982" i="14"/>
  <c r="A2982" i="14"/>
  <c r="B2982" i="14" s="1"/>
  <c r="K2981" i="14"/>
  <c r="H2981" i="14"/>
  <c r="G2981" i="14"/>
  <c r="F2981" i="14"/>
  <c r="E2981" i="14"/>
  <c r="D2981" i="14"/>
  <c r="A2981" i="14"/>
  <c r="B2981" i="14" s="1"/>
  <c r="K2980" i="14"/>
  <c r="H2980" i="14"/>
  <c r="G2980" i="14"/>
  <c r="F2980" i="14"/>
  <c r="E2980" i="14"/>
  <c r="D2980" i="14"/>
  <c r="A2980" i="14"/>
  <c r="B2980" i="14" s="1"/>
  <c r="K2979" i="14"/>
  <c r="H2979" i="14"/>
  <c r="G2979" i="14"/>
  <c r="F2979" i="14"/>
  <c r="E2979" i="14"/>
  <c r="D2979" i="14"/>
  <c r="A2979" i="14"/>
  <c r="B2979" i="14" s="1"/>
  <c r="K2978" i="14"/>
  <c r="H2978" i="14"/>
  <c r="G2978" i="14"/>
  <c r="F2978" i="14"/>
  <c r="E2978" i="14"/>
  <c r="D2978" i="14"/>
  <c r="A2978" i="14"/>
  <c r="B2978" i="14" s="1"/>
  <c r="K2977" i="14"/>
  <c r="H2977" i="14"/>
  <c r="G2977" i="14"/>
  <c r="F2977" i="14"/>
  <c r="E2977" i="14"/>
  <c r="D2977" i="14"/>
  <c r="A2977" i="14"/>
  <c r="B2977" i="14" s="1"/>
  <c r="K2976" i="14"/>
  <c r="H2976" i="14"/>
  <c r="G2976" i="14"/>
  <c r="F2976" i="14"/>
  <c r="E2976" i="14"/>
  <c r="D2976" i="14"/>
  <c r="A2976" i="14"/>
  <c r="B2976" i="14" s="1"/>
  <c r="K2975" i="14"/>
  <c r="H2975" i="14"/>
  <c r="G2975" i="14"/>
  <c r="F2975" i="14"/>
  <c r="E2975" i="14"/>
  <c r="D2975" i="14"/>
  <c r="A2975" i="14"/>
  <c r="B2975" i="14" s="1"/>
  <c r="K2974" i="14"/>
  <c r="H2974" i="14"/>
  <c r="G2974" i="14"/>
  <c r="F2974" i="14"/>
  <c r="E2974" i="14"/>
  <c r="D2974" i="14"/>
  <c r="A2974" i="14"/>
  <c r="B2974" i="14" s="1"/>
  <c r="K2973" i="14"/>
  <c r="H2973" i="14"/>
  <c r="G2973" i="14"/>
  <c r="F2973" i="14"/>
  <c r="E2973" i="14"/>
  <c r="D2973" i="14"/>
  <c r="A2973" i="14"/>
  <c r="B2973" i="14" s="1"/>
  <c r="K2972" i="14"/>
  <c r="H2972" i="14"/>
  <c r="G2972" i="14"/>
  <c r="F2972" i="14"/>
  <c r="E2972" i="14"/>
  <c r="D2972" i="14"/>
  <c r="A2972" i="14"/>
  <c r="B2972" i="14" s="1"/>
  <c r="K2971" i="14"/>
  <c r="H2971" i="14"/>
  <c r="G2971" i="14"/>
  <c r="F2971" i="14"/>
  <c r="E2971" i="14"/>
  <c r="D2971" i="14"/>
  <c r="A2971" i="14"/>
  <c r="B2971" i="14" s="1"/>
  <c r="K2970" i="14"/>
  <c r="H2970" i="14"/>
  <c r="G2970" i="14"/>
  <c r="F2970" i="14"/>
  <c r="E2970" i="14"/>
  <c r="D2970" i="14"/>
  <c r="A2970" i="14"/>
  <c r="B2970" i="14" s="1"/>
  <c r="K2969" i="14"/>
  <c r="H2969" i="14"/>
  <c r="G2969" i="14"/>
  <c r="F2969" i="14"/>
  <c r="E2969" i="14"/>
  <c r="D2969" i="14"/>
  <c r="A2969" i="14"/>
  <c r="B2969" i="14" s="1"/>
  <c r="K2968" i="14"/>
  <c r="H2968" i="14"/>
  <c r="G2968" i="14"/>
  <c r="F2968" i="14"/>
  <c r="E2968" i="14"/>
  <c r="D2968" i="14"/>
  <c r="A2968" i="14"/>
  <c r="B2968" i="14" s="1"/>
  <c r="K2967" i="14"/>
  <c r="H2967" i="14"/>
  <c r="G2967" i="14"/>
  <c r="F2967" i="14"/>
  <c r="E2967" i="14"/>
  <c r="D2967" i="14"/>
  <c r="A2967" i="14"/>
  <c r="B2967" i="14" s="1"/>
  <c r="K2966" i="14"/>
  <c r="H2966" i="14"/>
  <c r="G2966" i="14"/>
  <c r="F2966" i="14"/>
  <c r="E2966" i="14"/>
  <c r="D2966" i="14"/>
  <c r="A2966" i="14"/>
  <c r="B2966" i="14" s="1"/>
  <c r="K2965" i="14"/>
  <c r="H2965" i="14"/>
  <c r="G2965" i="14"/>
  <c r="F2965" i="14"/>
  <c r="E2965" i="14"/>
  <c r="D2965" i="14"/>
  <c r="A2965" i="14"/>
  <c r="B2965" i="14" s="1"/>
  <c r="K2964" i="14"/>
  <c r="H2964" i="14"/>
  <c r="G2964" i="14"/>
  <c r="F2964" i="14"/>
  <c r="E2964" i="14"/>
  <c r="D2964" i="14"/>
  <c r="A2964" i="14"/>
  <c r="B2964" i="14" s="1"/>
  <c r="K2963" i="14"/>
  <c r="H2963" i="14"/>
  <c r="G2963" i="14"/>
  <c r="F2963" i="14"/>
  <c r="E2963" i="14"/>
  <c r="D2963" i="14"/>
  <c r="A2963" i="14"/>
  <c r="B2963" i="14" s="1"/>
  <c r="K2962" i="14"/>
  <c r="H2962" i="14"/>
  <c r="G2962" i="14"/>
  <c r="F2962" i="14"/>
  <c r="E2962" i="14"/>
  <c r="D2962" i="14"/>
  <c r="A2962" i="14"/>
  <c r="B2962" i="14" s="1"/>
  <c r="K2961" i="14"/>
  <c r="H2961" i="14"/>
  <c r="G2961" i="14"/>
  <c r="F2961" i="14"/>
  <c r="E2961" i="14"/>
  <c r="D2961" i="14"/>
  <c r="A2961" i="14"/>
  <c r="B2961" i="14" s="1"/>
  <c r="K2960" i="14"/>
  <c r="H2960" i="14"/>
  <c r="G2960" i="14"/>
  <c r="F2960" i="14"/>
  <c r="E2960" i="14"/>
  <c r="D2960" i="14"/>
  <c r="A2960" i="14"/>
  <c r="B2960" i="14" s="1"/>
  <c r="K2959" i="14"/>
  <c r="H2959" i="14"/>
  <c r="G2959" i="14"/>
  <c r="F2959" i="14"/>
  <c r="E2959" i="14"/>
  <c r="D2959" i="14"/>
  <c r="A2959" i="14"/>
  <c r="B2959" i="14" s="1"/>
  <c r="K2958" i="14"/>
  <c r="H2958" i="14"/>
  <c r="G2958" i="14"/>
  <c r="F2958" i="14"/>
  <c r="E2958" i="14"/>
  <c r="D2958" i="14"/>
  <c r="A2958" i="14"/>
  <c r="B2958" i="14" s="1"/>
  <c r="K2957" i="14"/>
  <c r="H2957" i="14"/>
  <c r="G2957" i="14"/>
  <c r="F2957" i="14"/>
  <c r="E2957" i="14"/>
  <c r="D2957" i="14"/>
  <c r="A2957" i="14"/>
  <c r="B2957" i="14" s="1"/>
  <c r="K2956" i="14"/>
  <c r="H2956" i="14"/>
  <c r="G2956" i="14"/>
  <c r="F2956" i="14"/>
  <c r="E2956" i="14"/>
  <c r="D2956" i="14"/>
  <c r="A2956" i="14"/>
  <c r="B2956" i="14" s="1"/>
  <c r="K2955" i="14"/>
  <c r="H2955" i="14"/>
  <c r="G2955" i="14"/>
  <c r="F2955" i="14"/>
  <c r="E2955" i="14"/>
  <c r="D2955" i="14"/>
  <c r="A2955" i="14"/>
  <c r="B2955" i="14" s="1"/>
  <c r="K2954" i="14"/>
  <c r="H2954" i="14"/>
  <c r="G2954" i="14"/>
  <c r="F2954" i="14"/>
  <c r="E2954" i="14"/>
  <c r="D2954" i="14"/>
  <c r="A2954" i="14"/>
  <c r="B2954" i="14" s="1"/>
  <c r="K2953" i="14"/>
  <c r="H2953" i="14"/>
  <c r="G2953" i="14"/>
  <c r="F2953" i="14"/>
  <c r="E2953" i="14"/>
  <c r="D2953" i="14"/>
  <c r="A2953" i="14"/>
  <c r="B2953" i="14" s="1"/>
  <c r="K2952" i="14"/>
  <c r="H2952" i="14"/>
  <c r="G2952" i="14"/>
  <c r="F2952" i="14"/>
  <c r="E2952" i="14"/>
  <c r="D2952" i="14"/>
  <c r="A2952" i="14"/>
  <c r="B2952" i="14" s="1"/>
  <c r="K2951" i="14"/>
  <c r="H2951" i="14"/>
  <c r="G2951" i="14"/>
  <c r="F2951" i="14"/>
  <c r="E2951" i="14"/>
  <c r="D2951" i="14"/>
  <c r="A2951" i="14"/>
  <c r="B2951" i="14" s="1"/>
  <c r="K2950" i="14"/>
  <c r="H2950" i="14"/>
  <c r="G2950" i="14"/>
  <c r="F2950" i="14"/>
  <c r="E2950" i="14"/>
  <c r="D2950" i="14"/>
  <c r="A2950" i="14"/>
  <c r="B2950" i="14" s="1"/>
  <c r="K2949" i="14"/>
  <c r="H2949" i="14"/>
  <c r="G2949" i="14"/>
  <c r="F2949" i="14"/>
  <c r="E2949" i="14"/>
  <c r="D2949" i="14"/>
  <c r="A2949" i="14"/>
  <c r="B2949" i="14" s="1"/>
  <c r="K2948" i="14"/>
  <c r="H2948" i="14"/>
  <c r="G2948" i="14"/>
  <c r="F2948" i="14"/>
  <c r="E2948" i="14"/>
  <c r="D2948" i="14"/>
  <c r="A2948" i="14"/>
  <c r="B2948" i="14" s="1"/>
  <c r="K2947" i="14"/>
  <c r="H2947" i="14"/>
  <c r="G2947" i="14"/>
  <c r="F2947" i="14"/>
  <c r="E2947" i="14"/>
  <c r="D2947" i="14"/>
  <c r="A2947" i="14"/>
  <c r="B2947" i="14" s="1"/>
  <c r="K2946" i="14"/>
  <c r="H2946" i="14"/>
  <c r="G2946" i="14"/>
  <c r="F2946" i="14"/>
  <c r="E2946" i="14"/>
  <c r="D2946" i="14"/>
  <c r="A2946" i="14"/>
  <c r="B2946" i="14" s="1"/>
  <c r="K2945" i="14"/>
  <c r="H2945" i="14"/>
  <c r="G2945" i="14"/>
  <c r="F2945" i="14"/>
  <c r="E2945" i="14"/>
  <c r="D2945" i="14"/>
  <c r="A2945" i="14"/>
  <c r="B2945" i="14" s="1"/>
  <c r="K2944" i="14"/>
  <c r="H2944" i="14"/>
  <c r="G2944" i="14"/>
  <c r="F2944" i="14"/>
  <c r="E2944" i="14"/>
  <c r="D2944" i="14"/>
  <c r="A2944" i="14"/>
  <c r="B2944" i="14" s="1"/>
  <c r="K2943" i="14"/>
  <c r="H2943" i="14"/>
  <c r="G2943" i="14"/>
  <c r="F2943" i="14"/>
  <c r="E2943" i="14"/>
  <c r="D2943" i="14"/>
  <c r="A2943" i="14"/>
  <c r="B2943" i="14" s="1"/>
  <c r="K2942" i="14"/>
  <c r="H2942" i="14"/>
  <c r="G2942" i="14"/>
  <c r="F2942" i="14"/>
  <c r="E2942" i="14"/>
  <c r="D2942" i="14"/>
  <c r="A2942" i="14"/>
  <c r="B2942" i="14" s="1"/>
  <c r="K2941" i="14"/>
  <c r="H2941" i="14"/>
  <c r="G2941" i="14"/>
  <c r="F2941" i="14"/>
  <c r="E2941" i="14"/>
  <c r="D2941" i="14"/>
  <c r="A2941" i="14"/>
  <c r="B2941" i="14" s="1"/>
  <c r="K2940" i="14"/>
  <c r="H2940" i="14"/>
  <c r="G2940" i="14"/>
  <c r="F2940" i="14"/>
  <c r="E2940" i="14"/>
  <c r="D2940" i="14"/>
  <c r="A2940" i="14"/>
  <c r="B2940" i="14" s="1"/>
  <c r="K2939" i="14"/>
  <c r="H2939" i="14"/>
  <c r="G2939" i="14"/>
  <c r="F2939" i="14"/>
  <c r="E2939" i="14"/>
  <c r="D2939" i="14"/>
  <c r="A2939" i="14"/>
  <c r="B2939" i="14" s="1"/>
  <c r="K2938" i="14"/>
  <c r="H2938" i="14"/>
  <c r="G2938" i="14"/>
  <c r="F2938" i="14"/>
  <c r="E2938" i="14"/>
  <c r="D2938" i="14"/>
  <c r="A2938" i="14"/>
  <c r="B2938" i="14" s="1"/>
  <c r="K2937" i="14"/>
  <c r="H2937" i="14"/>
  <c r="G2937" i="14"/>
  <c r="F2937" i="14"/>
  <c r="E2937" i="14"/>
  <c r="D2937" i="14"/>
  <c r="A2937" i="14"/>
  <c r="B2937" i="14" s="1"/>
  <c r="K2936" i="14"/>
  <c r="H2936" i="14"/>
  <c r="G2936" i="14"/>
  <c r="F2936" i="14"/>
  <c r="E2936" i="14"/>
  <c r="D2936" i="14"/>
  <c r="A2936" i="14"/>
  <c r="B2936" i="14" s="1"/>
  <c r="K2935" i="14"/>
  <c r="H2935" i="14"/>
  <c r="G2935" i="14"/>
  <c r="F2935" i="14"/>
  <c r="E2935" i="14"/>
  <c r="D2935" i="14"/>
  <c r="A2935" i="14"/>
  <c r="B2935" i="14" s="1"/>
  <c r="K2934" i="14"/>
  <c r="H2934" i="14"/>
  <c r="G2934" i="14"/>
  <c r="F2934" i="14"/>
  <c r="E2934" i="14"/>
  <c r="D2934" i="14"/>
  <c r="A2934" i="14"/>
  <c r="B2934" i="14" s="1"/>
  <c r="K2933" i="14"/>
  <c r="H2933" i="14"/>
  <c r="G2933" i="14"/>
  <c r="F2933" i="14"/>
  <c r="E2933" i="14"/>
  <c r="D2933" i="14"/>
  <c r="A2933" i="14"/>
  <c r="B2933" i="14" s="1"/>
  <c r="K2932" i="14"/>
  <c r="H2932" i="14"/>
  <c r="G2932" i="14"/>
  <c r="F2932" i="14"/>
  <c r="E2932" i="14"/>
  <c r="D2932" i="14"/>
  <c r="A2932" i="14"/>
  <c r="B2932" i="14" s="1"/>
  <c r="K2931" i="14"/>
  <c r="H2931" i="14"/>
  <c r="G2931" i="14"/>
  <c r="F2931" i="14"/>
  <c r="E2931" i="14"/>
  <c r="D2931" i="14"/>
  <c r="A2931" i="14"/>
  <c r="B2931" i="14" s="1"/>
  <c r="K2930" i="14"/>
  <c r="H2930" i="14"/>
  <c r="G2930" i="14"/>
  <c r="F2930" i="14"/>
  <c r="E2930" i="14"/>
  <c r="D2930" i="14"/>
  <c r="A2930" i="14"/>
  <c r="B2930" i="14" s="1"/>
  <c r="K2929" i="14"/>
  <c r="H2929" i="14"/>
  <c r="G2929" i="14"/>
  <c r="F2929" i="14"/>
  <c r="E2929" i="14"/>
  <c r="D2929" i="14"/>
  <c r="A2929" i="14"/>
  <c r="B2929" i="14" s="1"/>
  <c r="K2928" i="14"/>
  <c r="H2928" i="14"/>
  <c r="G2928" i="14"/>
  <c r="F2928" i="14"/>
  <c r="E2928" i="14"/>
  <c r="D2928" i="14"/>
  <c r="A2928" i="14"/>
  <c r="B2928" i="14" s="1"/>
  <c r="K2927" i="14"/>
  <c r="H2927" i="14"/>
  <c r="G2927" i="14"/>
  <c r="F2927" i="14"/>
  <c r="E2927" i="14"/>
  <c r="D2927" i="14"/>
  <c r="A2927" i="14"/>
  <c r="B2927" i="14" s="1"/>
  <c r="K2926" i="14"/>
  <c r="H2926" i="14"/>
  <c r="G2926" i="14"/>
  <c r="F2926" i="14"/>
  <c r="E2926" i="14"/>
  <c r="D2926" i="14"/>
  <c r="A2926" i="14"/>
  <c r="B2926" i="14" s="1"/>
  <c r="K2925" i="14"/>
  <c r="H2925" i="14"/>
  <c r="G2925" i="14"/>
  <c r="F2925" i="14"/>
  <c r="E2925" i="14"/>
  <c r="D2925" i="14"/>
  <c r="A2925" i="14"/>
  <c r="B2925" i="14" s="1"/>
  <c r="K2924" i="14"/>
  <c r="H2924" i="14"/>
  <c r="G2924" i="14"/>
  <c r="F2924" i="14"/>
  <c r="E2924" i="14"/>
  <c r="D2924" i="14"/>
  <c r="A2924" i="14"/>
  <c r="B2924" i="14" s="1"/>
  <c r="K2923" i="14"/>
  <c r="H2923" i="14"/>
  <c r="G2923" i="14"/>
  <c r="F2923" i="14"/>
  <c r="E2923" i="14"/>
  <c r="D2923" i="14"/>
  <c r="A2923" i="14"/>
  <c r="B2923" i="14" s="1"/>
  <c r="K2922" i="14"/>
  <c r="H2922" i="14"/>
  <c r="G2922" i="14"/>
  <c r="F2922" i="14"/>
  <c r="E2922" i="14"/>
  <c r="D2922" i="14"/>
  <c r="A2922" i="14"/>
  <c r="B2922" i="14" s="1"/>
  <c r="K2921" i="14"/>
  <c r="H2921" i="14"/>
  <c r="G2921" i="14"/>
  <c r="F2921" i="14"/>
  <c r="E2921" i="14"/>
  <c r="D2921" i="14"/>
  <c r="A2921" i="14"/>
  <c r="B2921" i="14" s="1"/>
  <c r="K2920" i="14"/>
  <c r="H2920" i="14"/>
  <c r="G2920" i="14"/>
  <c r="F2920" i="14"/>
  <c r="E2920" i="14"/>
  <c r="D2920" i="14"/>
  <c r="A2920" i="14"/>
  <c r="B2920" i="14" s="1"/>
  <c r="K2919" i="14"/>
  <c r="H2919" i="14"/>
  <c r="G2919" i="14"/>
  <c r="F2919" i="14"/>
  <c r="E2919" i="14"/>
  <c r="D2919" i="14"/>
  <c r="A2919" i="14"/>
  <c r="B2919" i="14" s="1"/>
  <c r="K2918" i="14"/>
  <c r="H2918" i="14"/>
  <c r="G2918" i="14"/>
  <c r="F2918" i="14"/>
  <c r="E2918" i="14"/>
  <c r="D2918" i="14"/>
  <c r="A2918" i="14"/>
  <c r="B2918" i="14" s="1"/>
  <c r="K2917" i="14"/>
  <c r="H2917" i="14"/>
  <c r="G2917" i="14"/>
  <c r="F2917" i="14"/>
  <c r="E2917" i="14"/>
  <c r="D2917" i="14"/>
  <c r="A2917" i="14"/>
  <c r="B2917" i="14" s="1"/>
  <c r="K2916" i="14"/>
  <c r="H2916" i="14"/>
  <c r="G2916" i="14"/>
  <c r="F2916" i="14"/>
  <c r="E2916" i="14"/>
  <c r="D2916" i="14"/>
  <c r="A2916" i="14"/>
  <c r="B2916" i="14" s="1"/>
  <c r="K2915" i="14"/>
  <c r="H2915" i="14"/>
  <c r="G2915" i="14"/>
  <c r="F2915" i="14"/>
  <c r="E2915" i="14"/>
  <c r="D2915" i="14"/>
  <c r="A2915" i="14"/>
  <c r="B2915" i="14" s="1"/>
  <c r="K2914" i="14"/>
  <c r="H2914" i="14"/>
  <c r="G2914" i="14"/>
  <c r="F2914" i="14"/>
  <c r="E2914" i="14"/>
  <c r="D2914" i="14"/>
  <c r="A2914" i="14"/>
  <c r="B2914" i="14" s="1"/>
  <c r="K2913" i="14"/>
  <c r="H2913" i="14"/>
  <c r="G2913" i="14"/>
  <c r="F2913" i="14"/>
  <c r="E2913" i="14"/>
  <c r="D2913" i="14"/>
  <c r="A2913" i="14"/>
  <c r="B2913" i="14" s="1"/>
  <c r="K2912" i="14"/>
  <c r="H2912" i="14"/>
  <c r="G2912" i="14"/>
  <c r="F2912" i="14"/>
  <c r="E2912" i="14"/>
  <c r="D2912" i="14"/>
  <c r="A2912" i="14"/>
  <c r="B2912" i="14" s="1"/>
  <c r="K2911" i="14"/>
  <c r="H2911" i="14"/>
  <c r="G2911" i="14"/>
  <c r="F2911" i="14"/>
  <c r="E2911" i="14"/>
  <c r="D2911" i="14"/>
  <c r="A2911" i="14"/>
  <c r="B2911" i="14" s="1"/>
  <c r="K2910" i="14"/>
  <c r="H2910" i="14"/>
  <c r="G2910" i="14"/>
  <c r="F2910" i="14"/>
  <c r="E2910" i="14"/>
  <c r="D2910" i="14"/>
  <c r="A2910" i="14"/>
  <c r="B2910" i="14" s="1"/>
  <c r="K2909" i="14"/>
  <c r="H2909" i="14"/>
  <c r="G2909" i="14"/>
  <c r="F2909" i="14"/>
  <c r="E2909" i="14"/>
  <c r="D2909" i="14"/>
  <c r="A2909" i="14"/>
  <c r="B2909" i="14" s="1"/>
  <c r="K2908" i="14"/>
  <c r="H2908" i="14"/>
  <c r="G2908" i="14"/>
  <c r="F2908" i="14"/>
  <c r="E2908" i="14"/>
  <c r="D2908" i="14"/>
  <c r="A2908" i="14"/>
  <c r="B2908" i="14" s="1"/>
  <c r="K2907" i="14"/>
  <c r="H2907" i="14"/>
  <c r="G2907" i="14"/>
  <c r="F2907" i="14"/>
  <c r="E2907" i="14"/>
  <c r="D2907" i="14"/>
  <c r="A2907" i="14"/>
  <c r="B2907" i="14" s="1"/>
  <c r="K2906" i="14"/>
  <c r="H2906" i="14"/>
  <c r="G2906" i="14"/>
  <c r="F2906" i="14"/>
  <c r="E2906" i="14"/>
  <c r="D2906" i="14"/>
  <c r="A2906" i="14"/>
  <c r="B2906" i="14" s="1"/>
  <c r="K2905" i="14"/>
  <c r="H2905" i="14"/>
  <c r="G2905" i="14"/>
  <c r="F2905" i="14"/>
  <c r="E2905" i="14"/>
  <c r="D2905" i="14"/>
  <c r="A2905" i="14"/>
  <c r="B2905" i="14" s="1"/>
  <c r="K2904" i="14"/>
  <c r="H2904" i="14"/>
  <c r="G2904" i="14"/>
  <c r="F2904" i="14"/>
  <c r="E2904" i="14"/>
  <c r="D2904" i="14"/>
  <c r="A2904" i="14"/>
  <c r="B2904" i="14" s="1"/>
  <c r="K2903" i="14"/>
  <c r="H2903" i="14"/>
  <c r="G2903" i="14"/>
  <c r="F2903" i="14"/>
  <c r="E2903" i="14"/>
  <c r="D2903" i="14"/>
  <c r="A2903" i="14"/>
  <c r="B2903" i="14" s="1"/>
  <c r="K2902" i="14"/>
  <c r="H2902" i="14"/>
  <c r="G2902" i="14"/>
  <c r="F2902" i="14"/>
  <c r="E2902" i="14"/>
  <c r="D2902" i="14"/>
  <c r="A2902" i="14"/>
  <c r="B2902" i="14" s="1"/>
  <c r="K2901" i="14"/>
  <c r="H2901" i="14"/>
  <c r="G2901" i="14"/>
  <c r="F2901" i="14"/>
  <c r="E2901" i="14"/>
  <c r="D2901" i="14"/>
  <c r="A2901" i="14"/>
  <c r="B2901" i="14" s="1"/>
  <c r="K2900" i="14"/>
  <c r="H2900" i="14"/>
  <c r="G2900" i="14"/>
  <c r="F2900" i="14"/>
  <c r="E2900" i="14"/>
  <c r="D2900" i="14"/>
  <c r="A2900" i="14"/>
  <c r="B2900" i="14" s="1"/>
  <c r="K2899" i="14"/>
  <c r="H2899" i="14"/>
  <c r="G2899" i="14"/>
  <c r="F2899" i="14"/>
  <c r="E2899" i="14"/>
  <c r="D2899" i="14"/>
  <c r="A2899" i="14"/>
  <c r="B2899" i="14" s="1"/>
  <c r="K2898" i="14"/>
  <c r="H2898" i="14"/>
  <c r="G2898" i="14"/>
  <c r="F2898" i="14"/>
  <c r="E2898" i="14"/>
  <c r="D2898" i="14"/>
  <c r="A2898" i="14"/>
  <c r="B2898" i="14" s="1"/>
  <c r="K2897" i="14"/>
  <c r="H2897" i="14"/>
  <c r="G2897" i="14"/>
  <c r="F2897" i="14"/>
  <c r="E2897" i="14"/>
  <c r="D2897" i="14"/>
  <c r="A2897" i="14"/>
  <c r="B2897" i="14" s="1"/>
  <c r="K2896" i="14"/>
  <c r="H2896" i="14"/>
  <c r="G2896" i="14"/>
  <c r="F2896" i="14"/>
  <c r="E2896" i="14"/>
  <c r="D2896" i="14"/>
  <c r="A2896" i="14"/>
  <c r="B2896" i="14" s="1"/>
  <c r="K2895" i="14"/>
  <c r="H2895" i="14"/>
  <c r="G2895" i="14"/>
  <c r="F2895" i="14"/>
  <c r="E2895" i="14"/>
  <c r="D2895" i="14"/>
  <c r="A2895" i="14"/>
  <c r="B2895" i="14" s="1"/>
  <c r="K2894" i="14"/>
  <c r="H2894" i="14"/>
  <c r="G2894" i="14"/>
  <c r="F2894" i="14"/>
  <c r="E2894" i="14"/>
  <c r="D2894" i="14"/>
  <c r="A2894" i="14"/>
  <c r="B2894" i="14" s="1"/>
  <c r="K2893" i="14"/>
  <c r="H2893" i="14"/>
  <c r="G2893" i="14"/>
  <c r="F2893" i="14"/>
  <c r="E2893" i="14"/>
  <c r="D2893" i="14"/>
  <c r="A2893" i="14"/>
  <c r="B2893" i="14" s="1"/>
  <c r="K2892" i="14"/>
  <c r="H2892" i="14"/>
  <c r="G2892" i="14"/>
  <c r="F2892" i="14"/>
  <c r="E2892" i="14"/>
  <c r="D2892" i="14"/>
  <c r="A2892" i="14"/>
  <c r="B2892" i="14" s="1"/>
  <c r="K2891" i="14"/>
  <c r="H2891" i="14"/>
  <c r="G2891" i="14"/>
  <c r="F2891" i="14"/>
  <c r="E2891" i="14"/>
  <c r="D2891" i="14"/>
  <c r="A2891" i="14"/>
  <c r="B2891" i="14" s="1"/>
  <c r="K2890" i="14"/>
  <c r="H2890" i="14"/>
  <c r="G2890" i="14"/>
  <c r="F2890" i="14"/>
  <c r="E2890" i="14"/>
  <c r="D2890" i="14"/>
  <c r="A2890" i="14"/>
  <c r="B2890" i="14" s="1"/>
  <c r="K2889" i="14"/>
  <c r="H2889" i="14"/>
  <c r="G2889" i="14"/>
  <c r="F2889" i="14"/>
  <c r="E2889" i="14"/>
  <c r="D2889" i="14"/>
  <c r="A2889" i="14"/>
  <c r="B2889" i="14" s="1"/>
  <c r="K2888" i="14"/>
  <c r="H2888" i="14"/>
  <c r="G2888" i="14"/>
  <c r="F2888" i="14"/>
  <c r="E2888" i="14"/>
  <c r="D2888" i="14"/>
  <c r="A2888" i="14"/>
  <c r="B2888" i="14" s="1"/>
  <c r="K2887" i="14"/>
  <c r="H2887" i="14"/>
  <c r="G2887" i="14"/>
  <c r="F2887" i="14"/>
  <c r="E2887" i="14"/>
  <c r="D2887" i="14"/>
  <c r="A2887" i="14"/>
  <c r="B2887" i="14" s="1"/>
  <c r="K2886" i="14"/>
  <c r="H2886" i="14"/>
  <c r="G2886" i="14"/>
  <c r="F2886" i="14"/>
  <c r="E2886" i="14"/>
  <c r="D2886" i="14"/>
  <c r="A2886" i="14"/>
  <c r="B2886" i="14" s="1"/>
  <c r="K2885" i="14"/>
  <c r="H2885" i="14"/>
  <c r="G2885" i="14"/>
  <c r="F2885" i="14"/>
  <c r="E2885" i="14"/>
  <c r="D2885" i="14"/>
  <c r="A2885" i="14"/>
  <c r="B2885" i="14" s="1"/>
  <c r="K2884" i="14"/>
  <c r="H2884" i="14"/>
  <c r="G2884" i="14"/>
  <c r="F2884" i="14"/>
  <c r="E2884" i="14"/>
  <c r="D2884" i="14"/>
  <c r="A2884" i="14"/>
  <c r="B2884" i="14" s="1"/>
  <c r="K2883" i="14"/>
  <c r="H2883" i="14"/>
  <c r="G2883" i="14"/>
  <c r="F2883" i="14"/>
  <c r="E2883" i="14"/>
  <c r="D2883" i="14"/>
  <c r="A2883" i="14"/>
  <c r="B2883" i="14" s="1"/>
  <c r="K2882" i="14"/>
  <c r="H2882" i="14"/>
  <c r="G2882" i="14"/>
  <c r="F2882" i="14"/>
  <c r="E2882" i="14"/>
  <c r="D2882" i="14"/>
  <c r="A2882" i="14"/>
  <c r="B2882" i="14" s="1"/>
  <c r="K2881" i="14"/>
  <c r="H2881" i="14"/>
  <c r="G2881" i="14"/>
  <c r="F2881" i="14"/>
  <c r="E2881" i="14"/>
  <c r="D2881" i="14"/>
  <c r="A2881" i="14"/>
  <c r="B2881" i="14" s="1"/>
  <c r="K2880" i="14"/>
  <c r="H2880" i="14"/>
  <c r="G2880" i="14"/>
  <c r="F2880" i="14"/>
  <c r="E2880" i="14"/>
  <c r="D2880" i="14"/>
  <c r="A2880" i="14"/>
  <c r="B2880" i="14" s="1"/>
  <c r="K2879" i="14"/>
  <c r="H2879" i="14"/>
  <c r="G2879" i="14"/>
  <c r="F2879" i="14"/>
  <c r="E2879" i="14"/>
  <c r="D2879" i="14"/>
  <c r="A2879" i="14"/>
  <c r="B2879" i="14" s="1"/>
  <c r="K2878" i="14"/>
  <c r="H2878" i="14"/>
  <c r="G2878" i="14"/>
  <c r="F2878" i="14"/>
  <c r="E2878" i="14"/>
  <c r="D2878" i="14"/>
  <c r="A2878" i="14"/>
  <c r="B2878" i="14" s="1"/>
  <c r="K2877" i="14"/>
  <c r="H2877" i="14"/>
  <c r="G2877" i="14"/>
  <c r="F2877" i="14"/>
  <c r="E2877" i="14"/>
  <c r="D2877" i="14"/>
  <c r="A2877" i="14"/>
  <c r="B2877" i="14" s="1"/>
  <c r="K2876" i="14"/>
  <c r="H2876" i="14"/>
  <c r="G2876" i="14"/>
  <c r="F2876" i="14"/>
  <c r="E2876" i="14"/>
  <c r="D2876" i="14"/>
  <c r="A2876" i="14"/>
  <c r="B2876" i="14" s="1"/>
  <c r="K2875" i="14"/>
  <c r="H2875" i="14"/>
  <c r="G2875" i="14"/>
  <c r="F2875" i="14"/>
  <c r="E2875" i="14"/>
  <c r="D2875" i="14"/>
  <c r="A2875" i="14"/>
  <c r="B2875" i="14" s="1"/>
  <c r="K2874" i="14"/>
  <c r="H2874" i="14"/>
  <c r="G2874" i="14"/>
  <c r="F2874" i="14"/>
  <c r="E2874" i="14"/>
  <c r="D2874" i="14"/>
  <c r="A2874" i="14"/>
  <c r="B2874" i="14" s="1"/>
  <c r="K2873" i="14"/>
  <c r="H2873" i="14"/>
  <c r="G2873" i="14"/>
  <c r="F2873" i="14"/>
  <c r="E2873" i="14"/>
  <c r="D2873" i="14"/>
  <c r="A2873" i="14"/>
  <c r="B2873" i="14" s="1"/>
  <c r="K2872" i="14"/>
  <c r="H2872" i="14"/>
  <c r="G2872" i="14"/>
  <c r="F2872" i="14"/>
  <c r="E2872" i="14"/>
  <c r="D2872" i="14"/>
  <c r="A2872" i="14"/>
  <c r="K2871" i="14"/>
  <c r="H2871" i="14"/>
  <c r="G2871" i="14"/>
  <c r="F2871" i="14"/>
  <c r="E2871" i="14"/>
  <c r="D2871" i="14"/>
  <c r="A2871" i="14"/>
  <c r="K2870" i="14"/>
  <c r="H2870" i="14"/>
  <c r="G2870" i="14"/>
  <c r="F2870" i="14"/>
  <c r="E2870" i="14"/>
  <c r="D2870" i="14"/>
  <c r="A2870" i="14"/>
  <c r="K2869" i="14"/>
  <c r="H2869" i="14"/>
  <c r="G2869" i="14"/>
  <c r="F2869" i="14"/>
  <c r="E2869" i="14"/>
  <c r="D2869" i="14"/>
  <c r="A2869" i="14"/>
  <c r="K2868" i="14"/>
  <c r="H2868" i="14"/>
  <c r="G2868" i="14"/>
  <c r="F2868" i="14"/>
  <c r="E2868" i="14"/>
  <c r="D2868" i="14"/>
  <c r="A2868" i="14"/>
  <c r="K2867" i="14"/>
  <c r="H2867" i="14"/>
  <c r="G2867" i="14"/>
  <c r="F2867" i="14"/>
  <c r="E2867" i="14"/>
  <c r="D2867" i="14"/>
  <c r="A2867" i="14"/>
  <c r="K2866" i="14"/>
  <c r="H2866" i="14"/>
  <c r="G2866" i="14"/>
  <c r="F2866" i="14"/>
  <c r="E2866" i="14"/>
  <c r="D2866" i="14"/>
  <c r="A2866" i="14"/>
  <c r="K2865" i="14"/>
  <c r="H2865" i="14"/>
  <c r="G2865" i="14"/>
  <c r="F2865" i="14"/>
  <c r="E2865" i="14"/>
  <c r="D2865" i="14"/>
  <c r="A2865" i="14"/>
  <c r="K2864" i="14"/>
  <c r="H2864" i="14"/>
  <c r="G2864" i="14"/>
  <c r="F2864" i="14"/>
  <c r="E2864" i="14"/>
  <c r="D2864" i="14"/>
  <c r="A2864" i="14"/>
  <c r="K2863" i="14"/>
  <c r="H2863" i="14"/>
  <c r="G2863" i="14"/>
  <c r="F2863" i="14"/>
  <c r="E2863" i="14"/>
  <c r="D2863" i="14"/>
  <c r="A2863" i="14"/>
  <c r="K2862" i="14"/>
  <c r="H2862" i="14"/>
  <c r="G2862" i="14"/>
  <c r="F2862" i="14"/>
  <c r="E2862" i="14"/>
  <c r="D2862" i="14"/>
  <c r="A2862" i="14"/>
  <c r="K2861" i="14"/>
  <c r="H2861" i="14"/>
  <c r="G2861" i="14"/>
  <c r="F2861" i="14"/>
  <c r="E2861" i="14"/>
  <c r="D2861" i="14"/>
  <c r="A2861" i="14"/>
  <c r="K2860" i="14"/>
  <c r="H2860" i="14"/>
  <c r="G2860" i="14"/>
  <c r="F2860" i="14"/>
  <c r="E2860" i="14"/>
  <c r="D2860" i="14"/>
  <c r="A2860" i="14"/>
  <c r="K2859" i="14"/>
  <c r="H2859" i="14"/>
  <c r="G2859" i="14"/>
  <c r="F2859" i="14"/>
  <c r="E2859" i="14"/>
  <c r="D2859" i="14"/>
  <c r="A2859" i="14"/>
  <c r="K2858" i="14"/>
  <c r="H2858" i="14"/>
  <c r="G2858" i="14"/>
  <c r="F2858" i="14"/>
  <c r="E2858" i="14"/>
  <c r="D2858" i="14"/>
  <c r="A2858" i="14"/>
  <c r="K2857" i="14"/>
  <c r="H2857" i="14"/>
  <c r="G2857" i="14"/>
  <c r="F2857" i="14"/>
  <c r="E2857" i="14"/>
  <c r="D2857" i="14"/>
  <c r="A2857" i="14"/>
  <c r="K2856" i="14"/>
  <c r="H2856" i="14"/>
  <c r="G2856" i="14"/>
  <c r="F2856" i="14"/>
  <c r="E2856" i="14"/>
  <c r="D2856" i="14"/>
  <c r="A2856" i="14"/>
  <c r="K2855" i="14"/>
  <c r="H2855" i="14"/>
  <c r="G2855" i="14"/>
  <c r="F2855" i="14"/>
  <c r="E2855" i="14"/>
  <c r="D2855" i="14"/>
  <c r="A2855" i="14"/>
  <c r="K2854" i="14"/>
  <c r="H2854" i="14"/>
  <c r="G2854" i="14"/>
  <c r="F2854" i="14"/>
  <c r="E2854" i="14"/>
  <c r="D2854" i="14"/>
  <c r="A2854" i="14"/>
  <c r="K2853" i="14"/>
  <c r="H2853" i="14"/>
  <c r="G2853" i="14"/>
  <c r="F2853" i="14"/>
  <c r="E2853" i="14"/>
  <c r="D2853" i="14"/>
  <c r="A2853" i="14"/>
  <c r="K2852" i="14"/>
  <c r="H2852" i="14"/>
  <c r="G2852" i="14"/>
  <c r="F2852" i="14"/>
  <c r="E2852" i="14"/>
  <c r="D2852" i="14"/>
  <c r="A2852" i="14"/>
  <c r="K2851" i="14"/>
  <c r="H2851" i="14"/>
  <c r="G2851" i="14"/>
  <c r="F2851" i="14"/>
  <c r="E2851" i="14"/>
  <c r="D2851" i="14"/>
  <c r="A2851" i="14"/>
  <c r="K2850" i="14"/>
  <c r="H2850" i="14"/>
  <c r="G2850" i="14"/>
  <c r="F2850" i="14"/>
  <c r="E2850" i="14"/>
  <c r="D2850" i="14"/>
  <c r="A2850" i="14"/>
  <c r="K2849" i="14"/>
  <c r="H2849" i="14"/>
  <c r="G2849" i="14"/>
  <c r="F2849" i="14"/>
  <c r="E2849" i="14"/>
  <c r="D2849" i="14"/>
  <c r="A2849" i="14"/>
  <c r="K2848" i="14"/>
  <c r="H2848" i="14"/>
  <c r="G2848" i="14"/>
  <c r="F2848" i="14"/>
  <c r="E2848" i="14"/>
  <c r="D2848" i="14"/>
  <c r="A2848" i="14"/>
  <c r="K2847" i="14"/>
  <c r="H2847" i="14"/>
  <c r="G2847" i="14"/>
  <c r="F2847" i="14"/>
  <c r="E2847" i="14"/>
  <c r="D2847" i="14"/>
  <c r="A2847" i="14"/>
  <c r="K2846" i="14"/>
  <c r="H2846" i="14"/>
  <c r="G2846" i="14"/>
  <c r="F2846" i="14"/>
  <c r="E2846" i="14"/>
  <c r="D2846" i="14"/>
  <c r="A2846" i="14"/>
  <c r="K2845" i="14"/>
  <c r="H2845" i="14"/>
  <c r="G2845" i="14"/>
  <c r="F2845" i="14"/>
  <c r="E2845" i="14"/>
  <c r="D2845" i="14"/>
  <c r="A2845" i="14"/>
  <c r="K2844" i="14"/>
  <c r="H2844" i="14"/>
  <c r="G2844" i="14"/>
  <c r="F2844" i="14"/>
  <c r="E2844" i="14"/>
  <c r="D2844" i="14"/>
  <c r="A2844" i="14"/>
  <c r="K2843" i="14"/>
  <c r="H2843" i="14"/>
  <c r="G2843" i="14"/>
  <c r="F2843" i="14"/>
  <c r="E2843" i="14"/>
  <c r="D2843" i="14"/>
  <c r="A2843" i="14"/>
  <c r="K2842" i="14"/>
  <c r="H2842" i="14"/>
  <c r="G2842" i="14"/>
  <c r="F2842" i="14"/>
  <c r="E2842" i="14"/>
  <c r="D2842" i="14"/>
  <c r="A2842" i="14"/>
  <c r="K2841" i="14"/>
  <c r="H2841" i="14"/>
  <c r="G2841" i="14"/>
  <c r="F2841" i="14"/>
  <c r="E2841" i="14"/>
  <c r="D2841" i="14"/>
  <c r="A2841" i="14"/>
  <c r="K2840" i="14"/>
  <c r="H2840" i="14"/>
  <c r="G2840" i="14"/>
  <c r="F2840" i="14"/>
  <c r="E2840" i="14"/>
  <c r="D2840" i="14"/>
  <c r="A2840" i="14"/>
  <c r="K2839" i="14"/>
  <c r="H2839" i="14"/>
  <c r="G2839" i="14"/>
  <c r="F2839" i="14"/>
  <c r="E2839" i="14"/>
  <c r="D2839" i="14"/>
  <c r="A2839" i="14"/>
  <c r="K2838" i="14"/>
  <c r="H2838" i="14"/>
  <c r="G2838" i="14"/>
  <c r="F2838" i="14"/>
  <c r="E2838" i="14"/>
  <c r="D2838" i="14"/>
  <c r="A2838" i="14"/>
  <c r="K2837" i="14"/>
  <c r="H2837" i="14"/>
  <c r="G2837" i="14"/>
  <c r="F2837" i="14"/>
  <c r="E2837" i="14"/>
  <c r="D2837" i="14"/>
  <c r="A2837" i="14"/>
  <c r="K2836" i="14"/>
  <c r="H2836" i="14"/>
  <c r="G2836" i="14"/>
  <c r="F2836" i="14"/>
  <c r="E2836" i="14"/>
  <c r="D2836" i="14"/>
  <c r="A2836" i="14"/>
  <c r="K2835" i="14"/>
  <c r="H2835" i="14"/>
  <c r="G2835" i="14"/>
  <c r="F2835" i="14"/>
  <c r="E2835" i="14"/>
  <c r="D2835" i="14"/>
  <c r="A2835" i="14"/>
  <c r="K2834" i="14"/>
  <c r="H2834" i="14"/>
  <c r="G2834" i="14"/>
  <c r="F2834" i="14"/>
  <c r="E2834" i="14"/>
  <c r="D2834" i="14"/>
  <c r="A2834" i="14"/>
  <c r="K2833" i="14"/>
  <c r="H2833" i="14"/>
  <c r="G2833" i="14"/>
  <c r="F2833" i="14"/>
  <c r="E2833" i="14"/>
  <c r="D2833" i="14"/>
  <c r="A2833" i="14"/>
  <c r="K2832" i="14"/>
  <c r="H2832" i="14"/>
  <c r="G2832" i="14"/>
  <c r="F2832" i="14"/>
  <c r="E2832" i="14"/>
  <c r="D2832" i="14"/>
  <c r="A2832" i="14"/>
  <c r="K2831" i="14"/>
  <c r="H2831" i="14"/>
  <c r="G2831" i="14"/>
  <c r="F2831" i="14"/>
  <c r="E2831" i="14"/>
  <c r="D2831" i="14"/>
  <c r="A2831" i="14"/>
  <c r="K2830" i="14"/>
  <c r="H2830" i="14"/>
  <c r="G2830" i="14"/>
  <c r="F2830" i="14"/>
  <c r="E2830" i="14"/>
  <c r="D2830" i="14"/>
  <c r="A2830" i="14"/>
  <c r="K2829" i="14"/>
  <c r="H2829" i="14"/>
  <c r="G2829" i="14"/>
  <c r="F2829" i="14"/>
  <c r="E2829" i="14"/>
  <c r="D2829" i="14"/>
  <c r="A2829" i="14"/>
  <c r="K2828" i="14"/>
  <c r="H2828" i="14"/>
  <c r="G2828" i="14"/>
  <c r="F2828" i="14"/>
  <c r="E2828" i="14"/>
  <c r="D2828" i="14"/>
  <c r="A2828" i="14"/>
  <c r="K2827" i="14"/>
  <c r="H2827" i="14"/>
  <c r="G2827" i="14"/>
  <c r="F2827" i="14"/>
  <c r="E2827" i="14"/>
  <c r="D2827" i="14"/>
  <c r="A2827" i="14"/>
  <c r="K2826" i="14"/>
  <c r="H2826" i="14"/>
  <c r="G2826" i="14"/>
  <c r="F2826" i="14"/>
  <c r="E2826" i="14"/>
  <c r="D2826" i="14"/>
  <c r="A2826" i="14"/>
  <c r="K2825" i="14"/>
  <c r="H2825" i="14"/>
  <c r="G2825" i="14"/>
  <c r="F2825" i="14"/>
  <c r="E2825" i="14"/>
  <c r="D2825" i="14"/>
  <c r="A2825" i="14"/>
  <c r="K2824" i="14"/>
  <c r="H2824" i="14"/>
  <c r="G2824" i="14"/>
  <c r="F2824" i="14"/>
  <c r="E2824" i="14"/>
  <c r="D2824" i="14"/>
  <c r="A2824" i="14"/>
  <c r="K2823" i="14"/>
  <c r="H2823" i="14"/>
  <c r="G2823" i="14"/>
  <c r="F2823" i="14"/>
  <c r="E2823" i="14"/>
  <c r="D2823" i="14"/>
  <c r="A2823" i="14"/>
  <c r="K2822" i="14"/>
  <c r="H2822" i="14"/>
  <c r="G2822" i="14"/>
  <c r="F2822" i="14"/>
  <c r="E2822" i="14"/>
  <c r="D2822" i="14"/>
  <c r="A2822" i="14"/>
  <c r="K2821" i="14"/>
  <c r="H2821" i="14"/>
  <c r="G2821" i="14"/>
  <c r="F2821" i="14"/>
  <c r="E2821" i="14"/>
  <c r="D2821" i="14"/>
  <c r="A2821" i="14"/>
  <c r="K2820" i="14"/>
  <c r="H2820" i="14"/>
  <c r="G2820" i="14"/>
  <c r="F2820" i="14"/>
  <c r="E2820" i="14"/>
  <c r="D2820" i="14"/>
  <c r="A2820" i="14"/>
  <c r="K2819" i="14"/>
  <c r="H2819" i="14"/>
  <c r="G2819" i="14"/>
  <c r="F2819" i="14"/>
  <c r="E2819" i="14"/>
  <c r="D2819" i="14"/>
  <c r="A2819" i="14"/>
  <c r="K2818" i="14"/>
  <c r="H2818" i="14"/>
  <c r="G2818" i="14"/>
  <c r="F2818" i="14"/>
  <c r="E2818" i="14"/>
  <c r="D2818" i="14"/>
  <c r="A2818" i="14"/>
  <c r="K2817" i="14"/>
  <c r="H2817" i="14"/>
  <c r="G2817" i="14"/>
  <c r="F2817" i="14"/>
  <c r="E2817" i="14"/>
  <c r="D2817" i="14"/>
  <c r="A2817" i="14"/>
  <c r="K2816" i="14"/>
  <c r="H2816" i="14"/>
  <c r="G2816" i="14"/>
  <c r="F2816" i="14"/>
  <c r="E2816" i="14"/>
  <c r="D2816" i="14"/>
  <c r="A2816" i="14"/>
  <c r="K2815" i="14"/>
  <c r="H2815" i="14"/>
  <c r="G2815" i="14"/>
  <c r="F2815" i="14"/>
  <c r="E2815" i="14"/>
  <c r="D2815" i="14"/>
  <c r="A2815" i="14"/>
  <c r="B2815" i="14" s="1"/>
  <c r="K2814" i="14"/>
  <c r="H2814" i="14"/>
  <c r="G2814" i="14"/>
  <c r="F2814" i="14"/>
  <c r="E2814" i="14"/>
  <c r="D2814" i="14"/>
  <c r="A2814" i="14"/>
  <c r="B2814" i="14" s="1"/>
  <c r="K2813" i="14"/>
  <c r="H2813" i="14"/>
  <c r="G2813" i="14"/>
  <c r="F2813" i="14"/>
  <c r="E2813" i="14"/>
  <c r="D2813" i="14"/>
  <c r="A2813" i="14"/>
  <c r="B2813" i="14" s="1"/>
  <c r="K2812" i="14"/>
  <c r="H2812" i="14"/>
  <c r="G2812" i="14"/>
  <c r="F2812" i="14"/>
  <c r="E2812" i="14"/>
  <c r="D2812" i="14"/>
  <c r="A2812" i="14"/>
  <c r="B2812" i="14" s="1"/>
  <c r="K2811" i="14"/>
  <c r="H2811" i="14"/>
  <c r="G2811" i="14"/>
  <c r="F2811" i="14"/>
  <c r="E2811" i="14"/>
  <c r="D2811" i="14"/>
  <c r="A2811" i="14"/>
  <c r="B2811" i="14" s="1"/>
  <c r="K2810" i="14"/>
  <c r="H2810" i="14"/>
  <c r="G2810" i="14"/>
  <c r="F2810" i="14"/>
  <c r="E2810" i="14"/>
  <c r="D2810" i="14"/>
  <c r="A2810" i="14"/>
  <c r="B2810" i="14" s="1"/>
  <c r="K2809" i="14"/>
  <c r="H2809" i="14"/>
  <c r="G2809" i="14"/>
  <c r="F2809" i="14"/>
  <c r="E2809" i="14"/>
  <c r="D2809" i="14"/>
  <c r="A2809" i="14"/>
  <c r="B2809" i="14" s="1"/>
  <c r="K2808" i="14"/>
  <c r="H2808" i="14"/>
  <c r="G2808" i="14"/>
  <c r="F2808" i="14"/>
  <c r="E2808" i="14"/>
  <c r="D2808" i="14"/>
  <c r="A2808" i="14"/>
  <c r="B2808" i="14" s="1"/>
  <c r="K2807" i="14"/>
  <c r="H2807" i="14"/>
  <c r="G2807" i="14"/>
  <c r="F2807" i="14"/>
  <c r="E2807" i="14"/>
  <c r="D2807" i="14"/>
  <c r="A2807" i="14"/>
  <c r="B2807" i="14" s="1"/>
  <c r="K2806" i="14"/>
  <c r="H2806" i="14"/>
  <c r="G2806" i="14"/>
  <c r="F2806" i="14"/>
  <c r="E2806" i="14"/>
  <c r="D2806" i="14"/>
  <c r="A2806" i="14"/>
  <c r="B2806" i="14" s="1"/>
  <c r="K2805" i="14"/>
  <c r="H2805" i="14"/>
  <c r="G2805" i="14"/>
  <c r="F2805" i="14"/>
  <c r="E2805" i="14"/>
  <c r="D2805" i="14"/>
  <c r="A2805" i="14"/>
  <c r="B2805" i="14" s="1"/>
  <c r="K2804" i="14"/>
  <c r="H2804" i="14"/>
  <c r="G2804" i="14"/>
  <c r="F2804" i="14"/>
  <c r="E2804" i="14"/>
  <c r="D2804" i="14"/>
  <c r="A2804" i="14"/>
  <c r="B2804" i="14" s="1"/>
  <c r="K2803" i="14"/>
  <c r="H2803" i="14"/>
  <c r="G2803" i="14"/>
  <c r="F2803" i="14"/>
  <c r="E2803" i="14"/>
  <c r="D2803" i="14"/>
  <c r="A2803" i="14"/>
  <c r="B2803" i="14" s="1"/>
  <c r="K2802" i="14"/>
  <c r="H2802" i="14"/>
  <c r="G2802" i="14"/>
  <c r="F2802" i="14"/>
  <c r="E2802" i="14"/>
  <c r="D2802" i="14"/>
  <c r="A2802" i="14"/>
  <c r="B2802" i="14" s="1"/>
  <c r="K2801" i="14"/>
  <c r="H2801" i="14"/>
  <c r="G2801" i="14"/>
  <c r="F2801" i="14"/>
  <c r="E2801" i="14"/>
  <c r="D2801" i="14"/>
  <c r="A2801" i="14"/>
  <c r="B2801" i="14" s="1"/>
  <c r="K2800" i="14"/>
  <c r="H2800" i="14"/>
  <c r="G2800" i="14"/>
  <c r="F2800" i="14"/>
  <c r="E2800" i="14"/>
  <c r="D2800" i="14"/>
  <c r="A2800" i="14"/>
  <c r="B2800" i="14" s="1"/>
  <c r="K2799" i="14"/>
  <c r="H2799" i="14"/>
  <c r="G2799" i="14"/>
  <c r="F2799" i="14"/>
  <c r="E2799" i="14"/>
  <c r="D2799" i="14"/>
  <c r="A2799" i="14"/>
  <c r="B2799" i="14" s="1"/>
  <c r="K2798" i="14"/>
  <c r="H2798" i="14"/>
  <c r="G2798" i="14"/>
  <c r="F2798" i="14"/>
  <c r="E2798" i="14"/>
  <c r="D2798" i="14"/>
  <c r="A2798" i="14"/>
  <c r="B2798" i="14" s="1"/>
  <c r="K2797" i="14"/>
  <c r="H2797" i="14"/>
  <c r="G2797" i="14"/>
  <c r="F2797" i="14"/>
  <c r="E2797" i="14"/>
  <c r="D2797" i="14"/>
  <c r="A2797" i="14"/>
  <c r="B2797" i="14" s="1"/>
  <c r="K2796" i="14"/>
  <c r="H2796" i="14"/>
  <c r="G2796" i="14"/>
  <c r="F2796" i="14"/>
  <c r="E2796" i="14"/>
  <c r="D2796" i="14"/>
  <c r="A2796" i="14"/>
  <c r="B2796" i="14" s="1"/>
  <c r="K2795" i="14"/>
  <c r="H2795" i="14"/>
  <c r="G2795" i="14"/>
  <c r="F2795" i="14"/>
  <c r="E2795" i="14"/>
  <c r="D2795" i="14"/>
  <c r="A2795" i="14"/>
  <c r="B2795" i="14" s="1"/>
  <c r="K2794" i="14"/>
  <c r="H2794" i="14"/>
  <c r="G2794" i="14"/>
  <c r="F2794" i="14"/>
  <c r="E2794" i="14"/>
  <c r="D2794" i="14"/>
  <c r="A2794" i="14"/>
  <c r="B2794" i="14" s="1"/>
  <c r="K2793" i="14"/>
  <c r="H2793" i="14"/>
  <c r="G2793" i="14"/>
  <c r="F2793" i="14"/>
  <c r="E2793" i="14"/>
  <c r="D2793" i="14"/>
  <c r="A2793" i="14"/>
  <c r="B2793" i="14" s="1"/>
  <c r="K2792" i="14"/>
  <c r="H2792" i="14"/>
  <c r="G2792" i="14"/>
  <c r="F2792" i="14"/>
  <c r="E2792" i="14"/>
  <c r="D2792" i="14"/>
  <c r="A2792" i="14"/>
  <c r="B2792" i="14" s="1"/>
  <c r="K2791" i="14"/>
  <c r="H2791" i="14"/>
  <c r="G2791" i="14"/>
  <c r="F2791" i="14"/>
  <c r="E2791" i="14"/>
  <c r="D2791" i="14"/>
  <c r="A2791" i="14"/>
  <c r="B2791" i="14" s="1"/>
  <c r="K2790" i="14"/>
  <c r="H2790" i="14"/>
  <c r="G2790" i="14"/>
  <c r="F2790" i="14"/>
  <c r="E2790" i="14"/>
  <c r="D2790" i="14"/>
  <c r="A2790" i="14"/>
  <c r="B2790" i="14" s="1"/>
  <c r="K2789" i="14"/>
  <c r="H2789" i="14"/>
  <c r="G2789" i="14"/>
  <c r="F2789" i="14"/>
  <c r="E2789" i="14"/>
  <c r="D2789" i="14"/>
  <c r="A2789" i="14"/>
  <c r="B2789" i="14" s="1"/>
  <c r="K2788" i="14"/>
  <c r="H2788" i="14"/>
  <c r="G2788" i="14"/>
  <c r="F2788" i="14"/>
  <c r="E2788" i="14"/>
  <c r="D2788" i="14"/>
  <c r="A2788" i="14"/>
  <c r="B2788" i="14" s="1"/>
  <c r="A2787" i="14"/>
  <c r="B2787" i="14" s="1"/>
  <c r="C2787" i="14" s="1"/>
  <c r="D2787" i="14"/>
  <c r="E2787" i="14"/>
  <c r="F2787" i="14"/>
  <c r="G2787" i="14"/>
  <c r="H2787" i="14"/>
  <c r="C2788" i="14" l="1"/>
  <c r="C2789" i="14"/>
  <c r="C2790" i="14"/>
  <c r="C2791" i="14"/>
  <c r="C2792" i="14"/>
  <c r="C2793" i="14"/>
  <c r="C2794" i="14"/>
  <c r="C2795" i="14"/>
  <c r="C2796" i="14"/>
  <c r="C2797" i="14"/>
  <c r="C2798" i="14"/>
  <c r="C2799" i="14"/>
  <c r="C2800" i="14"/>
  <c r="C2801" i="14"/>
  <c r="C2802" i="14"/>
  <c r="C2803" i="14"/>
  <c r="C2804" i="14"/>
  <c r="C2805" i="14"/>
  <c r="C2806" i="14"/>
  <c r="C2807" i="14"/>
  <c r="C2808" i="14"/>
  <c r="C2809" i="14"/>
  <c r="C2810" i="14"/>
  <c r="C2811" i="14"/>
  <c r="C2812" i="14"/>
  <c r="C2813" i="14"/>
  <c r="C2814" i="14"/>
  <c r="C2815" i="14"/>
  <c r="C2874" i="14"/>
  <c r="C2875" i="14"/>
  <c r="C2876" i="14"/>
  <c r="C2877" i="14"/>
  <c r="C2878" i="14"/>
  <c r="C2879" i="14"/>
  <c r="C2880" i="14"/>
  <c r="C2881" i="14"/>
  <c r="C2882" i="14"/>
  <c r="C2883" i="14"/>
  <c r="C2884" i="14"/>
  <c r="C2885" i="14"/>
  <c r="C2886" i="14"/>
  <c r="C2887" i="14"/>
  <c r="C2888" i="14"/>
  <c r="C2889" i="14"/>
  <c r="C2890" i="14"/>
  <c r="C2891" i="14"/>
  <c r="C2892" i="14"/>
  <c r="C2893" i="14"/>
  <c r="C2894" i="14"/>
  <c r="C2895" i="14"/>
  <c r="C2896" i="14"/>
  <c r="C2897" i="14"/>
  <c r="C2898" i="14"/>
  <c r="C2899" i="14"/>
  <c r="C2900" i="14"/>
  <c r="C2901" i="14"/>
  <c r="C2902" i="14"/>
  <c r="C2903" i="14"/>
  <c r="C2904" i="14"/>
  <c r="C2905" i="14"/>
  <c r="C2906" i="14"/>
  <c r="C2907" i="14"/>
  <c r="C2908" i="14"/>
  <c r="C2909" i="14"/>
  <c r="C2910" i="14"/>
  <c r="C2911" i="14"/>
  <c r="C2912" i="14"/>
  <c r="C2913" i="14"/>
  <c r="C2914" i="14"/>
  <c r="C2915" i="14"/>
  <c r="C2916" i="14"/>
  <c r="C2917" i="14"/>
  <c r="C2918" i="14"/>
  <c r="C2919" i="14"/>
  <c r="C2920" i="14"/>
  <c r="C2921" i="14"/>
  <c r="C2922" i="14"/>
  <c r="C2923" i="14"/>
  <c r="C2924" i="14"/>
  <c r="C2925" i="14"/>
  <c r="C2926" i="14"/>
  <c r="C2927" i="14"/>
  <c r="C2928" i="14"/>
  <c r="C2929" i="14"/>
  <c r="C2930" i="14"/>
  <c r="C2931" i="14"/>
  <c r="C2932" i="14"/>
  <c r="C2933" i="14"/>
  <c r="C2934" i="14"/>
  <c r="C2935" i="14"/>
  <c r="C2936" i="14"/>
  <c r="C2937" i="14"/>
  <c r="C2938" i="14"/>
  <c r="C2939" i="14"/>
  <c r="C2940" i="14"/>
  <c r="C2941" i="14"/>
  <c r="C2942" i="14"/>
  <c r="C2943" i="14"/>
  <c r="C2944" i="14"/>
  <c r="C2945" i="14"/>
  <c r="C2946" i="14"/>
  <c r="C2947" i="14"/>
  <c r="C2948" i="14"/>
  <c r="C2949" i="14"/>
  <c r="C2950" i="14"/>
  <c r="C2951" i="14"/>
  <c r="C2952" i="14"/>
  <c r="C2953" i="14"/>
  <c r="C2954" i="14"/>
  <c r="C2955" i="14"/>
  <c r="C2956" i="14"/>
  <c r="C2957" i="14"/>
  <c r="C2958" i="14"/>
  <c r="C2959" i="14"/>
  <c r="C2960" i="14"/>
  <c r="C2961" i="14"/>
  <c r="C2962" i="14"/>
  <c r="C2963" i="14"/>
  <c r="C2964" i="14"/>
  <c r="C2965" i="14"/>
  <c r="C2966" i="14"/>
  <c r="C2967" i="14"/>
  <c r="C2968" i="14"/>
  <c r="C2969" i="14"/>
  <c r="C2970" i="14"/>
  <c r="C2971" i="14"/>
  <c r="C2972" i="14"/>
  <c r="C2973" i="14"/>
  <c r="C2974" i="14"/>
  <c r="C2975" i="14"/>
  <c r="C2976" i="14"/>
  <c r="C2977" i="14"/>
  <c r="C2978" i="14"/>
  <c r="C2979" i="14"/>
  <c r="C2980" i="14"/>
  <c r="C2981" i="14"/>
  <c r="C2982" i="14"/>
  <c r="C2983" i="14"/>
  <c r="C2984" i="14"/>
  <c r="C2985" i="14"/>
  <c r="C2986" i="14"/>
  <c r="C2987" i="14"/>
  <c r="C2988" i="14"/>
  <c r="C2989" i="14"/>
  <c r="C2990" i="14"/>
  <c r="C2991" i="14"/>
  <c r="C2992" i="14"/>
  <c r="C2993" i="14"/>
  <c r="C2994" i="14"/>
  <c r="C2995" i="14"/>
  <c r="C2996" i="14"/>
  <c r="C2997" i="14"/>
  <c r="C2998" i="14"/>
  <c r="C2999" i="14"/>
  <c r="C3000" i="14"/>
  <c r="B2816" i="14"/>
  <c r="C2816" i="14" s="1"/>
  <c r="B2817" i="14"/>
  <c r="C2817" i="14" s="1"/>
  <c r="B2818" i="14"/>
  <c r="B2819" i="14"/>
  <c r="B2820" i="14"/>
  <c r="C2820" i="14" s="1"/>
  <c r="B2821" i="14"/>
  <c r="C2821" i="14" s="1"/>
  <c r="B2822" i="14"/>
  <c r="B2823" i="14"/>
  <c r="B2824" i="14"/>
  <c r="C2824" i="14" s="1"/>
  <c r="B2825" i="14"/>
  <c r="C2825" i="14" s="1"/>
  <c r="B2826" i="14"/>
  <c r="B2827" i="14"/>
  <c r="B2828" i="14"/>
  <c r="C2828" i="14" s="1"/>
  <c r="B2829" i="14"/>
  <c r="C2829" i="14" s="1"/>
  <c r="B2830" i="14"/>
  <c r="B2831" i="14"/>
  <c r="B2832" i="14"/>
  <c r="C2832" i="14" s="1"/>
  <c r="B2833" i="14"/>
  <c r="C2833" i="14" s="1"/>
  <c r="B2834" i="14"/>
  <c r="B2835" i="14"/>
  <c r="B2836" i="14"/>
  <c r="C2836" i="14" s="1"/>
  <c r="B2837" i="14"/>
  <c r="C2837" i="14" s="1"/>
  <c r="B2838" i="14"/>
  <c r="B2839" i="14"/>
  <c r="B2840" i="14"/>
  <c r="C2840" i="14" s="1"/>
  <c r="B2841" i="14"/>
  <c r="C2841" i="14" s="1"/>
  <c r="B2842" i="14"/>
  <c r="B2843" i="14"/>
  <c r="B2844" i="14"/>
  <c r="C2844" i="14" s="1"/>
  <c r="B2845" i="14"/>
  <c r="C2845" i="14" s="1"/>
  <c r="B2846" i="14"/>
  <c r="B2847" i="14"/>
  <c r="B2848" i="14"/>
  <c r="C2848" i="14" s="1"/>
  <c r="B2849" i="14"/>
  <c r="C2849" i="14" s="1"/>
  <c r="B2850" i="14"/>
  <c r="B2851" i="14"/>
  <c r="B2852" i="14"/>
  <c r="C2852" i="14" s="1"/>
  <c r="B2853" i="14"/>
  <c r="C2853" i="14" s="1"/>
  <c r="B2854" i="14"/>
  <c r="B2855" i="14"/>
  <c r="B2856" i="14"/>
  <c r="C2856" i="14" s="1"/>
  <c r="B2857" i="14"/>
  <c r="C2857" i="14" s="1"/>
  <c r="B2858" i="14"/>
  <c r="B2859" i="14"/>
  <c r="B2860" i="14"/>
  <c r="C2860" i="14" s="1"/>
  <c r="B2861" i="14"/>
  <c r="C2861" i="14" s="1"/>
  <c r="B2862" i="14"/>
  <c r="B2863" i="14"/>
  <c r="B2864" i="14"/>
  <c r="C2864" i="14" s="1"/>
  <c r="B2865" i="14"/>
  <c r="C2865" i="14" s="1"/>
  <c r="B2866" i="14"/>
  <c r="B2867" i="14"/>
  <c r="B2868" i="14"/>
  <c r="C2868" i="14" s="1"/>
  <c r="B2869" i="14"/>
  <c r="C2869" i="14" s="1"/>
  <c r="B2870" i="14"/>
  <c r="B2871" i="14"/>
  <c r="B2872" i="14"/>
  <c r="C2872" i="14" s="1"/>
  <c r="C2873" i="14"/>
  <c r="C2870" i="14" l="1"/>
  <c r="C2866" i="14"/>
  <c r="C2862" i="14"/>
  <c r="C2858" i="14"/>
  <c r="C2854" i="14"/>
  <c r="C2850" i="14"/>
  <c r="C2846" i="14"/>
  <c r="C2842" i="14"/>
  <c r="C2838" i="14"/>
  <c r="C2834" i="14"/>
  <c r="C2830" i="14"/>
  <c r="C2826" i="14"/>
  <c r="C2822" i="14"/>
  <c r="C2818" i="14"/>
  <c r="C2871" i="14"/>
  <c r="C2867" i="14"/>
  <c r="C2863" i="14"/>
  <c r="C2859" i="14"/>
  <c r="C2855" i="14"/>
  <c r="C2851" i="14"/>
  <c r="C2847" i="14"/>
  <c r="C2843" i="14"/>
  <c r="C2839" i="14"/>
  <c r="C2835" i="14"/>
  <c r="C2831" i="14"/>
  <c r="C2827" i="14"/>
  <c r="C2823" i="14"/>
  <c r="C2819" i="14"/>
  <c r="K2787" i="14" l="1"/>
  <c r="K2786" i="14"/>
  <c r="H2786" i="14"/>
  <c r="G2786" i="14"/>
  <c r="F2786" i="14"/>
  <c r="E2786" i="14"/>
  <c r="D2786" i="14"/>
  <c r="A2786" i="14"/>
  <c r="B2786" i="14" s="1"/>
  <c r="C2786" i="14" s="1"/>
  <c r="K2785" i="14"/>
  <c r="H2785" i="14"/>
  <c r="G2785" i="14"/>
  <c r="F2785" i="14"/>
  <c r="E2785" i="14"/>
  <c r="D2785" i="14"/>
  <c r="A2785" i="14"/>
  <c r="B2785" i="14" s="1"/>
  <c r="K2784" i="14"/>
  <c r="H2784" i="14"/>
  <c r="G2784" i="14"/>
  <c r="F2784" i="14"/>
  <c r="E2784" i="14"/>
  <c r="D2784" i="14"/>
  <c r="A2784" i="14"/>
  <c r="B2784" i="14" s="1"/>
  <c r="C2784" i="14" s="1"/>
  <c r="K2783" i="14"/>
  <c r="H2783" i="14"/>
  <c r="G2783" i="14"/>
  <c r="F2783" i="14"/>
  <c r="E2783" i="14"/>
  <c r="D2783" i="14"/>
  <c r="A2783" i="14"/>
  <c r="B2783" i="14" s="1"/>
  <c r="K2782" i="14"/>
  <c r="H2782" i="14"/>
  <c r="G2782" i="14"/>
  <c r="F2782" i="14"/>
  <c r="E2782" i="14"/>
  <c r="D2782" i="14"/>
  <c r="A2782" i="14"/>
  <c r="B2782" i="14" s="1"/>
  <c r="C2782" i="14" s="1"/>
  <c r="K2781" i="14"/>
  <c r="H2781" i="14"/>
  <c r="G2781" i="14"/>
  <c r="F2781" i="14"/>
  <c r="E2781" i="14"/>
  <c r="D2781" i="14"/>
  <c r="A2781" i="14"/>
  <c r="B2781" i="14" s="1"/>
  <c r="K2780" i="14"/>
  <c r="H2780" i="14"/>
  <c r="G2780" i="14"/>
  <c r="F2780" i="14"/>
  <c r="E2780" i="14"/>
  <c r="D2780" i="14"/>
  <c r="A2780" i="14"/>
  <c r="B2780" i="14" s="1"/>
  <c r="C2780" i="14" s="1"/>
  <c r="K2779" i="14"/>
  <c r="H2779" i="14"/>
  <c r="G2779" i="14"/>
  <c r="F2779" i="14"/>
  <c r="E2779" i="14"/>
  <c r="D2779" i="14"/>
  <c r="A2779" i="14"/>
  <c r="B2779" i="14" s="1"/>
  <c r="K2778" i="14"/>
  <c r="H2778" i="14"/>
  <c r="G2778" i="14"/>
  <c r="F2778" i="14"/>
  <c r="E2778" i="14"/>
  <c r="D2778" i="14"/>
  <c r="A2778" i="14"/>
  <c r="B2778" i="14" s="1"/>
  <c r="C2778" i="14" s="1"/>
  <c r="K2777" i="14"/>
  <c r="H2777" i="14"/>
  <c r="G2777" i="14"/>
  <c r="F2777" i="14"/>
  <c r="E2777" i="14"/>
  <c r="D2777" i="14"/>
  <c r="A2777" i="14"/>
  <c r="B2777" i="14" s="1"/>
  <c r="K2776" i="14"/>
  <c r="H2776" i="14"/>
  <c r="G2776" i="14"/>
  <c r="F2776" i="14"/>
  <c r="E2776" i="14"/>
  <c r="D2776" i="14"/>
  <c r="A2776" i="14"/>
  <c r="B2776" i="14" s="1"/>
  <c r="C2776" i="14" s="1"/>
  <c r="K2775" i="14"/>
  <c r="H2775" i="14"/>
  <c r="G2775" i="14"/>
  <c r="F2775" i="14"/>
  <c r="E2775" i="14"/>
  <c r="D2775" i="14"/>
  <c r="A2775" i="14"/>
  <c r="B2775" i="14" s="1"/>
  <c r="K2774" i="14"/>
  <c r="H2774" i="14"/>
  <c r="G2774" i="14"/>
  <c r="F2774" i="14"/>
  <c r="E2774" i="14"/>
  <c r="D2774" i="14"/>
  <c r="A2774" i="14"/>
  <c r="B2774" i="14" s="1"/>
  <c r="C2774" i="14" s="1"/>
  <c r="K2773" i="14"/>
  <c r="H2773" i="14"/>
  <c r="G2773" i="14"/>
  <c r="F2773" i="14"/>
  <c r="E2773" i="14"/>
  <c r="D2773" i="14"/>
  <c r="A2773" i="14"/>
  <c r="B2773" i="14" s="1"/>
  <c r="K2772" i="14"/>
  <c r="H2772" i="14"/>
  <c r="G2772" i="14"/>
  <c r="F2772" i="14"/>
  <c r="E2772" i="14"/>
  <c r="D2772" i="14"/>
  <c r="A2772" i="14"/>
  <c r="B2772" i="14" s="1"/>
  <c r="C2772" i="14" s="1"/>
  <c r="K2771" i="14"/>
  <c r="H2771" i="14"/>
  <c r="G2771" i="14"/>
  <c r="F2771" i="14"/>
  <c r="E2771" i="14"/>
  <c r="D2771" i="14"/>
  <c r="A2771" i="14"/>
  <c r="B2771" i="14" s="1"/>
  <c r="K2770" i="14"/>
  <c r="H2770" i="14"/>
  <c r="G2770" i="14"/>
  <c r="F2770" i="14"/>
  <c r="E2770" i="14"/>
  <c r="D2770" i="14"/>
  <c r="A2770" i="14"/>
  <c r="B2770" i="14" s="1"/>
  <c r="C2770" i="14" s="1"/>
  <c r="K2769" i="14"/>
  <c r="H2769" i="14"/>
  <c r="G2769" i="14"/>
  <c r="F2769" i="14"/>
  <c r="E2769" i="14"/>
  <c r="D2769" i="14"/>
  <c r="A2769" i="14"/>
  <c r="B2769" i="14" s="1"/>
  <c r="K2768" i="14"/>
  <c r="H2768" i="14"/>
  <c r="G2768" i="14"/>
  <c r="F2768" i="14"/>
  <c r="E2768" i="14"/>
  <c r="D2768" i="14"/>
  <c r="A2768" i="14"/>
  <c r="B2768" i="14" s="1"/>
  <c r="C2768" i="14" s="1"/>
  <c r="K2767" i="14"/>
  <c r="H2767" i="14"/>
  <c r="G2767" i="14"/>
  <c r="F2767" i="14"/>
  <c r="E2767" i="14"/>
  <c r="D2767" i="14"/>
  <c r="A2767" i="14"/>
  <c r="B2767" i="14" s="1"/>
  <c r="K2766" i="14"/>
  <c r="H2766" i="14"/>
  <c r="G2766" i="14"/>
  <c r="F2766" i="14"/>
  <c r="E2766" i="14"/>
  <c r="D2766" i="14"/>
  <c r="A2766" i="14"/>
  <c r="B2766" i="14" s="1"/>
  <c r="C2766" i="14" s="1"/>
  <c r="K2765" i="14"/>
  <c r="H2765" i="14"/>
  <c r="G2765" i="14"/>
  <c r="F2765" i="14"/>
  <c r="E2765" i="14"/>
  <c r="D2765" i="14"/>
  <c r="A2765" i="14"/>
  <c r="B2765" i="14" s="1"/>
  <c r="K2764" i="14"/>
  <c r="H2764" i="14"/>
  <c r="G2764" i="14"/>
  <c r="F2764" i="14"/>
  <c r="E2764" i="14"/>
  <c r="D2764" i="14"/>
  <c r="A2764" i="14"/>
  <c r="B2764" i="14" s="1"/>
  <c r="C2764" i="14" s="1"/>
  <c r="K2763" i="14"/>
  <c r="H2763" i="14"/>
  <c r="G2763" i="14"/>
  <c r="F2763" i="14"/>
  <c r="E2763" i="14"/>
  <c r="D2763" i="14"/>
  <c r="A2763" i="14"/>
  <c r="B2763" i="14" s="1"/>
  <c r="K2762" i="14"/>
  <c r="H2762" i="14"/>
  <c r="G2762" i="14"/>
  <c r="F2762" i="14"/>
  <c r="E2762" i="14"/>
  <c r="D2762" i="14"/>
  <c r="A2762" i="14"/>
  <c r="B2762" i="14" s="1"/>
  <c r="C2762" i="14" s="1"/>
  <c r="K2761" i="14"/>
  <c r="H2761" i="14"/>
  <c r="G2761" i="14"/>
  <c r="F2761" i="14"/>
  <c r="E2761" i="14"/>
  <c r="D2761" i="14"/>
  <c r="A2761" i="14"/>
  <c r="B2761" i="14" s="1"/>
  <c r="K2760" i="14"/>
  <c r="H2760" i="14"/>
  <c r="G2760" i="14"/>
  <c r="F2760" i="14"/>
  <c r="E2760" i="14"/>
  <c r="D2760" i="14"/>
  <c r="A2760" i="14"/>
  <c r="B2760" i="14" s="1"/>
  <c r="C2760" i="14" s="1"/>
  <c r="K2759" i="14"/>
  <c r="H2759" i="14"/>
  <c r="G2759" i="14"/>
  <c r="F2759" i="14"/>
  <c r="E2759" i="14"/>
  <c r="D2759" i="14"/>
  <c r="A2759" i="14"/>
  <c r="B2759" i="14" s="1"/>
  <c r="K2758" i="14"/>
  <c r="H2758" i="14"/>
  <c r="G2758" i="14"/>
  <c r="F2758" i="14"/>
  <c r="E2758" i="14"/>
  <c r="D2758" i="14"/>
  <c r="A2758" i="14"/>
  <c r="B2758" i="14" s="1"/>
  <c r="C2758" i="14" s="1"/>
  <c r="K2757" i="14"/>
  <c r="H2757" i="14"/>
  <c r="G2757" i="14"/>
  <c r="F2757" i="14"/>
  <c r="E2757" i="14"/>
  <c r="D2757" i="14"/>
  <c r="A2757" i="14"/>
  <c r="B2757" i="14" s="1"/>
  <c r="K2756" i="14"/>
  <c r="H2756" i="14"/>
  <c r="G2756" i="14"/>
  <c r="F2756" i="14"/>
  <c r="E2756" i="14"/>
  <c r="D2756" i="14"/>
  <c r="A2756" i="14"/>
  <c r="B2756" i="14" s="1"/>
  <c r="C2756" i="14" s="1"/>
  <c r="K2755" i="14"/>
  <c r="H2755" i="14"/>
  <c r="G2755" i="14"/>
  <c r="F2755" i="14"/>
  <c r="E2755" i="14"/>
  <c r="D2755" i="14"/>
  <c r="A2755" i="14"/>
  <c r="B2755" i="14" s="1"/>
  <c r="K2754" i="14"/>
  <c r="H2754" i="14"/>
  <c r="G2754" i="14"/>
  <c r="F2754" i="14"/>
  <c r="E2754" i="14"/>
  <c r="D2754" i="14"/>
  <c r="A2754" i="14"/>
  <c r="B2754" i="14" s="1"/>
  <c r="C2754" i="14" s="1"/>
  <c r="K2753" i="14"/>
  <c r="H2753" i="14"/>
  <c r="G2753" i="14"/>
  <c r="F2753" i="14"/>
  <c r="E2753" i="14"/>
  <c r="D2753" i="14"/>
  <c r="A2753" i="14"/>
  <c r="B2753" i="14" s="1"/>
  <c r="K2752" i="14"/>
  <c r="H2752" i="14"/>
  <c r="G2752" i="14"/>
  <c r="F2752" i="14"/>
  <c r="E2752" i="14"/>
  <c r="D2752" i="14"/>
  <c r="A2752" i="14"/>
  <c r="B2752" i="14" s="1"/>
  <c r="C2752" i="14" s="1"/>
  <c r="K2751" i="14"/>
  <c r="H2751" i="14"/>
  <c r="G2751" i="14"/>
  <c r="F2751" i="14"/>
  <c r="E2751" i="14"/>
  <c r="D2751" i="14"/>
  <c r="A2751" i="14"/>
  <c r="B2751" i="14" s="1"/>
  <c r="K2750" i="14"/>
  <c r="H2750" i="14"/>
  <c r="G2750" i="14"/>
  <c r="F2750" i="14"/>
  <c r="E2750" i="14"/>
  <c r="D2750" i="14"/>
  <c r="A2750" i="14"/>
  <c r="B2750" i="14" s="1"/>
  <c r="C2750" i="14" s="1"/>
  <c r="K2749" i="14"/>
  <c r="H2749" i="14"/>
  <c r="G2749" i="14"/>
  <c r="F2749" i="14"/>
  <c r="E2749" i="14"/>
  <c r="D2749" i="14"/>
  <c r="A2749" i="14"/>
  <c r="B2749" i="14" s="1"/>
  <c r="K2748" i="14"/>
  <c r="H2748" i="14"/>
  <c r="G2748" i="14"/>
  <c r="F2748" i="14"/>
  <c r="E2748" i="14"/>
  <c r="D2748" i="14"/>
  <c r="A2748" i="14"/>
  <c r="B2748" i="14" s="1"/>
  <c r="C2748" i="14" s="1"/>
  <c r="K2747" i="14"/>
  <c r="H2747" i="14"/>
  <c r="G2747" i="14"/>
  <c r="F2747" i="14"/>
  <c r="E2747" i="14"/>
  <c r="D2747" i="14"/>
  <c r="A2747" i="14"/>
  <c r="K2746" i="14"/>
  <c r="H2746" i="14"/>
  <c r="G2746" i="14"/>
  <c r="F2746" i="14"/>
  <c r="E2746" i="14"/>
  <c r="D2746" i="14"/>
  <c r="A2746" i="14"/>
  <c r="B2746" i="14" s="1"/>
  <c r="C2746" i="14" s="1"/>
  <c r="K2745" i="14"/>
  <c r="H2745" i="14"/>
  <c r="G2745" i="14"/>
  <c r="F2745" i="14"/>
  <c r="E2745" i="14"/>
  <c r="D2745" i="14"/>
  <c r="A2745" i="14"/>
  <c r="B2745" i="14" s="1"/>
  <c r="K2744" i="14"/>
  <c r="H2744" i="14"/>
  <c r="G2744" i="14"/>
  <c r="F2744" i="14"/>
  <c r="E2744" i="14"/>
  <c r="D2744" i="14"/>
  <c r="A2744" i="14"/>
  <c r="B2744" i="14" s="1"/>
  <c r="K2743" i="14"/>
  <c r="H2743" i="14"/>
  <c r="G2743" i="14"/>
  <c r="F2743" i="14"/>
  <c r="E2743" i="14"/>
  <c r="D2743" i="14"/>
  <c r="A2743" i="14"/>
  <c r="K2742" i="14"/>
  <c r="H2742" i="14"/>
  <c r="G2742" i="14"/>
  <c r="F2742" i="14"/>
  <c r="E2742" i="14"/>
  <c r="D2742" i="14"/>
  <c r="A2742" i="14"/>
  <c r="B2742" i="14" s="1"/>
  <c r="C2742" i="14" s="1"/>
  <c r="K2741" i="14"/>
  <c r="H2741" i="14"/>
  <c r="G2741" i="14"/>
  <c r="F2741" i="14"/>
  <c r="E2741" i="14"/>
  <c r="D2741" i="14"/>
  <c r="A2741" i="14"/>
  <c r="B2741" i="14" s="1"/>
  <c r="K2740" i="14"/>
  <c r="H2740" i="14"/>
  <c r="G2740" i="14"/>
  <c r="F2740" i="14"/>
  <c r="E2740" i="14"/>
  <c r="D2740" i="14"/>
  <c r="A2740" i="14"/>
  <c r="B2740" i="14" s="1"/>
  <c r="Z150" i="17"/>
  <c r="Z149" i="17"/>
  <c r="Z148" i="17"/>
  <c r="Z147" i="17"/>
  <c r="Z146" i="17"/>
  <c r="Z145" i="17"/>
  <c r="Z144" i="17"/>
  <c r="Z143" i="17"/>
  <c r="Z142" i="17"/>
  <c r="Z141" i="17"/>
  <c r="Z140" i="17"/>
  <c r="Z139" i="17"/>
  <c r="Z138" i="17"/>
  <c r="Z137" i="17"/>
  <c r="Z136" i="17"/>
  <c r="Z135" i="17"/>
  <c r="Z134" i="17"/>
  <c r="Z133" i="17"/>
  <c r="Z132" i="17"/>
  <c r="Z131" i="17"/>
  <c r="Z130" i="17"/>
  <c r="Z129" i="17"/>
  <c r="Q150" i="17"/>
  <c r="Q149" i="17"/>
  <c r="Q148" i="17"/>
  <c r="Q147" i="17"/>
  <c r="Q146" i="17"/>
  <c r="Q145" i="17"/>
  <c r="Q144" i="17"/>
  <c r="Q143" i="17"/>
  <c r="Q142" i="17"/>
  <c r="Q141" i="17"/>
  <c r="Q140" i="17"/>
  <c r="Q139" i="17"/>
  <c r="Q138" i="17"/>
  <c r="Q137" i="17"/>
  <c r="Q136" i="17"/>
  <c r="Q135" i="17"/>
  <c r="C2740" i="14" l="1"/>
  <c r="C2744" i="14"/>
  <c r="B2743" i="14"/>
  <c r="B2747" i="14"/>
  <c r="C2747" i="14" s="1"/>
  <c r="C2741" i="14"/>
  <c r="C2745" i="14"/>
  <c r="C2749" i="14"/>
  <c r="C2751" i="14"/>
  <c r="C2753" i="14"/>
  <c r="C2755" i="14"/>
  <c r="C2757" i="14"/>
  <c r="C2759" i="14"/>
  <c r="C2761" i="14"/>
  <c r="C2763" i="14"/>
  <c r="C2765" i="14"/>
  <c r="C2767" i="14"/>
  <c r="C2769" i="14"/>
  <c r="C2771" i="14"/>
  <c r="C2773" i="14"/>
  <c r="C2775" i="14"/>
  <c r="C2777" i="14"/>
  <c r="C2779" i="14"/>
  <c r="C2781" i="14"/>
  <c r="C2783" i="14"/>
  <c r="C2785" i="14"/>
  <c r="K2739" i="14"/>
  <c r="H2739" i="14"/>
  <c r="G2739" i="14"/>
  <c r="F2739" i="14"/>
  <c r="E2739" i="14"/>
  <c r="D2739" i="14"/>
  <c r="A2739" i="14"/>
  <c r="B2739" i="14" s="1"/>
  <c r="K2738" i="14"/>
  <c r="H2738" i="14"/>
  <c r="G2738" i="14"/>
  <c r="F2738" i="14"/>
  <c r="E2738" i="14"/>
  <c r="D2738" i="14"/>
  <c r="A2738" i="14"/>
  <c r="B2738" i="14" s="1"/>
  <c r="K2737" i="14"/>
  <c r="H2737" i="14"/>
  <c r="G2737" i="14"/>
  <c r="F2737" i="14"/>
  <c r="E2737" i="14"/>
  <c r="D2737" i="14"/>
  <c r="A2737" i="14"/>
  <c r="B2737" i="14" s="1"/>
  <c r="K2736" i="14"/>
  <c r="H2736" i="14"/>
  <c r="G2736" i="14"/>
  <c r="F2736" i="14"/>
  <c r="E2736" i="14"/>
  <c r="D2736" i="14"/>
  <c r="A2736" i="14"/>
  <c r="B2736" i="14" s="1"/>
  <c r="K2735" i="14"/>
  <c r="H2735" i="14"/>
  <c r="G2735" i="14"/>
  <c r="F2735" i="14"/>
  <c r="E2735" i="14"/>
  <c r="D2735" i="14"/>
  <c r="A2735" i="14"/>
  <c r="B2735" i="14" s="1"/>
  <c r="K2734" i="14"/>
  <c r="H2734" i="14"/>
  <c r="G2734" i="14"/>
  <c r="F2734" i="14"/>
  <c r="E2734" i="14"/>
  <c r="D2734" i="14"/>
  <c r="A2734" i="14"/>
  <c r="B2734" i="14" s="1"/>
  <c r="K2733" i="14"/>
  <c r="H2733" i="14"/>
  <c r="G2733" i="14"/>
  <c r="F2733" i="14"/>
  <c r="E2733" i="14"/>
  <c r="D2733" i="14"/>
  <c r="A2733" i="14"/>
  <c r="B2733" i="14" s="1"/>
  <c r="K2732" i="14"/>
  <c r="H2732" i="14"/>
  <c r="G2732" i="14"/>
  <c r="F2732" i="14"/>
  <c r="E2732" i="14"/>
  <c r="D2732" i="14"/>
  <c r="A2732" i="14"/>
  <c r="B2732" i="14" s="1"/>
  <c r="K2731" i="14"/>
  <c r="H2731" i="14"/>
  <c r="G2731" i="14"/>
  <c r="F2731" i="14"/>
  <c r="E2731" i="14"/>
  <c r="D2731" i="14"/>
  <c r="A2731" i="14"/>
  <c r="B2731" i="14" s="1"/>
  <c r="K2730" i="14"/>
  <c r="H2730" i="14"/>
  <c r="G2730" i="14"/>
  <c r="F2730" i="14"/>
  <c r="E2730" i="14"/>
  <c r="D2730" i="14"/>
  <c r="A2730" i="14"/>
  <c r="B2730" i="14" s="1"/>
  <c r="K2729" i="14"/>
  <c r="H2729" i="14"/>
  <c r="G2729" i="14"/>
  <c r="F2729" i="14"/>
  <c r="E2729" i="14"/>
  <c r="D2729" i="14"/>
  <c r="A2729" i="14"/>
  <c r="B2729" i="14" s="1"/>
  <c r="K2728" i="14"/>
  <c r="H2728" i="14"/>
  <c r="G2728" i="14"/>
  <c r="F2728" i="14"/>
  <c r="E2728" i="14"/>
  <c r="D2728" i="14"/>
  <c r="A2728" i="14"/>
  <c r="B2728" i="14" s="1"/>
  <c r="K2727" i="14"/>
  <c r="H2727" i="14"/>
  <c r="G2727" i="14"/>
  <c r="F2727" i="14"/>
  <c r="E2727" i="14"/>
  <c r="D2727" i="14"/>
  <c r="A2727" i="14"/>
  <c r="B2727" i="14" s="1"/>
  <c r="K2726" i="14"/>
  <c r="H2726" i="14"/>
  <c r="G2726" i="14"/>
  <c r="F2726" i="14"/>
  <c r="E2726" i="14"/>
  <c r="D2726" i="14"/>
  <c r="A2726" i="14"/>
  <c r="B2726" i="14" s="1"/>
  <c r="K2725" i="14"/>
  <c r="H2725" i="14"/>
  <c r="G2725" i="14"/>
  <c r="F2725" i="14"/>
  <c r="E2725" i="14"/>
  <c r="D2725" i="14"/>
  <c r="A2725" i="14"/>
  <c r="B2725" i="14" s="1"/>
  <c r="K2724" i="14"/>
  <c r="H2724" i="14"/>
  <c r="G2724" i="14"/>
  <c r="F2724" i="14"/>
  <c r="E2724" i="14"/>
  <c r="D2724" i="14"/>
  <c r="A2724" i="14"/>
  <c r="B2724" i="14" s="1"/>
  <c r="K2723" i="14"/>
  <c r="H2723" i="14"/>
  <c r="G2723" i="14"/>
  <c r="F2723" i="14"/>
  <c r="E2723" i="14"/>
  <c r="D2723" i="14"/>
  <c r="A2723" i="14"/>
  <c r="B2723" i="14" s="1"/>
  <c r="K2722" i="14"/>
  <c r="H2722" i="14"/>
  <c r="G2722" i="14"/>
  <c r="F2722" i="14"/>
  <c r="E2722" i="14"/>
  <c r="D2722" i="14"/>
  <c r="A2722" i="14"/>
  <c r="B2722" i="14" s="1"/>
  <c r="K2721" i="14"/>
  <c r="H2721" i="14"/>
  <c r="G2721" i="14"/>
  <c r="F2721" i="14"/>
  <c r="E2721" i="14"/>
  <c r="D2721" i="14"/>
  <c r="A2721" i="14"/>
  <c r="B2721" i="14" s="1"/>
  <c r="K2720" i="14"/>
  <c r="H2720" i="14"/>
  <c r="G2720" i="14"/>
  <c r="F2720" i="14"/>
  <c r="E2720" i="14"/>
  <c r="D2720" i="14"/>
  <c r="A2720" i="14"/>
  <c r="B2720" i="14" s="1"/>
  <c r="K2719" i="14"/>
  <c r="H2719" i="14"/>
  <c r="G2719" i="14"/>
  <c r="F2719" i="14"/>
  <c r="E2719" i="14"/>
  <c r="D2719" i="14"/>
  <c r="A2719" i="14"/>
  <c r="B2719" i="14" s="1"/>
  <c r="K2718" i="14"/>
  <c r="H2718" i="14"/>
  <c r="G2718" i="14"/>
  <c r="F2718" i="14"/>
  <c r="E2718" i="14"/>
  <c r="D2718" i="14"/>
  <c r="A2718" i="14"/>
  <c r="B2718" i="14" s="1"/>
  <c r="K2717" i="14"/>
  <c r="H2717" i="14"/>
  <c r="G2717" i="14"/>
  <c r="F2717" i="14"/>
  <c r="E2717" i="14"/>
  <c r="D2717" i="14"/>
  <c r="A2717" i="14"/>
  <c r="B2717" i="14" s="1"/>
  <c r="K2716" i="14"/>
  <c r="H2716" i="14"/>
  <c r="G2716" i="14"/>
  <c r="F2716" i="14"/>
  <c r="E2716" i="14"/>
  <c r="D2716" i="14"/>
  <c r="A2716" i="14"/>
  <c r="B2716" i="14" s="1"/>
  <c r="K2715" i="14"/>
  <c r="H2715" i="14"/>
  <c r="G2715" i="14"/>
  <c r="F2715" i="14"/>
  <c r="E2715" i="14"/>
  <c r="D2715" i="14"/>
  <c r="A2715" i="14"/>
  <c r="B2715" i="14" s="1"/>
  <c r="K2714" i="14"/>
  <c r="H2714" i="14"/>
  <c r="G2714" i="14"/>
  <c r="F2714" i="14"/>
  <c r="E2714" i="14"/>
  <c r="D2714" i="14"/>
  <c r="A2714" i="14"/>
  <c r="B2714" i="14" s="1"/>
  <c r="K2713" i="14"/>
  <c r="H2713" i="14"/>
  <c r="G2713" i="14"/>
  <c r="F2713" i="14"/>
  <c r="E2713" i="14"/>
  <c r="D2713" i="14"/>
  <c r="A2713" i="14"/>
  <c r="B2713" i="14" s="1"/>
  <c r="K2712" i="14"/>
  <c r="H2712" i="14"/>
  <c r="G2712" i="14"/>
  <c r="F2712" i="14"/>
  <c r="E2712" i="14"/>
  <c r="D2712" i="14"/>
  <c r="A2712" i="14"/>
  <c r="B2712" i="14" s="1"/>
  <c r="K2711" i="14"/>
  <c r="H2711" i="14"/>
  <c r="G2711" i="14"/>
  <c r="F2711" i="14"/>
  <c r="E2711" i="14"/>
  <c r="D2711" i="14"/>
  <c r="A2711" i="14"/>
  <c r="B2711" i="14" s="1"/>
  <c r="K2710" i="14"/>
  <c r="H2710" i="14"/>
  <c r="G2710" i="14"/>
  <c r="F2710" i="14"/>
  <c r="E2710" i="14"/>
  <c r="D2710" i="14"/>
  <c r="A2710" i="14"/>
  <c r="B2710" i="14" s="1"/>
  <c r="K2709" i="14"/>
  <c r="H2709" i="14"/>
  <c r="G2709" i="14"/>
  <c r="F2709" i="14"/>
  <c r="E2709" i="14"/>
  <c r="D2709" i="14"/>
  <c r="A2709" i="14"/>
  <c r="B2709" i="14" s="1"/>
  <c r="K2708" i="14"/>
  <c r="H2708" i="14"/>
  <c r="G2708" i="14"/>
  <c r="F2708" i="14"/>
  <c r="E2708" i="14"/>
  <c r="D2708" i="14"/>
  <c r="A2708" i="14"/>
  <c r="B2708" i="14" s="1"/>
  <c r="K2707" i="14"/>
  <c r="H2707" i="14"/>
  <c r="G2707" i="14"/>
  <c r="F2707" i="14"/>
  <c r="E2707" i="14"/>
  <c r="D2707" i="14"/>
  <c r="A2707" i="14"/>
  <c r="B2707" i="14" s="1"/>
  <c r="K2706" i="14"/>
  <c r="H2706" i="14"/>
  <c r="G2706" i="14"/>
  <c r="F2706" i="14"/>
  <c r="E2706" i="14"/>
  <c r="D2706" i="14"/>
  <c r="A2706" i="14"/>
  <c r="K2705" i="14"/>
  <c r="H2705" i="14"/>
  <c r="G2705" i="14"/>
  <c r="F2705" i="14"/>
  <c r="E2705" i="14"/>
  <c r="D2705" i="14"/>
  <c r="A2705" i="14"/>
  <c r="B2705" i="14" s="1"/>
  <c r="K2704" i="14"/>
  <c r="H2704" i="14"/>
  <c r="G2704" i="14"/>
  <c r="F2704" i="14"/>
  <c r="E2704" i="14"/>
  <c r="D2704" i="14"/>
  <c r="A2704" i="14"/>
  <c r="K2703" i="14"/>
  <c r="H2703" i="14"/>
  <c r="G2703" i="14"/>
  <c r="F2703" i="14"/>
  <c r="E2703" i="14"/>
  <c r="D2703" i="14"/>
  <c r="A2703" i="14"/>
  <c r="K2702" i="14"/>
  <c r="H2702" i="14"/>
  <c r="G2702" i="14"/>
  <c r="F2702" i="14"/>
  <c r="E2702" i="14"/>
  <c r="D2702" i="14"/>
  <c r="A2702" i="14"/>
  <c r="K2701" i="14"/>
  <c r="H2701" i="14"/>
  <c r="G2701" i="14"/>
  <c r="F2701" i="14"/>
  <c r="E2701" i="14"/>
  <c r="D2701" i="14"/>
  <c r="A2701" i="14"/>
  <c r="K2700" i="14"/>
  <c r="H2700" i="14"/>
  <c r="G2700" i="14"/>
  <c r="F2700" i="14"/>
  <c r="E2700" i="14"/>
  <c r="D2700" i="14"/>
  <c r="A2700" i="14"/>
  <c r="K2699" i="14"/>
  <c r="H2699" i="14"/>
  <c r="G2699" i="14"/>
  <c r="F2699" i="14"/>
  <c r="E2699" i="14"/>
  <c r="D2699" i="14"/>
  <c r="A2699" i="14"/>
  <c r="K2698" i="14"/>
  <c r="H2698" i="14"/>
  <c r="G2698" i="14"/>
  <c r="F2698" i="14"/>
  <c r="E2698" i="14"/>
  <c r="D2698" i="14"/>
  <c r="A2698" i="14"/>
  <c r="K2697" i="14"/>
  <c r="H2697" i="14"/>
  <c r="G2697" i="14"/>
  <c r="F2697" i="14"/>
  <c r="E2697" i="14"/>
  <c r="D2697" i="14"/>
  <c r="A2697" i="14"/>
  <c r="K2696" i="14"/>
  <c r="H2696" i="14"/>
  <c r="G2696" i="14"/>
  <c r="F2696" i="14"/>
  <c r="E2696" i="14"/>
  <c r="D2696" i="14"/>
  <c r="A2696" i="14"/>
  <c r="K2695" i="14"/>
  <c r="H2695" i="14"/>
  <c r="G2695" i="14"/>
  <c r="F2695" i="14"/>
  <c r="E2695" i="14"/>
  <c r="D2695" i="14"/>
  <c r="A2695" i="14"/>
  <c r="B2695" i="14" s="1"/>
  <c r="K2694" i="14"/>
  <c r="H2694" i="14"/>
  <c r="G2694" i="14"/>
  <c r="F2694" i="14"/>
  <c r="E2694" i="14"/>
  <c r="D2694" i="14"/>
  <c r="A2694" i="14"/>
  <c r="K2693" i="14"/>
  <c r="H2693" i="14"/>
  <c r="G2693" i="14"/>
  <c r="F2693" i="14"/>
  <c r="E2693" i="14"/>
  <c r="D2693" i="14"/>
  <c r="A2693" i="14"/>
  <c r="B2693" i="14" s="1"/>
  <c r="K2692" i="14"/>
  <c r="H2692" i="14"/>
  <c r="G2692" i="14"/>
  <c r="F2692" i="14"/>
  <c r="E2692" i="14"/>
  <c r="D2692" i="14"/>
  <c r="A2692" i="14"/>
  <c r="K2691" i="14"/>
  <c r="H2691" i="14"/>
  <c r="G2691" i="14"/>
  <c r="F2691" i="14"/>
  <c r="E2691" i="14"/>
  <c r="D2691" i="14"/>
  <c r="A2691" i="14"/>
  <c r="K2690" i="14"/>
  <c r="H2690" i="14"/>
  <c r="G2690" i="14"/>
  <c r="F2690" i="14"/>
  <c r="E2690" i="14"/>
  <c r="D2690" i="14"/>
  <c r="A2690" i="14"/>
  <c r="K2689" i="14"/>
  <c r="H2689" i="14"/>
  <c r="G2689" i="14"/>
  <c r="F2689" i="14"/>
  <c r="E2689" i="14"/>
  <c r="D2689" i="14"/>
  <c r="A2689" i="14"/>
  <c r="K2688" i="14"/>
  <c r="H2688" i="14"/>
  <c r="G2688" i="14"/>
  <c r="F2688" i="14"/>
  <c r="E2688" i="14"/>
  <c r="D2688" i="14"/>
  <c r="A2688" i="14"/>
  <c r="K2687" i="14"/>
  <c r="H2687" i="14"/>
  <c r="G2687" i="14"/>
  <c r="F2687" i="14"/>
  <c r="E2687" i="14"/>
  <c r="D2687" i="14"/>
  <c r="A2687" i="14"/>
  <c r="B2687" i="14" s="1"/>
  <c r="K2686" i="14"/>
  <c r="H2686" i="14"/>
  <c r="G2686" i="14"/>
  <c r="F2686" i="14"/>
  <c r="E2686" i="14"/>
  <c r="D2686" i="14"/>
  <c r="A2686" i="14"/>
  <c r="K2685" i="14"/>
  <c r="H2685" i="14"/>
  <c r="G2685" i="14"/>
  <c r="F2685" i="14"/>
  <c r="E2685" i="14"/>
  <c r="D2685" i="14"/>
  <c r="A2685" i="14"/>
  <c r="K2684" i="14"/>
  <c r="H2684" i="14"/>
  <c r="G2684" i="14"/>
  <c r="F2684" i="14"/>
  <c r="E2684" i="14"/>
  <c r="D2684" i="14"/>
  <c r="A2684" i="14"/>
  <c r="K2683" i="14"/>
  <c r="H2683" i="14"/>
  <c r="G2683" i="14"/>
  <c r="F2683" i="14"/>
  <c r="E2683" i="14"/>
  <c r="D2683" i="14"/>
  <c r="A2683" i="14"/>
  <c r="K2682" i="14"/>
  <c r="H2682" i="14"/>
  <c r="G2682" i="14"/>
  <c r="F2682" i="14"/>
  <c r="E2682" i="14"/>
  <c r="D2682" i="14"/>
  <c r="A2682" i="14"/>
  <c r="B2682" i="14" s="1"/>
  <c r="K2681" i="14"/>
  <c r="H2681" i="14"/>
  <c r="G2681" i="14"/>
  <c r="F2681" i="14"/>
  <c r="E2681" i="14"/>
  <c r="D2681" i="14"/>
  <c r="A2681" i="14"/>
  <c r="K2680" i="14"/>
  <c r="H2680" i="14"/>
  <c r="G2680" i="14"/>
  <c r="F2680" i="14"/>
  <c r="E2680" i="14"/>
  <c r="D2680" i="14"/>
  <c r="A2680" i="14"/>
  <c r="B2680" i="14" s="1"/>
  <c r="K2679" i="14"/>
  <c r="H2679" i="14"/>
  <c r="G2679" i="14"/>
  <c r="F2679" i="14"/>
  <c r="E2679" i="14"/>
  <c r="D2679" i="14"/>
  <c r="A2679" i="14"/>
  <c r="K2678" i="14"/>
  <c r="H2678" i="14"/>
  <c r="G2678" i="14"/>
  <c r="F2678" i="14"/>
  <c r="E2678" i="14"/>
  <c r="D2678" i="14"/>
  <c r="A2678" i="14"/>
  <c r="K2677" i="14"/>
  <c r="H2677" i="14"/>
  <c r="G2677" i="14"/>
  <c r="F2677" i="14"/>
  <c r="E2677" i="14"/>
  <c r="D2677" i="14"/>
  <c r="A2677" i="14"/>
  <c r="K2676" i="14"/>
  <c r="H2676" i="14"/>
  <c r="G2676" i="14"/>
  <c r="F2676" i="14"/>
  <c r="E2676" i="14"/>
  <c r="D2676" i="14"/>
  <c r="A2676" i="14"/>
  <c r="K2675" i="14"/>
  <c r="H2675" i="14"/>
  <c r="G2675" i="14"/>
  <c r="F2675" i="14"/>
  <c r="E2675" i="14"/>
  <c r="D2675" i="14"/>
  <c r="A2675" i="14"/>
  <c r="K2674" i="14"/>
  <c r="H2674" i="14"/>
  <c r="G2674" i="14"/>
  <c r="F2674" i="14"/>
  <c r="E2674" i="14"/>
  <c r="D2674" i="14"/>
  <c r="A2674" i="14"/>
  <c r="K2673" i="14"/>
  <c r="H2673" i="14"/>
  <c r="G2673" i="14"/>
  <c r="F2673" i="14"/>
  <c r="E2673" i="14"/>
  <c r="D2673" i="14"/>
  <c r="A2673" i="14"/>
  <c r="K2672" i="14"/>
  <c r="H2672" i="14"/>
  <c r="G2672" i="14"/>
  <c r="F2672" i="14"/>
  <c r="E2672" i="14"/>
  <c r="D2672" i="14"/>
  <c r="A2672" i="14"/>
  <c r="B2672" i="14" s="1"/>
  <c r="K2671" i="14"/>
  <c r="H2671" i="14"/>
  <c r="G2671" i="14"/>
  <c r="F2671" i="14"/>
  <c r="E2671" i="14"/>
  <c r="D2671" i="14"/>
  <c r="A2671" i="14"/>
  <c r="K2670" i="14"/>
  <c r="H2670" i="14"/>
  <c r="G2670" i="14"/>
  <c r="F2670" i="14"/>
  <c r="E2670" i="14"/>
  <c r="D2670" i="14"/>
  <c r="A2670" i="14"/>
  <c r="B2670" i="14" s="1"/>
  <c r="K2669" i="14"/>
  <c r="H2669" i="14"/>
  <c r="G2669" i="14"/>
  <c r="F2669" i="14"/>
  <c r="E2669" i="14"/>
  <c r="D2669" i="14"/>
  <c r="A2669" i="14"/>
  <c r="K2668" i="14"/>
  <c r="H2668" i="14"/>
  <c r="G2668" i="14"/>
  <c r="F2668" i="14"/>
  <c r="E2668" i="14"/>
  <c r="D2668" i="14"/>
  <c r="A2668" i="14"/>
  <c r="K2667" i="14"/>
  <c r="H2667" i="14"/>
  <c r="G2667" i="14"/>
  <c r="F2667" i="14"/>
  <c r="E2667" i="14"/>
  <c r="D2667" i="14"/>
  <c r="A2667" i="14"/>
  <c r="B2667" i="14" s="1"/>
  <c r="K2666" i="14"/>
  <c r="H2666" i="14"/>
  <c r="G2666" i="14"/>
  <c r="F2666" i="14"/>
  <c r="E2666" i="14"/>
  <c r="D2666" i="14"/>
  <c r="A2666" i="14"/>
  <c r="K2665" i="14"/>
  <c r="H2665" i="14"/>
  <c r="G2665" i="14"/>
  <c r="F2665" i="14"/>
  <c r="E2665" i="14"/>
  <c r="D2665" i="14"/>
  <c r="A2665" i="14"/>
  <c r="K2664" i="14"/>
  <c r="H2664" i="14"/>
  <c r="G2664" i="14"/>
  <c r="F2664" i="14"/>
  <c r="E2664" i="14"/>
  <c r="D2664" i="14"/>
  <c r="A2664" i="14"/>
  <c r="K2663" i="14"/>
  <c r="H2663" i="14"/>
  <c r="G2663" i="14"/>
  <c r="F2663" i="14"/>
  <c r="E2663" i="14"/>
  <c r="D2663" i="14"/>
  <c r="A2663" i="14"/>
  <c r="B2663" i="14" s="1"/>
  <c r="K2662" i="14"/>
  <c r="H2662" i="14"/>
  <c r="G2662" i="14"/>
  <c r="F2662" i="14"/>
  <c r="E2662" i="14"/>
  <c r="D2662" i="14"/>
  <c r="A2662" i="14"/>
  <c r="K2661" i="14"/>
  <c r="H2661" i="14"/>
  <c r="G2661" i="14"/>
  <c r="F2661" i="14"/>
  <c r="E2661" i="14"/>
  <c r="D2661" i="14"/>
  <c r="A2661" i="14"/>
  <c r="B2661" i="14" s="1"/>
  <c r="K2660" i="14"/>
  <c r="H2660" i="14"/>
  <c r="G2660" i="14"/>
  <c r="F2660" i="14"/>
  <c r="E2660" i="14"/>
  <c r="D2660" i="14"/>
  <c r="A2660" i="14"/>
  <c r="K2659" i="14"/>
  <c r="H2659" i="14"/>
  <c r="G2659" i="14"/>
  <c r="F2659" i="14"/>
  <c r="E2659" i="14"/>
  <c r="D2659" i="14"/>
  <c r="A2659" i="14"/>
  <c r="B2659" i="14" s="1"/>
  <c r="K2658" i="14"/>
  <c r="H2658" i="14"/>
  <c r="G2658" i="14"/>
  <c r="F2658" i="14"/>
  <c r="E2658" i="14"/>
  <c r="D2658" i="14"/>
  <c r="A2658" i="14"/>
  <c r="K2657" i="14"/>
  <c r="H2657" i="14"/>
  <c r="G2657" i="14"/>
  <c r="F2657" i="14"/>
  <c r="E2657" i="14"/>
  <c r="D2657" i="14"/>
  <c r="A2657" i="14"/>
  <c r="B2657" i="14" s="1"/>
  <c r="K2656" i="14"/>
  <c r="H2656" i="14"/>
  <c r="G2656" i="14"/>
  <c r="F2656" i="14"/>
  <c r="E2656" i="14"/>
  <c r="D2656" i="14"/>
  <c r="A2656" i="14"/>
  <c r="B2656" i="14" s="1"/>
  <c r="K2655" i="14"/>
  <c r="H2655" i="14"/>
  <c r="G2655" i="14"/>
  <c r="F2655" i="14"/>
  <c r="E2655" i="14"/>
  <c r="D2655" i="14"/>
  <c r="A2655" i="14"/>
  <c r="B2655" i="14" s="1"/>
  <c r="K2654" i="14"/>
  <c r="H2654" i="14"/>
  <c r="G2654" i="14"/>
  <c r="F2654" i="14"/>
  <c r="E2654" i="14"/>
  <c r="D2654" i="14"/>
  <c r="A2654" i="14"/>
  <c r="B2654" i="14" s="1"/>
  <c r="K2653" i="14"/>
  <c r="H2653" i="14"/>
  <c r="G2653" i="14"/>
  <c r="F2653" i="14"/>
  <c r="E2653" i="14"/>
  <c r="D2653" i="14"/>
  <c r="A2653" i="14"/>
  <c r="B2653" i="14" s="1"/>
  <c r="K2652" i="14"/>
  <c r="H2652" i="14"/>
  <c r="G2652" i="14"/>
  <c r="F2652" i="14"/>
  <c r="E2652" i="14"/>
  <c r="D2652" i="14"/>
  <c r="A2652" i="14"/>
  <c r="B2652" i="14" s="1"/>
  <c r="K2651" i="14"/>
  <c r="H2651" i="14"/>
  <c r="G2651" i="14"/>
  <c r="F2651" i="14"/>
  <c r="E2651" i="14"/>
  <c r="D2651" i="14"/>
  <c r="A2651" i="14"/>
  <c r="B2651" i="14" s="1"/>
  <c r="K2650" i="14"/>
  <c r="H2650" i="14"/>
  <c r="G2650" i="14"/>
  <c r="F2650" i="14"/>
  <c r="E2650" i="14"/>
  <c r="D2650" i="14"/>
  <c r="A2650" i="14"/>
  <c r="B2650" i="14" s="1"/>
  <c r="K2649" i="14"/>
  <c r="H2649" i="14"/>
  <c r="G2649" i="14"/>
  <c r="F2649" i="14"/>
  <c r="E2649" i="14"/>
  <c r="D2649" i="14"/>
  <c r="A2649" i="14"/>
  <c r="B2649" i="14" s="1"/>
  <c r="K2648" i="14"/>
  <c r="H2648" i="14"/>
  <c r="G2648" i="14"/>
  <c r="F2648" i="14"/>
  <c r="E2648" i="14"/>
  <c r="D2648" i="14"/>
  <c r="A2648" i="14"/>
  <c r="B2648" i="14" s="1"/>
  <c r="K2647" i="14"/>
  <c r="H2647" i="14"/>
  <c r="G2647" i="14"/>
  <c r="F2647" i="14"/>
  <c r="E2647" i="14"/>
  <c r="D2647" i="14"/>
  <c r="A2647" i="14"/>
  <c r="B2647" i="14" s="1"/>
  <c r="K2646" i="14"/>
  <c r="H2646" i="14"/>
  <c r="G2646" i="14"/>
  <c r="F2646" i="14"/>
  <c r="E2646" i="14"/>
  <c r="D2646" i="14"/>
  <c r="A2646" i="14"/>
  <c r="B2646" i="14" s="1"/>
  <c r="K2645" i="14"/>
  <c r="H2645" i="14"/>
  <c r="G2645" i="14"/>
  <c r="F2645" i="14"/>
  <c r="E2645" i="14"/>
  <c r="D2645" i="14"/>
  <c r="A2645" i="14"/>
  <c r="B2645" i="14" s="1"/>
  <c r="K2644" i="14"/>
  <c r="H2644" i="14"/>
  <c r="G2644" i="14"/>
  <c r="F2644" i="14"/>
  <c r="E2644" i="14"/>
  <c r="D2644" i="14"/>
  <c r="A2644" i="14"/>
  <c r="B2644" i="14" s="1"/>
  <c r="K2643" i="14"/>
  <c r="H2643" i="14"/>
  <c r="G2643" i="14"/>
  <c r="F2643" i="14"/>
  <c r="E2643" i="14"/>
  <c r="D2643" i="14"/>
  <c r="A2643" i="14"/>
  <c r="B2643" i="14" s="1"/>
  <c r="K2642" i="14"/>
  <c r="H2642" i="14"/>
  <c r="G2642" i="14"/>
  <c r="F2642" i="14"/>
  <c r="E2642" i="14"/>
  <c r="D2642" i="14"/>
  <c r="A2642" i="14"/>
  <c r="B2642" i="14" s="1"/>
  <c r="K2641" i="14"/>
  <c r="H2641" i="14"/>
  <c r="G2641" i="14"/>
  <c r="F2641" i="14"/>
  <c r="E2641" i="14"/>
  <c r="D2641" i="14"/>
  <c r="A2641" i="14"/>
  <c r="B2641" i="14" s="1"/>
  <c r="K2640" i="14"/>
  <c r="H2640" i="14"/>
  <c r="G2640" i="14"/>
  <c r="F2640" i="14"/>
  <c r="E2640" i="14"/>
  <c r="D2640" i="14"/>
  <c r="A2640" i="14"/>
  <c r="B2640" i="14" s="1"/>
  <c r="K2639" i="14"/>
  <c r="H2639" i="14"/>
  <c r="G2639" i="14"/>
  <c r="F2639" i="14"/>
  <c r="E2639" i="14"/>
  <c r="D2639" i="14"/>
  <c r="A2639" i="14"/>
  <c r="B2639" i="14" s="1"/>
  <c r="K2638" i="14"/>
  <c r="H2638" i="14"/>
  <c r="G2638" i="14"/>
  <c r="F2638" i="14"/>
  <c r="E2638" i="14"/>
  <c r="D2638" i="14"/>
  <c r="A2638" i="14"/>
  <c r="B2638" i="14" s="1"/>
  <c r="K2637" i="14"/>
  <c r="H2637" i="14"/>
  <c r="G2637" i="14"/>
  <c r="F2637" i="14"/>
  <c r="E2637" i="14"/>
  <c r="D2637" i="14"/>
  <c r="A2637" i="14"/>
  <c r="B2637" i="14" s="1"/>
  <c r="K2636" i="14"/>
  <c r="H2636" i="14"/>
  <c r="G2636" i="14"/>
  <c r="F2636" i="14"/>
  <c r="E2636" i="14"/>
  <c r="D2636" i="14"/>
  <c r="A2636" i="14"/>
  <c r="B2636" i="14" s="1"/>
  <c r="K2635" i="14"/>
  <c r="H2635" i="14"/>
  <c r="G2635" i="14"/>
  <c r="F2635" i="14"/>
  <c r="E2635" i="14"/>
  <c r="D2635" i="14"/>
  <c r="A2635" i="14"/>
  <c r="B2635" i="14" s="1"/>
  <c r="K2634" i="14"/>
  <c r="H2634" i="14"/>
  <c r="G2634" i="14"/>
  <c r="F2634" i="14"/>
  <c r="E2634" i="14"/>
  <c r="D2634" i="14"/>
  <c r="A2634" i="14"/>
  <c r="B2634" i="14" s="1"/>
  <c r="K2633" i="14"/>
  <c r="H2633" i="14"/>
  <c r="G2633" i="14"/>
  <c r="F2633" i="14"/>
  <c r="E2633" i="14"/>
  <c r="D2633" i="14"/>
  <c r="A2633" i="14"/>
  <c r="B2633" i="14" s="1"/>
  <c r="K2632" i="14"/>
  <c r="H2632" i="14"/>
  <c r="G2632" i="14"/>
  <c r="F2632" i="14"/>
  <c r="E2632" i="14"/>
  <c r="D2632" i="14"/>
  <c r="A2632" i="14"/>
  <c r="B2632" i="14" s="1"/>
  <c r="K2631" i="14"/>
  <c r="H2631" i="14"/>
  <c r="G2631" i="14"/>
  <c r="F2631" i="14"/>
  <c r="E2631" i="14"/>
  <c r="D2631" i="14"/>
  <c r="A2631" i="14"/>
  <c r="B2631" i="14" s="1"/>
  <c r="K2630" i="14"/>
  <c r="H2630" i="14"/>
  <c r="G2630" i="14"/>
  <c r="F2630" i="14"/>
  <c r="E2630" i="14"/>
  <c r="D2630" i="14"/>
  <c r="A2630" i="14"/>
  <c r="B2630" i="14" s="1"/>
  <c r="K2629" i="14"/>
  <c r="H2629" i="14"/>
  <c r="G2629" i="14"/>
  <c r="F2629" i="14"/>
  <c r="E2629" i="14"/>
  <c r="D2629" i="14"/>
  <c r="A2629" i="14"/>
  <c r="B2629" i="14" s="1"/>
  <c r="K2628" i="14"/>
  <c r="H2628" i="14"/>
  <c r="G2628" i="14"/>
  <c r="F2628" i="14"/>
  <c r="E2628" i="14"/>
  <c r="D2628" i="14"/>
  <c r="A2628" i="14"/>
  <c r="B2628" i="14" s="1"/>
  <c r="K2627" i="14"/>
  <c r="H2627" i="14"/>
  <c r="G2627" i="14"/>
  <c r="F2627" i="14"/>
  <c r="E2627" i="14"/>
  <c r="D2627" i="14"/>
  <c r="A2627" i="14"/>
  <c r="B2627" i="14" s="1"/>
  <c r="K2626" i="14"/>
  <c r="H2626" i="14"/>
  <c r="G2626" i="14"/>
  <c r="F2626" i="14"/>
  <c r="E2626" i="14"/>
  <c r="D2626" i="14"/>
  <c r="A2626" i="14"/>
  <c r="B2626" i="14" s="1"/>
  <c r="K2625" i="14"/>
  <c r="H2625" i="14"/>
  <c r="G2625" i="14"/>
  <c r="F2625" i="14"/>
  <c r="E2625" i="14"/>
  <c r="D2625" i="14"/>
  <c r="A2625" i="14"/>
  <c r="B2625" i="14" s="1"/>
  <c r="K2624" i="14"/>
  <c r="H2624" i="14"/>
  <c r="G2624" i="14"/>
  <c r="F2624" i="14"/>
  <c r="E2624" i="14"/>
  <c r="D2624" i="14"/>
  <c r="A2624" i="14"/>
  <c r="B2624" i="14" s="1"/>
  <c r="K2623" i="14"/>
  <c r="H2623" i="14"/>
  <c r="G2623" i="14"/>
  <c r="F2623" i="14"/>
  <c r="E2623" i="14"/>
  <c r="D2623" i="14"/>
  <c r="A2623" i="14"/>
  <c r="B2623" i="14" s="1"/>
  <c r="K2622" i="14"/>
  <c r="H2622" i="14"/>
  <c r="G2622" i="14"/>
  <c r="F2622" i="14"/>
  <c r="E2622" i="14"/>
  <c r="D2622" i="14"/>
  <c r="A2622" i="14"/>
  <c r="B2622" i="14" s="1"/>
  <c r="K2621" i="14"/>
  <c r="H2621" i="14"/>
  <c r="G2621" i="14"/>
  <c r="F2621" i="14"/>
  <c r="E2621" i="14"/>
  <c r="D2621" i="14"/>
  <c r="A2621" i="14"/>
  <c r="B2621" i="14" s="1"/>
  <c r="K2620" i="14"/>
  <c r="H2620" i="14"/>
  <c r="G2620" i="14"/>
  <c r="F2620" i="14"/>
  <c r="E2620" i="14"/>
  <c r="D2620" i="14"/>
  <c r="A2620" i="14"/>
  <c r="B2620" i="14" s="1"/>
  <c r="K2619" i="14"/>
  <c r="H2619" i="14"/>
  <c r="G2619" i="14"/>
  <c r="F2619" i="14"/>
  <c r="E2619" i="14"/>
  <c r="D2619" i="14"/>
  <c r="A2619" i="14"/>
  <c r="B2619" i="14" s="1"/>
  <c r="K2618" i="14"/>
  <c r="H2618" i="14"/>
  <c r="G2618" i="14"/>
  <c r="F2618" i="14"/>
  <c r="E2618" i="14"/>
  <c r="D2618" i="14"/>
  <c r="A2618" i="14"/>
  <c r="B2618" i="14" s="1"/>
  <c r="K2617" i="14"/>
  <c r="H2617" i="14"/>
  <c r="G2617" i="14"/>
  <c r="F2617" i="14"/>
  <c r="E2617" i="14"/>
  <c r="D2617" i="14"/>
  <c r="A2617" i="14"/>
  <c r="B2617" i="14" s="1"/>
  <c r="K2616" i="14"/>
  <c r="H2616" i="14"/>
  <c r="G2616" i="14"/>
  <c r="F2616" i="14"/>
  <c r="E2616" i="14"/>
  <c r="D2616" i="14"/>
  <c r="A2616" i="14"/>
  <c r="B2616" i="14" s="1"/>
  <c r="K2615" i="14"/>
  <c r="H2615" i="14"/>
  <c r="G2615" i="14"/>
  <c r="F2615" i="14"/>
  <c r="E2615" i="14"/>
  <c r="D2615" i="14"/>
  <c r="A2615" i="14"/>
  <c r="B2615" i="14" s="1"/>
  <c r="K2614" i="14"/>
  <c r="H2614" i="14"/>
  <c r="G2614" i="14"/>
  <c r="F2614" i="14"/>
  <c r="E2614" i="14"/>
  <c r="D2614" i="14"/>
  <c r="A2614" i="14"/>
  <c r="B2614" i="14" s="1"/>
  <c r="K2613" i="14"/>
  <c r="H2613" i="14"/>
  <c r="G2613" i="14"/>
  <c r="F2613" i="14"/>
  <c r="E2613" i="14"/>
  <c r="D2613" i="14"/>
  <c r="A2613" i="14"/>
  <c r="B2613" i="14" s="1"/>
  <c r="K2612" i="14"/>
  <c r="H2612" i="14"/>
  <c r="G2612" i="14"/>
  <c r="F2612" i="14"/>
  <c r="E2612" i="14"/>
  <c r="D2612" i="14"/>
  <c r="A2612" i="14"/>
  <c r="B2612" i="14" s="1"/>
  <c r="K2611" i="14"/>
  <c r="H2611" i="14"/>
  <c r="G2611" i="14"/>
  <c r="F2611" i="14"/>
  <c r="E2611" i="14"/>
  <c r="D2611" i="14"/>
  <c r="A2611" i="14"/>
  <c r="B2611" i="14" s="1"/>
  <c r="K2610" i="14"/>
  <c r="H2610" i="14"/>
  <c r="G2610" i="14"/>
  <c r="F2610" i="14"/>
  <c r="E2610" i="14"/>
  <c r="D2610" i="14"/>
  <c r="A2610" i="14"/>
  <c r="B2610" i="14" s="1"/>
  <c r="K2609" i="14"/>
  <c r="H2609" i="14"/>
  <c r="G2609" i="14"/>
  <c r="F2609" i="14"/>
  <c r="E2609" i="14"/>
  <c r="D2609" i="14"/>
  <c r="A2609" i="14"/>
  <c r="B2609" i="14" s="1"/>
  <c r="K2608" i="14"/>
  <c r="H2608" i="14"/>
  <c r="G2608" i="14"/>
  <c r="F2608" i="14"/>
  <c r="E2608" i="14"/>
  <c r="D2608" i="14"/>
  <c r="A2608" i="14"/>
  <c r="B2608" i="14" s="1"/>
  <c r="K2607" i="14"/>
  <c r="H2607" i="14"/>
  <c r="G2607" i="14"/>
  <c r="F2607" i="14"/>
  <c r="E2607" i="14"/>
  <c r="D2607" i="14"/>
  <c r="A2607" i="14"/>
  <c r="B2607" i="14" s="1"/>
  <c r="K2606" i="14"/>
  <c r="H2606" i="14"/>
  <c r="G2606" i="14"/>
  <c r="F2606" i="14"/>
  <c r="E2606" i="14"/>
  <c r="D2606" i="14"/>
  <c r="A2606" i="14"/>
  <c r="B2606" i="14" s="1"/>
  <c r="C2606" i="14" s="1"/>
  <c r="K2605" i="14"/>
  <c r="H2605" i="14"/>
  <c r="G2605" i="14"/>
  <c r="F2605" i="14"/>
  <c r="E2605" i="14"/>
  <c r="D2605" i="14"/>
  <c r="A2605" i="14"/>
  <c r="K2604" i="14"/>
  <c r="H2604" i="14"/>
  <c r="G2604" i="14"/>
  <c r="F2604" i="14"/>
  <c r="E2604" i="14"/>
  <c r="D2604" i="14"/>
  <c r="A2604" i="14"/>
  <c r="B2604" i="14" s="1"/>
  <c r="K2603" i="14"/>
  <c r="H2603" i="14"/>
  <c r="G2603" i="14"/>
  <c r="F2603" i="14"/>
  <c r="E2603" i="14"/>
  <c r="D2603" i="14"/>
  <c r="A2603" i="14"/>
  <c r="B2603" i="14" s="1"/>
  <c r="K2602" i="14"/>
  <c r="H2602" i="14"/>
  <c r="G2602" i="14"/>
  <c r="F2602" i="14"/>
  <c r="E2602" i="14"/>
  <c r="D2602" i="14"/>
  <c r="A2602" i="14"/>
  <c r="B2602" i="14" s="1"/>
  <c r="C2602" i="14" s="1"/>
  <c r="K2601" i="14"/>
  <c r="H2601" i="14"/>
  <c r="G2601" i="14"/>
  <c r="F2601" i="14"/>
  <c r="E2601" i="14"/>
  <c r="D2601" i="14"/>
  <c r="A2601" i="14"/>
  <c r="K2600" i="14"/>
  <c r="H2600" i="14"/>
  <c r="G2600" i="14"/>
  <c r="F2600" i="14"/>
  <c r="E2600" i="14"/>
  <c r="D2600" i="14"/>
  <c r="A2600" i="14"/>
  <c r="B2600" i="14" s="1"/>
  <c r="K2599" i="14"/>
  <c r="H2599" i="14"/>
  <c r="G2599" i="14"/>
  <c r="F2599" i="14"/>
  <c r="E2599" i="14"/>
  <c r="D2599" i="14"/>
  <c r="A2599" i="14"/>
  <c r="B2599" i="14" s="1"/>
  <c r="K2598" i="14"/>
  <c r="H2598" i="14"/>
  <c r="G2598" i="14"/>
  <c r="F2598" i="14"/>
  <c r="E2598" i="14"/>
  <c r="D2598" i="14"/>
  <c r="A2598" i="14"/>
  <c r="B2598" i="14" s="1"/>
  <c r="C2598" i="14" s="1"/>
  <c r="K2597" i="14"/>
  <c r="H2597" i="14"/>
  <c r="G2597" i="14"/>
  <c r="F2597" i="14"/>
  <c r="E2597" i="14"/>
  <c r="D2597" i="14"/>
  <c r="A2597" i="14"/>
  <c r="K2596" i="14"/>
  <c r="H2596" i="14"/>
  <c r="G2596" i="14"/>
  <c r="F2596" i="14"/>
  <c r="E2596" i="14"/>
  <c r="D2596" i="14"/>
  <c r="A2596" i="14"/>
  <c r="B2596" i="14" s="1"/>
  <c r="K2595" i="14"/>
  <c r="H2595" i="14"/>
  <c r="G2595" i="14"/>
  <c r="F2595" i="14"/>
  <c r="E2595" i="14"/>
  <c r="D2595" i="14"/>
  <c r="A2595" i="14"/>
  <c r="B2595" i="14" s="1"/>
  <c r="K2594" i="14"/>
  <c r="H2594" i="14"/>
  <c r="G2594" i="14"/>
  <c r="F2594" i="14"/>
  <c r="E2594" i="14"/>
  <c r="D2594" i="14"/>
  <c r="A2594" i="14"/>
  <c r="B2594" i="14" s="1"/>
  <c r="C2594" i="14" s="1"/>
  <c r="K2593" i="14"/>
  <c r="H2593" i="14"/>
  <c r="G2593" i="14"/>
  <c r="F2593" i="14"/>
  <c r="E2593" i="14"/>
  <c r="D2593" i="14"/>
  <c r="A2593" i="14"/>
  <c r="K2592" i="14"/>
  <c r="H2592" i="14"/>
  <c r="G2592" i="14"/>
  <c r="F2592" i="14"/>
  <c r="E2592" i="14"/>
  <c r="D2592" i="14"/>
  <c r="A2592" i="14"/>
  <c r="B2592" i="14" s="1"/>
  <c r="K2591" i="14"/>
  <c r="H2591" i="14"/>
  <c r="G2591" i="14"/>
  <c r="F2591" i="14"/>
  <c r="E2591" i="14"/>
  <c r="D2591" i="14"/>
  <c r="A2591" i="14"/>
  <c r="B2591" i="14" s="1"/>
  <c r="K2590" i="14"/>
  <c r="H2590" i="14"/>
  <c r="G2590" i="14"/>
  <c r="F2590" i="14"/>
  <c r="E2590" i="14"/>
  <c r="D2590" i="14"/>
  <c r="A2590" i="14"/>
  <c r="B2590" i="14" s="1"/>
  <c r="C2590" i="14" s="1"/>
  <c r="K2589" i="14"/>
  <c r="H2589" i="14"/>
  <c r="G2589" i="14"/>
  <c r="F2589" i="14"/>
  <c r="E2589" i="14"/>
  <c r="D2589" i="14"/>
  <c r="A2589" i="14"/>
  <c r="K2588" i="14"/>
  <c r="H2588" i="14"/>
  <c r="G2588" i="14"/>
  <c r="F2588" i="14"/>
  <c r="E2588" i="14"/>
  <c r="D2588" i="14"/>
  <c r="A2588" i="14"/>
  <c r="B2588" i="14" s="1"/>
  <c r="K2587" i="14"/>
  <c r="H2587" i="14"/>
  <c r="G2587" i="14"/>
  <c r="F2587" i="14"/>
  <c r="E2587" i="14"/>
  <c r="D2587" i="14"/>
  <c r="A2587" i="14"/>
  <c r="B2587" i="14" s="1"/>
  <c r="K2586" i="14"/>
  <c r="H2586" i="14"/>
  <c r="G2586" i="14"/>
  <c r="F2586" i="14"/>
  <c r="E2586" i="14"/>
  <c r="D2586" i="14"/>
  <c r="A2586" i="14"/>
  <c r="B2586" i="14" s="1"/>
  <c r="C2586" i="14" s="1"/>
  <c r="K2585" i="14"/>
  <c r="H2585" i="14"/>
  <c r="G2585" i="14"/>
  <c r="F2585" i="14"/>
  <c r="E2585" i="14"/>
  <c r="D2585" i="14"/>
  <c r="A2585" i="14"/>
  <c r="K2584" i="14"/>
  <c r="H2584" i="14"/>
  <c r="G2584" i="14"/>
  <c r="F2584" i="14"/>
  <c r="E2584" i="14"/>
  <c r="D2584" i="14"/>
  <c r="A2584" i="14"/>
  <c r="B2584" i="14" s="1"/>
  <c r="K2583" i="14"/>
  <c r="H2583" i="14"/>
  <c r="G2583" i="14"/>
  <c r="F2583" i="14"/>
  <c r="E2583" i="14"/>
  <c r="D2583" i="14"/>
  <c r="A2583" i="14"/>
  <c r="B2583" i="14" s="1"/>
  <c r="K2582" i="14"/>
  <c r="H2582" i="14"/>
  <c r="G2582" i="14"/>
  <c r="F2582" i="14"/>
  <c r="E2582" i="14"/>
  <c r="D2582" i="14"/>
  <c r="A2582" i="14"/>
  <c r="B2582" i="14" s="1"/>
  <c r="C2582" i="14" s="1"/>
  <c r="K2581" i="14"/>
  <c r="H2581" i="14"/>
  <c r="G2581" i="14"/>
  <c r="F2581" i="14"/>
  <c r="E2581" i="14"/>
  <c r="D2581" i="14"/>
  <c r="A2581" i="14"/>
  <c r="K2580" i="14"/>
  <c r="H2580" i="14"/>
  <c r="G2580" i="14"/>
  <c r="F2580" i="14"/>
  <c r="E2580" i="14"/>
  <c r="D2580" i="14"/>
  <c r="A2580" i="14"/>
  <c r="B2580" i="14" s="1"/>
  <c r="K2579" i="14"/>
  <c r="H2579" i="14"/>
  <c r="G2579" i="14"/>
  <c r="F2579" i="14"/>
  <c r="E2579" i="14"/>
  <c r="D2579" i="14"/>
  <c r="A2579" i="14"/>
  <c r="B2579" i="14" s="1"/>
  <c r="K2578" i="14"/>
  <c r="H2578" i="14"/>
  <c r="G2578" i="14"/>
  <c r="F2578" i="14"/>
  <c r="E2578" i="14"/>
  <c r="D2578" i="14"/>
  <c r="A2578" i="14"/>
  <c r="B2578" i="14" s="1"/>
  <c r="C2578" i="14" s="1"/>
  <c r="K2577" i="14"/>
  <c r="H2577" i="14"/>
  <c r="G2577" i="14"/>
  <c r="F2577" i="14"/>
  <c r="E2577" i="14"/>
  <c r="D2577" i="14"/>
  <c r="A2577" i="14"/>
  <c r="K2576" i="14"/>
  <c r="H2576" i="14"/>
  <c r="G2576" i="14"/>
  <c r="F2576" i="14"/>
  <c r="E2576" i="14"/>
  <c r="D2576" i="14"/>
  <c r="A2576" i="14"/>
  <c r="B2576" i="14" s="1"/>
  <c r="K2575" i="14"/>
  <c r="H2575" i="14"/>
  <c r="G2575" i="14"/>
  <c r="F2575" i="14"/>
  <c r="E2575" i="14"/>
  <c r="D2575" i="14"/>
  <c r="A2575" i="14"/>
  <c r="K2574" i="14"/>
  <c r="H2574" i="14"/>
  <c r="G2574" i="14"/>
  <c r="F2574" i="14"/>
  <c r="E2574" i="14"/>
  <c r="D2574" i="14"/>
  <c r="A2574" i="14"/>
  <c r="K2573" i="14"/>
  <c r="H2573" i="14"/>
  <c r="G2573" i="14"/>
  <c r="F2573" i="14"/>
  <c r="E2573" i="14"/>
  <c r="D2573" i="14"/>
  <c r="A2573" i="14"/>
  <c r="K2572" i="14"/>
  <c r="H2572" i="14"/>
  <c r="G2572" i="14"/>
  <c r="F2572" i="14"/>
  <c r="E2572" i="14"/>
  <c r="D2572" i="14"/>
  <c r="A2572" i="14"/>
  <c r="B2572" i="14" s="1"/>
  <c r="K2571" i="14"/>
  <c r="H2571" i="14"/>
  <c r="G2571" i="14"/>
  <c r="F2571" i="14"/>
  <c r="E2571" i="14"/>
  <c r="D2571" i="14"/>
  <c r="A2571" i="14"/>
  <c r="K2570" i="14"/>
  <c r="H2570" i="14"/>
  <c r="G2570" i="14"/>
  <c r="F2570" i="14"/>
  <c r="E2570" i="14"/>
  <c r="D2570" i="14"/>
  <c r="A2570" i="14"/>
  <c r="B2570" i="14" s="1"/>
  <c r="K2569" i="14"/>
  <c r="H2569" i="14"/>
  <c r="G2569" i="14"/>
  <c r="F2569" i="14"/>
  <c r="E2569" i="14"/>
  <c r="D2569" i="14"/>
  <c r="A2569" i="14"/>
  <c r="K2568" i="14"/>
  <c r="H2568" i="14"/>
  <c r="G2568" i="14"/>
  <c r="F2568" i="14"/>
  <c r="E2568" i="14"/>
  <c r="D2568" i="14"/>
  <c r="A2568" i="14"/>
  <c r="B2568" i="14" s="1"/>
  <c r="K2567" i="14"/>
  <c r="H2567" i="14"/>
  <c r="G2567" i="14"/>
  <c r="F2567" i="14"/>
  <c r="E2567" i="14"/>
  <c r="D2567" i="14"/>
  <c r="A2567" i="14"/>
  <c r="K2566" i="14"/>
  <c r="H2566" i="14"/>
  <c r="G2566" i="14"/>
  <c r="F2566" i="14"/>
  <c r="E2566" i="14"/>
  <c r="D2566" i="14"/>
  <c r="A2566" i="14"/>
  <c r="K2565" i="14"/>
  <c r="H2565" i="14"/>
  <c r="G2565" i="14"/>
  <c r="F2565" i="14"/>
  <c r="E2565" i="14"/>
  <c r="D2565" i="14"/>
  <c r="A2565" i="14"/>
  <c r="K2564" i="14"/>
  <c r="H2564" i="14"/>
  <c r="G2564" i="14"/>
  <c r="F2564" i="14"/>
  <c r="E2564" i="14"/>
  <c r="D2564" i="14"/>
  <c r="A2564" i="14"/>
  <c r="B2564" i="14" s="1"/>
  <c r="K2563" i="14"/>
  <c r="H2563" i="14"/>
  <c r="G2563" i="14"/>
  <c r="F2563" i="14"/>
  <c r="E2563" i="14"/>
  <c r="D2563" i="14"/>
  <c r="A2563" i="14"/>
  <c r="K2562" i="14"/>
  <c r="H2562" i="14"/>
  <c r="G2562" i="14"/>
  <c r="F2562" i="14"/>
  <c r="E2562" i="14"/>
  <c r="D2562" i="14"/>
  <c r="A2562" i="14"/>
  <c r="B2562" i="14" s="1"/>
  <c r="K2561" i="14"/>
  <c r="H2561" i="14"/>
  <c r="G2561" i="14"/>
  <c r="F2561" i="14"/>
  <c r="E2561" i="14"/>
  <c r="D2561" i="14"/>
  <c r="A2561" i="14"/>
  <c r="K2560" i="14"/>
  <c r="H2560" i="14"/>
  <c r="G2560" i="14"/>
  <c r="F2560" i="14"/>
  <c r="E2560" i="14"/>
  <c r="D2560" i="14"/>
  <c r="A2560" i="14"/>
  <c r="B2560" i="14" s="1"/>
  <c r="K2559" i="14"/>
  <c r="H2559" i="14"/>
  <c r="G2559" i="14"/>
  <c r="F2559" i="14"/>
  <c r="E2559" i="14"/>
  <c r="D2559" i="14"/>
  <c r="A2559" i="14"/>
  <c r="K2558" i="14"/>
  <c r="H2558" i="14"/>
  <c r="G2558" i="14"/>
  <c r="F2558" i="14"/>
  <c r="E2558" i="14"/>
  <c r="D2558" i="14"/>
  <c r="A2558" i="14"/>
  <c r="K2557" i="14"/>
  <c r="H2557" i="14"/>
  <c r="G2557" i="14"/>
  <c r="F2557" i="14"/>
  <c r="E2557" i="14"/>
  <c r="D2557" i="14"/>
  <c r="A2557" i="14"/>
  <c r="K2556" i="14"/>
  <c r="H2556" i="14"/>
  <c r="G2556" i="14"/>
  <c r="F2556" i="14"/>
  <c r="E2556" i="14"/>
  <c r="D2556" i="14"/>
  <c r="A2556" i="14"/>
  <c r="B2556" i="14" s="1"/>
  <c r="K2555" i="14"/>
  <c r="H2555" i="14"/>
  <c r="G2555" i="14"/>
  <c r="F2555" i="14"/>
  <c r="E2555" i="14"/>
  <c r="D2555" i="14"/>
  <c r="A2555" i="14"/>
  <c r="K2554" i="14"/>
  <c r="H2554" i="14"/>
  <c r="G2554" i="14"/>
  <c r="F2554" i="14"/>
  <c r="E2554" i="14"/>
  <c r="D2554" i="14"/>
  <c r="A2554" i="14"/>
  <c r="B2554" i="14" s="1"/>
  <c r="K2553" i="14"/>
  <c r="H2553" i="14"/>
  <c r="G2553" i="14"/>
  <c r="F2553" i="14"/>
  <c r="E2553" i="14"/>
  <c r="D2553" i="14"/>
  <c r="A2553" i="14"/>
  <c r="K2552" i="14"/>
  <c r="H2552" i="14"/>
  <c r="G2552" i="14"/>
  <c r="F2552" i="14"/>
  <c r="E2552" i="14"/>
  <c r="D2552" i="14"/>
  <c r="A2552" i="14"/>
  <c r="B2552" i="14" s="1"/>
  <c r="K2551" i="14"/>
  <c r="H2551" i="14"/>
  <c r="G2551" i="14"/>
  <c r="F2551" i="14"/>
  <c r="E2551" i="14"/>
  <c r="D2551" i="14"/>
  <c r="A2551" i="14"/>
  <c r="K2550" i="14"/>
  <c r="H2550" i="14"/>
  <c r="G2550" i="14"/>
  <c r="F2550" i="14"/>
  <c r="E2550" i="14"/>
  <c r="D2550" i="14"/>
  <c r="A2550" i="14"/>
  <c r="K2549" i="14"/>
  <c r="H2549" i="14"/>
  <c r="G2549" i="14"/>
  <c r="F2549" i="14"/>
  <c r="E2549" i="14"/>
  <c r="D2549" i="14"/>
  <c r="A2549" i="14"/>
  <c r="K2548" i="14"/>
  <c r="H2548" i="14"/>
  <c r="G2548" i="14"/>
  <c r="F2548" i="14"/>
  <c r="E2548" i="14"/>
  <c r="D2548" i="14"/>
  <c r="A2548" i="14"/>
  <c r="B2548" i="14" s="1"/>
  <c r="K2547" i="14"/>
  <c r="H2547" i="14"/>
  <c r="G2547" i="14"/>
  <c r="F2547" i="14"/>
  <c r="E2547" i="14"/>
  <c r="D2547" i="14"/>
  <c r="A2547" i="14"/>
  <c r="K2546" i="14"/>
  <c r="H2546" i="14"/>
  <c r="G2546" i="14"/>
  <c r="F2546" i="14"/>
  <c r="E2546" i="14"/>
  <c r="D2546" i="14"/>
  <c r="A2546" i="14"/>
  <c r="B2546" i="14" s="1"/>
  <c r="K2545" i="14"/>
  <c r="H2545" i="14"/>
  <c r="G2545" i="14"/>
  <c r="F2545" i="14"/>
  <c r="E2545" i="14"/>
  <c r="D2545" i="14"/>
  <c r="A2545" i="14"/>
  <c r="K2544" i="14"/>
  <c r="H2544" i="14"/>
  <c r="G2544" i="14"/>
  <c r="F2544" i="14"/>
  <c r="E2544" i="14"/>
  <c r="D2544" i="14"/>
  <c r="A2544" i="14"/>
  <c r="B2544" i="14" s="1"/>
  <c r="K2543" i="14"/>
  <c r="H2543" i="14"/>
  <c r="G2543" i="14"/>
  <c r="F2543" i="14"/>
  <c r="E2543" i="14"/>
  <c r="D2543" i="14"/>
  <c r="A2543" i="14"/>
  <c r="K2542" i="14"/>
  <c r="H2542" i="14"/>
  <c r="G2542" i="14"/>
  <c r="F2542" i="14"/>
  <c r="E2542" i="14"/>
  <c r="D2542" i="14"/>
  <c r="A2542" i="14"/>
  <c r="K2541" i="14"/>
  <c r="H2541" i="14"/>
  <c r="G2541" i="14"/>
  <c r="F2541" i="14"/>
  <c r="E2541" i="14"/>
  <c r="D2541" i="14"/>
  <c r="A2541" i="14"/>
  <c r="K2540" i="14"/>
  <c r="H2540" i="14"/>
  <c r="G2540" i="14"/>
  <c r="F2540" i="14"/>
  <c r="E2540" i="14"/>
  <c r="D2540" i="14"/>
  <c r="A2540" i="14"/>
  <c r="B2540" i="14" s="1"/>
  <c r="K2539" i="14"/>
  <c r="H2539" i="14"/>
  <c r="G2539" i="14"/>
  <c r="F2539" i="14"/>
  <c r="E2539" i="14"/>
  <c r="D2539" i="14"/>
  <c r="A2539" i="14"/>
  <c r="K2538" i="14"/>
  <c r="H2538" i="14"/>
  <c r="G2538" i="14"/>
  <c r="F2538" i="14"/>
  <c r="E2538" i="14"/>
  <c r="D2538" i="14"/>
  <c r="A2538" i="14"/>
  <c r="B2538" i="14" s="1"/>
  <c r="K2537" i="14"/>
  <c r="H2537" i="14"/>
  <c r="G2537" i="14"/>
  <c r="F2537" i="14"/>
  <c r="E2537" i="14"/>
  <c r="D2537" i="14"/>
  <c r="A2537" i="14"/>
  <c r="K2536" i="14"/>
  <c r="H2536" i="14"/>
  <c r="G2536" i="14"/>
  <c r="F2536" i="14"/>
  <c r="E2536" i="14"/>
  <c r="D2536" i="14"/>
  <c r="A2536" i="14"/>
  <c r="B2536" i="14" s="1"/>
  <c r="K2535" i="14"/>
  <c r="H2535" i="14"/>
  <c r="G2535" i="14"/>
  <c r="F2535" i="14"/>
  <c r="E2535" i="14"/>
  <c r="D2535" i="14"/>
  <c r="A2535" i="14"/>
  <c r="K2534" i="14"/>
  <c r="H2534" i="14"/>
  <c r="G2534" i="14"/>
  <c r="F2534" i="14"/>
  <c r="E2534" i="14"/>
  <c r="D2534" i="14"/>
  <c r="A2534" i="14"/>
  <c r="K2533" i="14"/>
  <c r="H2533" i="14"/>
  <c r="G2533" i="14"/>
  <c r="F2533" i="14"/>
  <c r="E2533" i="14"/>
  <c r="D2533" i="14"/>
  <c r="A2533" i="14"/>
  <c r="K2532" i="14"/>
  <c r="H2532" i="14"/>
  <c r="G2532" i="14"/>
  <c r="F2532" i="14"/>
  <c r="E2532" i="14"/>
  <c r="D2532" i="14"/>
  <c r="A2532" i="14"/>
  <c r="B2532" i="14" s="1"/>
  <c r="K2531" i="14"/>
  <c r="H2531" i="14"/>
  <c r="G2531" i="14"/>
  <c r="F2531" i="14"/>
  <c r="E2531" i="14"/>
  <c r="D2531" i="14"/>
  <c r="A2531" i="14"/>
  <c r="K2530" i="14"/>
  <c r="H2530" i="14"/>
  <c r="G2530" i="14"/>
  <c r="F2530" i="14"/>
  <c r="E2530" i="14"/>
  <c r="D2530" i="14"/>
  <c r="A2530" i="14"/>
  <c r="B2530" i="14" s="1"/>
  <c r="K2529" i="14"/>
  <c r="H2529" i="14"/>
  <c r="G2529" i="14"/>
  <c r="F2529" i="14"/>
  <c r="E2529" i="14"/>
  <c r="D2529" i="14"/>
  <c r="A2529" i="14"/>
  <c r="K2528" i="14"/>
  <c r="H2528" i="14"/>
  <c r="G2528" i="14"/>
  <c r="F2528" i="14"/>
  <c r="E2528" i="14"/>
  <c r="D2528" i="14"/>
  <c r="A2528" i="14"/>
  <c r="B2528" i="14" s="1"/>
  <c r="K2527" i="14"/>
  <c r="H2527" i="14"/>
  <c r="G2527" i="14"/>
  <c r="F2527" i="14"/>
  <c r="E2527" i="14"/>
  <c r="D2527" i="14"/>
  <c r="A2527" i="14"/>
  <c r="K2526" i="14"/>
  <c r="H2526" i="14"/>
  <c r="G2526" i="14"/>
  <c r="F2526" i="14"/>
  <c r="E2526" i="14"/>
  <c r="D2526" i="14"/>
  <c r="A2526" i="14"/>
  <c r="K2525" i="14"/>
  <c r="H2525" i="14"/>
  <c r="G2525" i="14"/>
  <c r="F2525" i="14"/>
  <c r="E2525" i="14"/>
  <c r="D2525" i="14"/>
  <c r="A2525" i="14"/>
  <c r="K2524" i="14"/>
  <c r="H2524" i="14"/>
  <c r="G2524" i="14"/>
  <c r="F2524" i="14"/>
  <c r="E2524" i="14"/>
  <c r="D2524" i="14"/>
  <c r="A2524" i="14"/>
  <c r="B2524" i="14" s="1"/>
  <c r="K2523" i="14"/>
  <c r="H2523" i="14"/>
  <c r="G2523" i="14"/>
  <c r="F2523" i="14"/>
  <c r="E2523" i="14"/>
  <c r="D2523" i="14"/>
  <c r="A2523" i="14"/>
  <c r="K2522" i="14"/>
  <c r="H2522" i="14"/>
  <c r="G2522" i="14"/>
  <c r="F2522" i="14"/>
  <c r="E2522" i="14"/>
  <c r="D2522" i="14"/>
  <c r="A2522" i="14"/>
  <c r="B2522" i="14" s="1"/>
  <c r="K2521" i="14"/>
  <c r="H2521" i="14"/>
  <c r="G2521" i="14"/>
  <c r="F2521" i="14"/>
  <c r="E2521" i="14"/>
  <c r="D2521" i="14"/>
  <c r="A2521" i="14"/>
  <c r="K2520" i="14"/>
  <c r="H2520" i="14"/>
  <c r="G2520" i="14"/>
  <c r="F2520" i="14"/>
  <c r="E2520" i="14"/>
  <c r="D2520" i="14"/>
  <c r="A2520" i="14"/>
  <c r="B2520" i="14" s="1"/>
  <c r="K2519" i="14"/>
  <c r="H2519" i="14"/>
  <c r="G2519" i="14"/>
  <c r="F2519" i="14"/>
  <c r="E2519" i="14"/>
  <c r="D2519" i="14"/>
  <c r="A2519" i="14"/>
  <c r="K2518" i="14"/>
  <c r="H2518" i="14"/>
  <c r="G2518" i="14"/>
  <c r="F2518" i="14"/>
  <c r="E2518" i="14"/>
  <c r="D2518" i="14"/>
  <c r="A2518" i="14"/>
  <c r="K2517" i="14"/>
  <c r="H2517" i="14"/>
  <c r="G2517" i="14"/>
  <c r="F2517" i="14"/>
  <c r="E2517" i="14"/>
  <c r="D2517" i="14"/>
  <c r="A2517" i="14"/>
  <c r="K2516" i="14"/>
  <c r="H2516" i="14"/>
  <c r="G2516" i="14"/>
  <c r="F2516" i="14"/>
  <c r="E2516" i="14"/>
  <c r="D2516" i="14"/>
  <c r="A2516" i="14"/>
  <c r="B2516" i="14" s="1"/>
  <c r="K2515" i="14"/>
  <c r="H2515" i="14"/>
  <c r="G2515" i="14"/>
  <c r="F2515" i="14"/>
  <c r="E2515" i="14"/>
  <c r="D2515" i="14"/>
  <c r="A2515" i="14"/>
  <c r="K2514" i="14"/>
  <c r="H2514" i="14"/>
  <c r="G2514" i="14"/>
  <c r="F2514" i="14"/>
  <c r="E2514" i="14"/>
  <c r="D2514" i="14"/>
  <c r="A2514" i="14"/>
  <c r="B2514" i="14" s="1"/>
  <c r="K2513" i="14"/>
  <c r="H2513" i="14"/>
  <c r="G2513" i="14"/>
  <c r="F2513" i="14"/>
  <c r="E2513" i="14"/>
  <c r="D2513" i="14"/>
  <c r="A2513" i="14"/>
  <c r="K2512" i="14"/>
  <c r="H2512" i="14"/>
  <c r="G2512" i="14"/>
  <c r="F2512" i="14"/>
  <c r="E2512" i="14"/>
  <c r="D2512" i="14"/>
  <c r="A2512" i="14"/>
  <c r="B2512" i="14" s="1"/>
  <c r="K2511" i="14"/>
  <c r="H2511" i="14"/>
  <c r="G2511" i="14"/>
  <c r="F2511" i="14"/>
  <c r="E2511" i="14"/>
  <c r="D2511" i="14"/>
  <c r="A2511" i="14"/>
  <c r="K2510" i="14"/>
  <c r="H2510" i="14"/>
  <c r="G2510" i="14"/>
  <c r="F2510" i="14"/>
  <c r="E2510" i="14"/>
  <c r="D2510" i="14"/>
  <c r="A2510" i="14"/>
  <c r="K2509" i="14"/>
  <c r="H2509" i="14"/>
  <c r="G2509" i="14"/>
  <c r="F2509" i="14"/>
  <c r="E2509" i="14"/>
  <c r="D2509" i="14"/>
  <c r="A2509" i="14"/>
  <c r="B2509" i="14" s="1"/>
  <c r="K2508" i="14"/>
  <c r="H2508" i="14"/>
  <c r="G2508" i="14"/>
  <c r="F2508" i="14"/>
  <c r="E2508" i="14"/>
  <c r="D2508" i="14"/>
  <c r="A2508" i="14"/>
  <c r="B2508" i="14" s="1"/>
  <c r="K2507" i="14"/>
  <c r="H2507" i="14"/>
  <c r="G2507" i="14"/>
  <c r="F2507" i="14"/>
  <c r="E2507" i="14"/>
  <c r="D2507" i="14"/>
  <c r="A2507" i="14"/>
  <c r="K2506" i="14"/>
  <c r="H2506" i="14"/>
  <c r="G2506" i="14"/>
  <c r="F2506" i="14"/>
  <c r="E2506" i="14"/>
  <c r="D2506" i="14"/>
  <c r="A2506" i="14"/>
  <c r="B2506" i="14" s="1"/>
  <c r="K2505" i="14"/>
  <c r="H2505" i="14"/>
  <c r="G2505" i="14"/>
  <c r="F2505" i="14"/>
  <c r="E2505" i="14"/>
  <c r="D2505" i="14"/>
  <c r="A2505" i="14"/>
  <c r="B2505" i="14" s="1"/>
  <c r="K2504" i="14"/>
  <c r="H2504" i="14"/>
  <c r="G2504" i="14"/>
  <c r="F2504" i="14"/>
  <c r="E2504" i="14"/>
  <c r="D2504" i="14"/>
  <c r="A2504" i="14"/>
  <c r="B2504" i="14" s="1"/>
  <c r="K2503" i="14"/>
  <c r="H2503" i="14"/>
  <c r="G2503" i="14"/>
  <c r="F2503" i="14"/>
  <c r="E2503" i="14"/>
  <c r="D2503" i="14"/>
  <c r="A2503" i="14"/>
  <c r="K2502" i="14"/>
  <c r="H2502" i="14"/>
  <c r="G2502" i="14"/>
  <c r="F2502" i="14"/>
  <c r="E2502" i="14"/>
  <c r="D2502" i="14"/>
  <c r="A2502" i="14"/>
  <c r="B2502" i="14" s="1"/>
  <c r="K2501" i="14"/>
  <c r="H2501" i="14"/>
  <c r="G2501" i="14"/>
  <c r="F2501" i="14"/>
  <c r="E2501" i="14"/>
  <c r="D2501" i="14"/>
  <c r="A2501" i="14"/>
  <c r="B2501" i="14" s="1"/>
  <c r="K2500" i="14"/>
  <c r="H2500" i="14"/>
  <c r="G2500" i="14"/>
  <c r="F2500" i="14"/>
  <c r="E2500" i="14"/>
  <c r="D2500" i="14"/>
  <c r="A2500" i="14"/>
  <c r="B2500" i="14" s="1"/>
  <c r="K2499" i="14"/>
  <c r="H2499" i="14"/>
  <c r="G2499" i="14"/>
  <c r="F2499" i="14"/>
  <c r="E2499" i="14"/>
  <c r="D2499" i="14"/>
  <c r="A2499" i="14"/>
  <c r="K2498" i="14"/>
  <c r="H2498" i="14"/>
  <c r="G2498" i="14"/>
  <c r="F2498" i="14"/>
  <c r="E2498" i="14"/>
  <c r="D2498" i="14"/>
  <c r="A2498" i="14"/>
  <c r="B2498" i="14" s="1"/>
  <c r="K2497" i="14"/>
  <c r="H2497" i="14"/>
  <c r="G2497" i="14"/>
  <c r="F2497" i="14"/>
  <c r="E2497" i="14"/>
  <c r="D2497" i="14"/>
  <c r="A2497" i="14"/>
  <c r="B2497" i="14" s="1"/>
  <c r="K2496" i="14"/>
  <c r="H2496" i="14"/>
  <c r="G2496" i="14"/>
  <c r="F2496" i="14"/>
  <c r="E2496" i="14"/>
  <c r="D2496" i="14"/>
  <c r="A2496" i="14"/>
  <c r="B2496" i="14" s="1"/>
  <c r="K2495" i="14"/>
  <c r="H2495" i="14"/>
  <c r="G2495" i="14"/>
  <c r="F2495" i="14"/>
  <c r="E2495" i="14"/>
  <c r="D2495" i="14"/>
  <c r="A2495" i="14"/>
  <c r="K2494" i="14"/>
  <c r="H2494" i="14"/>
  <c r="G2494" i="14"/>
  <c r="F2494" i="14"/>
  <c r="E2494" i="14"/>
  <c r="D2494" i="14"/>
  <c r="A2494" i="14"/>
  <c r="K2493" i="14"/>
  <c r="H2493" i="14"/>
  <c r="G2493" i="14"/>
  <c r="F2493" i="14"/>
  <c r="E2493" i="14"/>
  <c r="D2493" i="14"/>
  <c r="A2493" i="14"/>
  <c r="B2493" i="14" s="1"/>
  <c r="K2492" i="14"/>
  <c r="H2492" i="14"/>
  <c r="G2492" i="14"/>
  <c r="F2492" i="14"/>
  <c r="E2492" i="14"/>
  <c r="D2492" i="14"/>
  <c r="A2492" i="14"/>
  <c r="K2491" i="14"/>
  <c r="H2491" i="14"/>
  <c r="G2491" i="14"/>
  <c r="F2491" i="14"/>
  <c r="E2491" i="14"/>
  <c r="D2491" i="14"/>
  <c r="A2491" i="14"/>
  <c r="B2491" i="14" s="1"/>
  <c r="K2490" i="14"/>
  <c r="H2490" i="14"/>
  <c r="G2490" i="14"/>
  <c r="F2490" i="14"/>
  <c r="E2490" i="14"/>
  <c r="D2490" i="14"/>
  <c r="A2490" i="14"/>
  <c r="B2490" i="14" s="1"/>
  <c r="K2489" i="14"/>
  <c r="H2489" i="14"/>
  <c r="G2489" i="14"/>
  <c r="F2489" i="14"/>
  <c r="E2489" i="14"/>
  <c r="D2489" i="14"/>
  <c r="A2489" i="14"/>
  <c r="B2489" i="14" s="1"/>
  <c r="K2488" i="14"/>
  <c r="H2488" i="14"/>
  <c r="G2488" i="14"/>
  <c r="F2488" i="14"/>
  <c r="E2488" i="14"/>
  <c r="D2488" i="14"/>
  <c r="A2488" i="14"/>
  <c r="B2488" i="14" s="1"/>
  <c r="K2487" i="14"/>
  <c r="H2487" i="14"/>
  <c r="G2487" i="14"/>
  <c r="F2487" i="14"/>
  <c r="E2487" i="14"/>
  <c r="D2487" i="14"/>
  <c r="A2487" i="14"/>
  <c r="K2486" i="14"/>
  <c r="H2486" i="14"/>
  <c r="G2486" i="14"/>
  <c r="F2486" i="14"/>
  <c r="E2486" i="14"/>
  <c r="D2486" i="14"/>
  <c r="A2486" i="14"/>
  <c r="B2486" i="14" s="1"/>
  <c r="K2485" i="14"/>
  <c r="H2485" i="14"/>
  <c r="G2485" i="14"/>
  <c r="F2485" i="14"/>
  <c r="E2485" i="14"/>
  <c r="D2485" i="14"/>
  <c r="A2485" i="14"/>
  <c r="K2484" i="14"/>
  <c r="H2484" i="14"/>
  <c r="G2484" i="14"/>
  <c r="F2484" i="14"/>
  <c r="E2484" i="14"/>
  <c r="D2484" i="14"/>
  <c r="A2484" i="14"/>
  <c r="B2484" i="14" s="1"/>
  <c r="K2483" i="14"/>
  <c r="H2483" i="14"/>
  <c r="G2483" i="14"/>
  <c r="F2483" i="14"/>
  <c r="E2483" i="14"/>
  <c r="D2483" i="14"/>
  <c r="A2483" i="14"/>
  <c r="K2482" i="14"/>
  <c r="H2482" i="14"/>
  <c r="G2482" i="14"/>
  <c r="F2482" i="14"/>
  <c r="E2482" i="14"/>
  <c r="D2482" i="14"/>
  <c r="A2482" i="14"/>
  <c r="B2482" i="14" s="1"/>
  <c r="K2481" i="14"/>
  <c r="H2481" i="14"/>
  <c r="G2481" i="14"/>
  <c r="F2481" i="14"/>
  <c r="E2481" i="14"/>
  <c r="D2481" i="14"/>
  <c r="A2481" i="14"/>
  <c r="K2480" i="14"/>
  <c r="H2480" i="14"/>
  <c r="G2480" i="14"/>
  <c r="F2480" i="14"/>
  <c r="E2480" i="14"/>
  <c r="D2480" i="14"/>
  <c r="A2480" i="14"/>
  <c r="K2479" i="14"/>
  <c r="H2479" i="14"/>
  <c r="G2479" i="14"/>
  <c r="F2479" i="14"/>
  <c r="E2479" i="14"/>
  <c r="D2479" i="14"/>
  <c r="A2479" i="14"/>
  <c r="K2478" i="14"/>
  <c r="H2478" i="14"/>
  <c r="G2478" i="14"/>
  <c r="F2478" i="14"/>
  <c r="E2478" i="14"/>
  <c r="D2478" i="14"/>
  <c r="A2478" i="14"/>
  <c r="B2478" i="14" s="1"/>
  <c r="K2477" i="14"/>
  <c r="H2477" i="14"/>
  <c r="G2477" i="14"/>
  <c r="F2477" i="14"/>
  <c r="E2477" i="14"/>
  <c r="D2477" i="14"/>
  <c r="A2477" i="14"/>
  <c r="K2476" i="14"/>
  <c r="H2476" i="14"/>
  <c r="G2476" i="14"/>
  <c r="F2476" i="14"/>
  <c r="E2476" i="14"/>
  <c r="D2476" i="14"/>
  <c r="A2476" i="14"/>
  <c r="B2476" i="14" s="1"/>
  <c r="K2475" i="14"/>
  <c r="H2475" i="14"/>
  <c r="G2475" i="14"/>
  <c r="F2475" i="14"/>
  <c r="E2475" i="14"/>
  <c r="D2475" i="14"/>
  <c r="A2475" i="14"/>
  <c r="K2474" i="14"/>
  <c r="H2474" i="14"/>
  <c r="G2474" i="14"/>
  <c r="F2474" i="14"/>
  <c r="E2474" i="14"/>
  <c r="D2474" i="14"/>
  <c r="A2474" i="14"/>
  <c r="B2474" i="14" s="1"/>
  <c r="K2473" i="14"/>
  <c r="H2473" i="14"/>
  <c r="G2473" i="14"/>
  <c r="F2473" i="14"/>
  <c r="E2473" i="14"/>
  <c r="D2473" i="14"/>
  <c r="A2473" i="14"/>
  <c r="K2472" i="14"/>
  <c r="H2472" i="14"/>
  <c r="G2472" i="14"/>
  <c r="F2472" i="14"/>
  <c r="E2472" i="14"/>
  <c r="D2472" i="14"/>
  <c r="A2472" i="14"/>
  <c r="K2471" i="14"/>
  <c r="H2471" i="14"/>
  <c r="G2471" i="14"/>
  <c r="F2471" i="14"/>
  <c r="E2471" i="14"/>
  <c r="D2471" i="14"/>
  <c r="A2471" i="14"/>
  <c r="K2470" i="14"/>
  <c r="H2470" i="14"/>
  <c r="G2470" i="14"/>
  <c r="F2470" i="14"/>
  <c r="E2470" i="14"/>
  <c r="D2470" i="14"/>
  <c r="A2470" i="14"/>
  <c r="B2470" i="14" s="1"/>
  <c r="K2469" i="14"/>
  <c r="H2469" i="14"/>
  <c r="G2469" i="14"/>
  <c r="F2469" i="14"/>
  <c r="E2469" i="14"/>
  <c r="D2469" i="14"/>
  <c r="A2469" i="14"/>
  <c r="K2468" i="14"/>
  <c r="H2468" i="14"/>
  <c r="G2468" i="14"/>
  <c r="F2468" i="14"/>
  <c r="E2468" i="14"/>
  <c r="D2468" i="14"/>
  <c r="A2468" i="14"/>
  <c r="B2468" i="14" s="1"/>
  <c r="K2467" i="14"/>
  <c r="H2467" i="14"/>
  <c r="G2467" i="14"/>
  <c r="F2467" i="14"/>
  <c r="E2467" i="14"/>
  <c r="D2467" i="14"/>
  <c r="A2467" i="14"/>
  <c r="K2466" i="14"/>
  <c r="H2466" i="14"/>
  <c r="G2466" i="14"/>
  <c r="F2466" i="14"/>
  <c r="E2466" i="14"/>
  <c r="D2466" i="14"/>
  <c r="A2466" i="14"/>
  <c r="B2466" i="14" s="1"/>
  <c r="K2465" i="14"/>
  <c r="H2465" i="14"/>
  <c r="G2465" i="14"/>
  <c r="F2465" i="14"/>
  <c r="E2465" i="14"/>
  <c r="D2465" i="14"/>
  <c r="A2465" i="14"/>
  <c r="K2464" i="14"/>
  <c r="H2464" i="14"/>
  <c r="G2464" i="14"/>
  <c r="F2464" i="14"/>
  <c r="E2464" i="14"/>
  <c r="D2464" i="14"/>
  <c r="A2464" i="14"/>
  <c r="K2463" i="14"/>
  <c r="H2463" i="14"/>
  <c r="G2463" i="14"/>
  <c r="F2463" i="14"/>
  <c r="E2463" i="14"/>
  <c r="D2463" i="14"/>
  <c r="A2463" i="14"/>
  <c r="K2462" i="14"/>
  <c r="H2462" i="14"/>
  <c r="G2462" i="14"/>
  <c r="F2462" i="14"/>
  <c r="E2462" i="14"/>
  <c r="D2462" i="14"/>
  <c r="A2462" i="14"/>
  <c r="B2462" i="14" s="1"/>
  <c r="K2461" i="14"/>
  <c r="H2461" i="14"/>
  <c r="G2461" i="14"/>
  <c r="F2461" i="14"/>
  <c r="E2461" i="14"/>
  <c r="D2461" i="14"/>
  <c r="A2461" i="14"/>
  <c r="K2460" i="14"/>
  <c r="H2460" i="14"/>
  <c r="G2460" i="14"/>
  <c r="F2460" i="14"/>
  <c r="E2460" i="14"/>
  <c r="D2460" i="14"/>
  <c r="A2460" i="14"/>
  <c r="B2460" i="14" s="1"/>
  <c r="K2459" i="14"/>
  <c r="H2459" i="14"/>
  <c r="G2459" i="14"/>
  <c r="F2459" i="14"/>
  <c r="E2459" i="14"/>
  <c r="D2459" i="14"/>
  <c r="A2459" i="14"/>
  <c r="K2458" i="14"/>
  <c r="H2458" i="14"/>
  <c r="G2458" i="14"/>
  <c r="F2458" i="14"/>
  <c r="E2458" i="14"/>
  <c r="D2458" i="14"/>
  <c r="A2458" i="14"/>
  <c r="B2458" i="14" s="1"/>
  <c r="K2457" i="14"/>
  <c r="H2457" i="14"/>
  <c r="G2457" i="14"/>
  <c r="F2457" i="14"/>
  <c r="E2457" i="14"/>
  <c r="D2457" i="14"/>
  <c r="A2457" i="14"/>
  <c r="K2456" i="14"/>
  <c r="H2456" i="14"/>
  <c r="G2456" i="14"/>
  <c r="F2456" i="14"/>
  <c r="E2456" i="14"/>
  <c r="D2456" i="14"/>
  <c r="A2456" i="14"/>
  <c r="K2455" i="14"/>
  <c r="H2455" i="14"/>
  <c r="G2455" i="14"/>
  <c r="F2455" i="14"/>
  <c r="E2455" i="14"/>
  <c r="D2455" i="14"/>
  <c r="A2455" i="14"/>
  <c r="K2454" i="14"/>
  <c r="H2454" i="14"/>
  <c r="G2454" i="14"/>
  <c r="F2454" i="14"/>
  <c r="E2454" i="14"/>
  <c r="D2454" i="14"/>
  <c r="A2454" i="14"/>
  <c r="B2454" i="14" s="1"/>
  <c r="K2453" i="14"/>
  <c r="H2453" i="14"/>
  <c r="G2453" i="14"/>
  <c r="F2453" i="14"/>
  <c r="E2453" i="14"/>
  <c r="D2453" i="14"/>
  <c r="A2453" i="14"/>
  <c r="K2452" i="14"/>
  <c r="H2452" i="14"/>
  <c r="G2452" i="14"/>
  <c r="F2452" i="14"/>
  <c r="E2452" i="14"/>
  <c r="D2452" i="14"/>
  <c r="A2452" i="14"/>
  <c r="B2452" i="14" s="1"/>
  <c r="K2451" i="14"/>
  <c r="H2451" i="14"/>
  <c r="G2451" i="14"/>
  <c r="F2451" i="14"/>
  <c r="E2451" i="14"/>
  <c r="D2451" i="14"/>
  <c r="A2451" i="14"/>
  <c r="K2450" i="14"/>
  <c r="H2450" i="14"/>
  <c r="G2450" i="14"/>
  <c r="F2450" i="14"/>
  <c r="E2450" i="14"/>
  <c r="D2450" i="14"/>
  <c r="A2450" i="14"/>
  <c r="B2450" i="14" s="1"/>
  <c r="K2449" i="14"/>
  <c r="H2449" i="14"/>
  <c r="G2449" i="14"/>
  <c r="F2449" i="14"/>
  <c r="E2449" i="14"/>
  <c r="D2449" i="14"/>
  <c r="A2449" i="14"/>
  <c r="K2448" i="14"/>
  <c r="H2448" i="14"/>
  <c r="G2448" i="14"/>
  <c r="F2448" i="14"/>
  <c r="E2448" i="14"/>
  <c r="D2448" i="14"/>
  <c r="A2448" i="14"/>
  <c r="K2447" i="14"/>
  <c r="H2447" i="14"/>
  <c r="G2447" i="14"/>
  <c r="F2447" i="14"/>
  <c r="E2447" i="14"/>
  <c r="D2447" i="14"/>
  <c r="A2447" i="14"/>
  <c r="K2446" i="14"/>
  <c r="H2446" i="14"/>
  <c r="G2446" i="14"/>
  <c r="F2446" i="14"/>
  <c r="E2446" i="14"/>
  <c r="D2446" i="14"/>
  <c r="A2446" i="14"/>
  <c r="B2446" i="14" s="1"/>
  <c r="K2445" i="14"/>
  <c r="H2445" i="14"/>
  <c r="G2445" i="14"/>
  <c r="F2445" i="14"/>
  <c r="E2445" i="14"/>
  <c r="D2445" i="14"/>
  <c r="A2445" i="14"/>
  <c r="K2444" i="14"/>
  <c r="H2444" i="14"/>
  <c r="G2444" i="14"/>
  <c r="F2444" i="14"/>
  <c r="E2444" i="14"/>
  <c r="D2444" i="14"/>
  <c r="A2444" i="14"/>
  <c r="B2444" i="14" s="1"/>
  <c r="K2443" i="14"/>
  <c r="H2443" i="14"/>
  <c r="G2443" i="14"/>
  <c r="F2443" i="14"/>
  <c r="E2443" i="14"/>
  <c r="D2443" i="14"/>
  <c r="A2443" i="14"/>
  <c r="K2442" i="14"/>
  <c r="H2442" i="14"/>
  <c r="G2442" i="14"/>
  <c r="F2442" i="14"/>
  <c r="E2442" i="14"/>
  <c r="D2442" i="14"/>
  <c r="A2442" i="14"/>
  <c r="B2442" i="14" s="1"/>
  <c r="K2441" i="14"/>
  <c r="H2441" i="14"/>
  <c r="G2441" i="14"/>
  <c r="F2441" i="14"/>
  <c r="E2441" i="14"/>
  <c r="D2441" i="14"/>
  <c r="A2441" i="14"/>
  <c r="K2440" i="14"/>
  <c r="H2440" i="14"/>
  <c r="G2440" i="14"/>
  <c r="F2440" i="14"/>
  <c r="E2440" i="14"/>
  <c r="D2440" i="14"/>
  <c r="A2440" i="14"/>
  <c r="K2439" i="14"/>
  <c r="H2439" i="14"/>
  <c r="G2439" i="14"/>
  <c r="F2439" i="14"/>
  <c r="E2439" i="14"/>
  <c r="D2439" i="14"/>
  <c r="A2439" i="14"/>
  <c r="K2438" i="14"/>
  <c r="H2438" i="14"/>
  <c r="G2438" i="14"/>
  <c r="F2438" i="14"/>
  <c r="E2438" i="14"/>
  <c r="D2438" i="14"/>
  <c r="A2438" i="14"/>
  <c r="B2438" i="14" s="1"/>
  <c r="K2437" i="14"/>
  <c r="H2437" i="14"/>
  <c r="G2437" i="14"/>
  <c r="F2437" i="14"/>
  <c r="E2437" i="14"/>
  <c r="D2437" i="14"/>
  <c r="A2437" i="14"/>
  <c r="K2436" i="14"/>
  <c r="H2436" i="14"/>
  <c r="G2436" i="14"/>
  <c r="F2436" i="14"/>
  <c r="E2436" i="14"/>
  <c r="D2436" i="14"/>
  <c r="A2436" i="14"/>
  <c r="B2436" i="14" s="1"/>
  <c r="K2435" i="14"/>
  <c r="H2435" i="14"/>
  <c r="G2435" i="14"/>
  <c r="F2435" i="14"/>
  <c r="E2435" i="14"/>
  <c r="D2435" i="14"/>
  <c r="A2435" i="14"/>
  <c r="K2434" i="14"/>
  <c r="H2434" i="14"/>
  <c r="G2434" i="14"/>
  <c r="F2434" i="14"/>
  <c r="E2434" i="14"/>
  <c r="D2434" i="14"/>
  <c r="A2434" i="14"/>
  <c r="B2434" i="14" s="1"/>
  <c r="K2433" i="14"/>
  <c r="H2433" i="14"/>
  <c r="G2433" i="14"/>
  <c r="F2433" i="14"/>
  <c r="E2433" i="14"/>
  <c r="D2433" i="14"/>
  <c r="A2433" i="14"/>
  <c r="K2432" i="14"/>
  <c r="H2432" i="14"/>
  <c r="G2432" i="14"/>
  <c r="F2432" i="14"/>
  <c r="E2432" i="14"/>
  <c r="D2432" i="14"/>
  <c r="A2432" i="14"/>
  <c r="K2431" i="14"/>
  <c r="H2431" i="14"/>
  <c r="G2431" i="14"/>
  <c r="F2431" i="14"/>
  <c r="E2431" i="14"/>
  <c r="D2431" i="14"/>
  <c r="A2431" i="14"/>
  <c r="K2430" i="14"/>
  <c r="H2430" i="14"/>
  <c r="G2430" i="14"/>
  <c r="F2430" i="14"/>
  <c r="E2430" i="14"/>
  <c r="D2430" i="14"/>
  <c r="A2430" i="14"/>
  <c r="B2430" i="14" s="1"/>
  <c r="K2429" i="14"/>
  <c r="H2429" i="14"/>
  <c r="G2429" i="14"/>
  <c r="F2429" i="14"/>
  <c r="E2429" i="14"/>
  <c r="D2429" i="14"/>
  <c r="A2429" i="14"/>
  <c r="K2428" i="14"/>
  <c r="H2428" i="14"/>
  <c r="G2428" i="14"/>
  <c r="F2428" i="14"/>
  <c r="E2428" i="14"/>
  <c r="D2428" i="14"/>
  <c r="A2428" i="14"/>
  <c r="B2428" i="14" s="1"/>
  <c r="K2427" i="14"/>
  <c r="H2427" i="14"/>
  <c r="G2427" i="14"/>
  <c r="F2427" i="14"/>
  <c r="E2427" i="14"/>
  <c r="D2427" i="14"/>
  <c r="A2427" i="14"/>
  <c r="K2426" i="14"/>
  <c r="H2426" i="14"/>
  <c r="G2426" i="14"/>
  <c r="F2426" i="14"/>
  <c r="E2426" i="14"/>
  <c r="D2426" i="14"/>
  <c r="A2426" i="14"/>
  <c r="B2426" i="14" s="1"/>
  <c r="K2425" i="14"/>
  <c r="H2425" i="14"/>
  <c r="G2425" i="14"/>
  <c r="F2425" i="14"/>
  <c r="E2425" i="14"/>
  <c r="D2425" i="14"/>
  <c r="A2425" i="14"/>
  <c r="K2424" i="14"/>
  <c r="H2424" i="14"/>
  <c r="G2424" i="14"/>
  <c r="F2424" i="14"/>
  <c r="E2424" i="14"/>
  <c r="D2424" i="14"/>
  <c r="A2424" i="14"/>
  <c r="K2423" i="14"/>
  <c r="H2423" i="14"/>
  <c r="G2423" i="14"/>
  <c r="F2423" i="14"/>
  <c r="E2423" i="14"/>
  <c r="D2423" i="14"/>
  <c r="A2423" i="14"/>
  <c r="K2422" i="14"/>
  <c r="H2422" i="14"/>
  <c r="G2422" i="14"/>
  <c r="F2422" i="14"/>
  <c r="E2422" i="14"/>
  <c r="D2422" i="14"/>
  <c r="A2422" i="14"/>
  <c r="B2422" i="14" s="1"/>
  <c r="K2421" i="14"/>
  <c r="H2421" i="14"/>
  <c r="G2421" i="14"/>
  <c r="F2421" i="14"/>
  <c r="E2421" i="14"/>
  <c r="D2421" i="14"/>
  <c r="A2421" i="14"/>
  <c r="K2420" i="14"/>
  <c r="H2420" i="14"/>
  <c r="G2420" i="14"/>
  <c r="F2420" i="14"/>
  <c r="E2420" i="14"/>
  <c r="D2420" i="14"/>
  <c r="A2420" i="14"/>
  <c r="B2420" i="14" s="1"/>
  <c r="K2419" i="14"/>
  <c r="H2419" i="14"/>
  <c r="G2419" i="14"/>
  <c r="F2419" i="14"/>
  <c r="E2419" i="14"/>
  <c r="D2419" i="14"/>
  <c r="A2419" i="14"/>
  <c r="K2418" i="14"/>
  <c r="H2418" i="14"/>
  <c r="G2418" i="14"/>
  <c r="F2418" i="14"/>
  <c r="E2418" i="14"/>
  <c r="D2418" i="14"/>
  <c r="A2418" i="14"/>
  <c r="B2418" i="14" s="1"/>
  <c r="K2417" i="14"/>
  <c r="H2417" i="14"/>
  <c r="G2417" i="14"/>
  <c r="F2417" i="14"/>
  <c r="E2417" i="14"/>
  <c r="D2417" i="14"/>
  <c r="A2417" i="14"/>
  <c r="K2416" i="14"/>
  <c r="H2416" i="14"/>
  <c r="G2416" i="14"/>
  <c r="F2416" i="14"/>
  <c r="E2416" i="14"/>
  <c r="D2416" i="14"/>
  <c r="A2416" i="14"/>
  <c r="K2415" i="14"/>
  <c r="H2415" i="14"/>
  <c r="G2415" i="14"/>
  <c r="F2415" i="14"/>
  <c r="E2415" i="14"/>
  <c r="D2415" i="14"/>
  <c r="A2415" i="14"/>
  <c r="K2414" i="14"/>
  <c r="H2414" i="14"/>
  <c r="G2414" i="14"/>
  <c r="F2414" i="14"/>
  <c r="E2414" i="14"/>
  <c r="D2414" i="14"/>
  <c r="A2414" i="14"/>
  <c r="B2414" i="14" s="1"/>
  <c r="K2413" i="14"/>
  <c r="H2413" i="14"/>
  <c r="G2413" i="14"/>
  <c r="F2413" i="14"/>
  <c r="E2413" i="14"/>
  <c r="D2413" i="14"/>
  <c r="A2413" i="14"/>
  <c r="K2412" i="14"/>
  <c r="H2412" i="14"/>
  <c r="G2412" i="14"/>
  <c r="F2412" i="14"/>
  <c r="E2412" i="14"/>
  <c r="D2412" i="14"/>
  <c r="A2412" i="14"/>
  <c r="B2412" i="14" s="1"/>
  <c r="K2411" i="14"/>
  <c r="H2411" i="14"/>
  <c r="G2411" i="14"/>
  <c r="F2411" i="14"/>
  <c r="E2411" i="14"/>
  <c r="D2411" i="14"/>
  <c r="A2411" i="14"/>
  <c r="K2410" i="14"/>
  <c r="H2410" i="14"/>
  <c r="G2410" i="14"/>
  <c r="F2410" i="14"/>
  <c r="E2410" i="14"/>
  <c r="D2410" i="14"/>
  <c r="A2410" i="14"/>
  <c r="B2410" i="14" s="1"/>
  <c r="K2409" i="14"/>
  <c r="H2409" i="14"/>
  <c r="G2409" i="14"/>
  <c r="F2409" i="14"/>
  <c r="E2409" i="14"/>
  <c r="D2409" i="14"/>
  <c r="A2409" i="14"/>
  <c r="K2408" i="14"/>
  <c r="H2408" i="14"/>
  <c r="G2408" i="14"/>
  <c r="F2408" i="14"/>
  <c r="E2408" i="14"/>
  <c r="D2408" i="14"/>
  <c r="A2408" i="14"/>
  <c r="K2407" i="14"/>
  <c r="H2407" i="14"/>
  <c r="G2407" i="14"/>
  <c r="F2407" i="14"/>
  <c r="E2407" i="14"/>
  <c r="D2407" i="14"/>
  <c r="A2407" i="14"/>
  <c r="K2406" i="14"/>
  <c r="H2406" i="14"/>
  <c r="G2406" i="14"/>
  <c r="F2406" i="14"/>
  <c r="E2406" i="14"/>
  <c r="D2406" i="14"/>
  <c r="A2406" i="14"/>
  <c r="B2406" i="14" s="1"/>
  <c r="K2405" i="14"/>
  <c r="H2405" i="14"/>
  <c r="G2405" i="14"/>
  <c r="F2405" i="14"/>
  <c r="E2405" i="14"/>
  <c r="D2405" i="14"/>
  <c r="A2405" i="14"/>
  <c r="K2404" i="14"/>
  <c r="H2404" i="14"/>
  <c r="G2404" i="14"/>
  <c r="F2404" i="14"/>
  <c r="E2404" i="14"/>
  <c r="D2404" i="14"/>
  <c r="A2404" i="14"/>
  <c r="B2404" i="14" s="1"/>
  <c r="K2403" i="14"/>
  <c r="H2403" i="14"/>
  <c r="G2403" i="14"/>
  <c r="F2403" i="14"/>
  <c r="E2403" i="14"/>
  <c r="D2403" i="14"/>
  <c r="A2403" i="14"/>
  <c r="K2402" i="14"/>
  <c r="H2402" i="14"/>
  <c r="G2402" i="14"/>
  <c r="F2402" i="14"/>
  <c r="E2402" i="14"/>
  <c r="D2402" i="14"/>
  <c r="A2402" i="14"/>
  <c r="B2402" i="14" s="1"/>
  <c r="K2401" i="14"/>
  <c r="H2401" i="14"/>
  <c r="G2401" i="14"/>
  <c r="F2401" i="14"/>
  <c r="E2401" i="14"/>
  <c r="D2401" i="14"/>
  <c r="A2401" i="14"/>
  <c r="K2400" i="14"/>
  <c r="H2400" i="14"/>
  <c r="G2400" i="14"/>
  <c r="F2400" i="14"/>
  <c r="E2400" i="14"/>
  <c r="D2400" i="14"/>
  <c r="A2400" i="14"/>
  <c r="K2399" i="14"/>
  <c r="H2399" i="14"/>
  <c r="G2399" i="14"/>
  <c r="F2399" i="14"/>
  <c r="E2399" i="14"/>
  <c r="D2399" i="14"/>
  <c r="A2399" i="14"/>
  <c r="K2398" i="14"/>
  <c r="H2398" i="14"/>
  <c r="G2398" i="14"/>
  <c r="F2398" i="14"/>
  <c r="E2398" i="14"/>
  <c r="D2398" i="14"/>
  <c r="A2398" i="14"/>
  <c r="B2398" i="14" s="1"/>
  <c r="K2397" i="14"/>
  <c r="H2397" i="14"/>
  <c r="G2397" i="14"/>
  <c r="F2397" i="14"/>
  <c r="E2397" i="14"/>
  <c r="D2397" i="14"/>
  <c r="A2397" i="14"/>
  <c r="K2396" i="14"/>
  <c r="H2396" i="14"/>
  <c r="G2396" i="14"/>
  <c r="F2396" i="14"/>
  <c r="E2396" i="14"/>
  <c r="D2396" i="14"/>
  <c r="A2396" i="14"/>
  <c r="B2396" i="14" s="1"/>
  <c r="K2395" i="14"/>
  <c r="H2395" i="14"/>
  <c r="G2395" i="14"/>
  <c r="F2395" i="14"/>
  <c r="E2395" i="14"/>
  <c r="D2395" i="14"/>
  <c r="A2395" i="14"/>
  <c r="K2394" i="14"/>
  <c r="H2394" i="14"/>
  <c r="G2394" i="14"/>
  <c r="F2394" i="14"/>
  <c r="E2394" i="14"/>
  <c r="D2394" i="14"/>
  <c r="A2394" i="14"/>
  <c r="B2394" i="14" s="1"/>
  <c r="K2393" i="14"/>
  <c r="H2393" i="14"/>
  <c r="G2393" i="14"/>
  <c r="F2393" i="14"/>
  <c r="E2393" i="14"/>
  <c r="D2393" i="14"/>
  <c r="A2393" i="14"/>
  <c r="K2392" i="14"/>
  <c r="H2392" i="14"/>
  <c r="G2392" i="14"/>
  <c r="F2392" i="14"/>
  <c r="E2392" i="14"/>
  <c r="D2392" i="14"/>
  <c r="A2392" i="14"/>
  <c r="K2391" i="14"/>
  <c r="H2391" i="14"/>
  <c r="G2391" i="14"/>
  <c r="F2391" i="14"/>
  <c r="E2391" i="14"/>
  <c r="D2391" i="14"/>
  <c r="A2391" i="14"/>
  <c r="K2390" i="14"/>
  <c r="H2390" i="14"/>
  <c r="G2390" i="14"/>
  <c r="F2390" i="14"/>
  <c r="E2390" i="14"/>
  <c r="D2390" i="14"/>
  <c r="A2390" i="14"/>
  <c r="B2390" i="14" s="1"/>
  <c r="K2389" i="14"/>
  <c r="H2389" i="14"/>
  <c r="G2389" i="14"/>
  <c r="F2389" i="14"/>
  <c r="E2389" i="14"/>
  <c r="D2389" i="14"/>
  <c r="A2389" i="14"/>
  <c r="K2388" i="14"/>
  <c r="H2388" i="14"/>
  <c r="G2388" i="14"/>
  <c r="F2388" i="14"/>
  <c r="E2388" i="14"/>
  <c r="D2388" i="14"/>
  <c r="A2388" i="14"/>
  <c r="B2388" i="14" s="1"/>
  <c r="K2387" i="14"/>
  <c r="H2387" i="14"/>
  <c r="G2387" i="14"/>
  <c r="F2387" i="14"/>
  <c r="E2387" i="14"/>
  <c r="D2387" i="14"/>
  <c r="A2387" i="14"/>
  <c r="K2386" i="14"/>
  <c r="H2386" i="14"/>
  <c r="G2386" i="14"/>
  <c r="F2386" i="14"/>
  <c r="E2386" i="14"/>
  <c r="D2386" i="14"/>
  <c r="A2386" i="14"/>
  <c r="B2386" i="14" s="1"/>
  <c r="K2385" i="14"/>
  <c r="H2385" i="14"/>
  <c r="G2385" i="14"/>
  <c r="F2385" i="14"/>
  <c r="E2385" i="14"/>
  <c r="D2385" i="14"/>
  <c r="A2385" i="14"/>
  <c r="K2384" i="14"/>
  <c r="H2384" i="14"/>
  <c r="G2384" i="14"/>
  <c r="F2384" i="14"/>
  <c r="E2384" i="14"/>
  <c r="D2384" i="14"/>
  <c r="A2384" i="14"/>
  <c r="K2383" i="14"/>
  <c r="H2383" i="14"/>
  <c r="G2383" i="14"/>
  <c r="F2383" i="14"/>
  <c r="E2383" i="14"/>
  <c r="D2383" i="14"/>
  <c r="A2383" i="14"/>
  <c r="K2382" i="14"/>
  <c r="H2382" i="14"/>
  <c r="G2382" i="14"/>
  <c r="F2382" i="14"/>
  <c r="E2382" i="14"/>
  <c r="D2382" i="14"/>
  <c r="A2382" i="14"/>
  <c r="B2382" i="14" s="1"/>
  <c r="K2381" i="14"/>
  <c r="H2381" i="14"/>
  <c r="G2381" i="14"/>
  <c r="F2381" i="14"/>
  <c r="E2381" i="14"/>
  <c r="D2381" i="14"/>
  <c r="A2381" i="14"/>
  <c r="K2380" i="14"/>
  <c r="H2380" i="14"/>
  <c r="G2380" i="14"/>
  <c r="F2380" i="14"/>
  <c r="E2380" i="14"/>
  <c r="D2380" i="14"/>
  <c r="A2380" i="14"/>
  <c r="B2380" i="14" s="1"/>
  <c r="K2379" i="14"/>
  <c r="H2379" i="14"/>
  <c r="G2379" i="14"/>
  <c r="F2379" i="14"/>
  <c r="E2379" i="14"/>
  <c r="D2379" i="14"/>
  <c r="A2379" i="14"/>
  <c r="K2378" i="14"/>
  <c r="H2378" i="14"/>
  <c r="G2378" i="14"/>
  <c r="F2378" i="14"/>
  <c r="E2378" i="14"/>
  <c r="D2378" i="14"/>
  <c r="A2378" i="14"/>
  <c r="B2378" i="14" s="1"/>
  <c r="C2378" i="14" s="1"/>
  <c r="K2377" i="14"/>
  <c r="H2377" i="14"/>
  <c r="G2377" i="14"/>
  <c r="F2377" i="14"/>
  <c r="E2377" i="14"/>
  <c r="D2377" i="14"/>
  <c r="A2377" i="14"/>
  <c r="K2376" i="14"/>
  <c r="H2376" i="14"/>
  <c r="G2376" i="14"/>
  <c r="F2376" i="14"/>
  <c r="E2376" i="14"/>
  <c r="D2376" i="14"/>
  <c r="A2376" i="14"/>
  <c r="K2375" i="14"/>
  <c r="H2375" i="14"/>
  <c r="G2375" i="14"/>
  <c r="F2375" i="14"/>
  <c r="E2375" i="14"/>
  <c r="D2375" i="14"/>
  <c r="A2375" i="14"/>
  <c r="K2374" i="14"/>
  <c r="H2374" i="14"/>
  <c r="G2374" i="14"/>
  <c r="F2374" i="14"/>
  <c r="E2374" i="14"/>
  <c r="D2374" i="14"/>
  <c r="A2374" i="14"/>
  <c r="B2374" i="14" s="1"/>
  <c r="K2373" i="14"/>
  <c r="H2373" i="14"/>
  <c r="G2373" i="14"/>
  <c r="F2373" i="14"/>
  <c r="E2373" i="14"/>
  <c r="D2373" i="14"/>
  <c r="A2373" i="14"/>
  <c r="K2372" i="14"/>
  <c r="H2372" i="14"/>
  <c r="G2372" i="14"/>
  <c r="F2372" i="14"/>
  <c r="E2372" i="14"/>
  <c r="D2372" i="14"/>
  <c r="A2372" i="14"/>
  <c r="K2371" i="14"/>
  <c r="H2371" i="14"/>
  <c r="G2371" i="14"/>
  <c r="F2371" i="14"/>
  <c r="E2371" i="14"/>
  <c r="D2371" i="14"/>
  <c r="A2371" i="14"/>
  <c r="K2370" i="14"/>
  <c r="H2370" i="14"/>
  <c r="G2370" i="14"/>
  <c r="F2370" i="14"/>
  <c r="E2370" i="14"/>
  <c r="D2370" i="14"/>
  <c r="A2370" i="14"/>
  <c r="B2370" i="14" s="1"/>
  <c r="K2369" i="14"/>
  <c r="H2369" i="14"/>
  <c r="G2369" i="14"/>
  <c r="F2369" i="14"/>
  <c r="E2369" i="14"/>
  <c r="D2369" i="14"/>
  <c r="A2369" i="14"/>
  <c r="K2368" i="14"/>
  <c r="H2368" i="14"/>
  <c r="G2368" i="14"/>
  <c r="F2368" i="14"/>
  <c r="E2368" i="14"/>
  <c r="D2368" i="14"/>
  <c r="A2368" i="14"/>
  <c r="K2367" i="14"/>
  <c r="H2367" i="14"/>
  <c r="G2367" i="14"/>
  <c r="F2367" i="14"/>
  <c r="E2367" i="14"/>
  <c r="D2367" i="14"/>
  <c r="A2367" i="14"/>
  <c r="K2366" i="14"/>
  <c r="H2366" i="14"/>
  <c r="G2366" i="14"/>
  <c r="F2366" i="14"/>
  <c r="E2366" i="14"/>
  <c r="D2366" i="14"/>
  <c r="A2366" i="14"/>
  <c r="B2366" i="14" s="1"/>
  <c r="K2365" i="14"/>
  <c r="H2365" i="14"/>
  <c r="G2365" i="14"/>
  <c r="F2365" i="14"/>
  <c r="E2365" i="14"/>
  <c r="D2365" i="14"/>
  <c r="A2365" i="14"/>
  <c r="K2364" i="14"/>
  <c r="H2364" i="14"/>
  <c r="G2364" i="14"/>
  <c r="F2364" i="14"/>
  <c r="E2364" i="14"/>
  <c r="D2364" i="14"/>
  <c r="A2364" i="14"/>
  <c r="K2363" i="14"/>
  <c r="H2363" i="14"/>
  <c r="G2363" i="14"/>
  <c r="F2363" i="14"/>
  <c r="E2363" i="14"/>
  <c r="D2363" i="14"/>
  <c r="A2363" i="14"/>
  <c r="K2362" i="14"/>
  <c r="H2362" i="14"/>
  <c r="G2362" i="14"/>
  <c r="F2362" i="14"/>
  <c r="E2362" i="14"/>
  <c r="D2362" i="14"/>
  <c r="A2362" i="14"/>
  <c r="B2362" i="14" s="1"/>
  <c r="C2362" i="14" s="1"/>
  <c r="K2361" i="14"/>
  <c r="H2361" i="14"/>
  <c r="G2361" i="14"/>
  <c r="F2361" i="14"/>
  <c r="E2361" i="14"/>
  <c r="D2361" i="14"/>
  <c r="A2361" i="14"/>
  <c r="K2360" i="14"/>
  <c r="H2360" i="14"/>
  <c r="G2360" i="14"/>
  <c r="F2360" i="14"/>
  <c r="E2360" i="14"/>
  <c r="D2360" i="14"/>
  <c r="A2360" i="14"/>
  <c r="K2359" i="14"/>
  <c r="H2359" i="14"/>
  <c r="G2359" i="14"/>
  <c r="F2359" i="14"/>
  <c r="E2359" i="14"/>
  <c r="D2359" i="14"/>
  <c r="A2359" i="14"/>
  <c r="K2358" i="14"/>
  <c r="H2358" i="14"/>
  <c r="G2358" i="14"/>
  <c r="F2358" i="14"/>
  <c r="E2358" i="14"/>
  <c r="D2358" i="14"/>
  <c r="A2358" i="14"/>
  <c r="B2358" i="14" s="1"/>
  <c r="K2357" i="14"/>
  <c r="H2357" i="14"/>
  <c r="G2357" i="14"/>
  <c r="F2357" i="14"/>
  <c r="E2357" i="14"/>
  <c r="D2357" i="14"/>
  <c r="A2357" i="14"/>
  <c r="K2356" i="14"/>
  <c r="H2356" i="14"/>
  <c r="G2356" i="14"/>
  <c r="F2356" i="14"/>
  <c r="E2356" i="14"/>
  <c r="D2356" i="14"/>
  <c r="A2356" i="14"/>
  <c r="B2356" i="14" s="1"/>
  <c r="K2355" i="14"/>
  <c r="H2355" i="14"/>
  <c r="G2355" i="14"/>
  <c r="F2355" i="14"/>
  <c r="E2355" i="14"/>
  <c r="D2355" i="14"/>
  <c r="A2355" i="14"/>
  <c r="K2354" i="14"/>
  <c r="H2354" i="14"/>
  <c r="G2354" i="14"/>
  <c r="F2354" i="14"/>
  <c r="E2354" i="14"/>
  <c r="D2354" i="14"/>
  <c r="A2354" i="14"/>
  <c r="B2354" i="14" s="1"/>
  <c r="K2353" i="14"/>
  <c r="H2353" i="14"/>
  <c r="G2353" i="14"/>
  <c r="F2353" i="14"/>
  <c r="E2353" i="14"/>
  <c r="D2353" i="14"/>
  <c r="A2353" i="14"/>
  <c r="K2352" i="14"/>
  <c r="H2352" i="14"/>
  <c r="G2352" i="14"/>
  <c r="F2352" i="14"/>
  <c r="E2352" i="14"/>
  <c r="D2352" i="14"/>
  <c r="A2352" i="14"/>
  <c r="K2351" i="14"/>
  <c r="H2351" i="14"/>
  <c r="G2351" i="14"/>
  <c r="F2351" i="14"/>
  <c r="E2351" i="14"/>
  <c r="D2351" i="14"/>
  <c r="A2351" i="14"/>
  <c r="K2350" i="14"/>
  <c r="H2350" i="14"/>
  <c r="G2350" i="14"/>
  <c r="F2350" i="14"/>
  <c r="E2350" i="14"/>
  <c r="D2350" i="14"/>
  <c r="A2350" i="14"/>
  <c r="B2350" i="14" s="1"/>
  <c r="K2349" i="14"/>
  <c r="H2349" i="14"/>
  <c r="G2349" i="14"/>
  <c r="F2349" i="14"/>
  <c r="E2349" i="14"/>
  <c r="D2349" i="14"/>
  <c r="A2349" i="14"/>
  <c r="K2348" i="14"/>
  <c r="H2348" i="14"/>
  <c r="G2348" i="14"/>
  <c r="F2348" i="14"/>
  <c r="E2348" i="14"/>
  <c r="D2348" i="14"/>
  <c r="A2348" i="14"/>
  <c r="B2348" i="14" s="1"/>
  <c r="K2347" i="14"/>
  <c r="H2347" i="14"/>
  <c r="G2347" i="14"/>
  <c r="F2347" i="14"/>
  <c r="E2347" i="14"/>
  <c r="D2347" i="14"/>
  <c r="A2347" i="14"/>
  <c r="K2346" i="14"/>
  <c r="H2346" i="14"/>
  <c r="G2346" i="14"/>
  <c r="F2346" i="14"/>
  <c r="E2346" i="14"/>
  <c r="D2346" i="14"/>
  <c r="A2346" i="14"/>
  <c r="B2346" i="14" s="1"/>
  <c r="K2345" i="14"/>
  <c r="H2345" i="14"/>
  <c r="G2345" i="14"/>
  <c r="F2345" i="14"/>
  <c r="E2345" i="14"/>
  <c r="D2345" i="14"/>
  <c r="A2345" i="14"/>
  <c r="K2344" i="14"/>
  <c r="H2344" i="14"/>
  <c r="G2344" i="14"/>
  <c r="F2344" i="14"/>
  <c r="E2344" i="14"/>
  <c r="D2344" i="14"/>
  <c r="A2344" i="14"/>
  <c r="K2343" i="14"/>
  <c r="H2343" i="14"/>
  <c r="G2343" i="14"/>
  <c r="F2343" i="14"/>
  <c r="E2343" i="14"/>
  <c r="D2343" i="14"/>
  <c r="A2343" i="14"/>
  <c r="K2342" i="14"/>
  <c r="H2342" i="14"/>
  <c r="G2342" i="14"/>
  <c r="F2342" i="14"/>
  <c r="E2342" i="14"/>
  <c r="D2342" i="14"/>
  <c r="A2342" i="14"/>
  <c r="B2342" i="14" s="1"/>
  <c r="K2341" i="14"/>
  <c r="H2341" i="14"/>
  <c r="G2341" i="14"/>
  <c r="F2341" i="14"/>
  <c r="E2341" i="14"/>
  <c r="D2341" i="14"/>
  <c r="A2341" i="14"/>
  <c r="K2340" i="14"/>
  <c r="H2340" i="14"/>
  <c r="G2340" i="14"/>
  <c r="F2340" i="14"/>
  <c r="E2340" i="14"/>
  <c r="D2340" i="14"/>
  <c r="A2340" i="14"/>
  <c r="B2340" i="14" s="1"/>
  <c r="K2339" i="14"/>
  <c r="H2339" i="14"/>
  <c r="G2339" i="14"/>
  <c r="F2339" i="14"/>
  <c r="E2339" i="14"/>
  <c r="D2339" i="14"/>
  <c r="A2339" i="14"/>
  <c r="K2338" i="14"/>
  <c r="H2338" i="14"/>
  <c r="G2338" i="14"/>
  <c r="F2338" i="14"/>
  <c r="E2338" i="14"/>
  <c r="D2338" i="14"/>
  <c r="A2338" i="14"/>
  <c r="B2338" i="14" s="1"/>
  <c r="K2337" i="14"/>
  <c r="H2337" i="14"/>
  <c r="G2337" i="14"/>
  <c r="F2337" i="14"/>
  <c r="E2337" i="14"/>
  <c r="D2337" i="14"/>
  <c r="A2337" i="14"/>
  <c r="B2337" i="14" s="1"/>
  <c r="K2336" i="14"/>
  <c r="H2336" i="14"/>
  <c r="G2336" i="14"/>
  <c r="F2336" i="14"/>
  <c r="E2336" i="14"/>
  <c r="D2336" i="14"/>
  <c r="A2336" i="14"/>
  <c r="B2336" i="14" s="1"/>
  <c r="K2335" i="14"/>
  <c r="H2335" i="14"/>
  <c r="G2335" i="14"/>
  <c r="F2335" i="14"/>
  <c r="E2335" i="14"/>
  <c r="D2335" i="14"/>
  <c r="A2335" i="14"/>
  <c r="K2334" i="14"/>
  <c r="H2334" i="14"/>
  <c r="G2334" i="14"/>
  <c r="F2334" i="14"/>
  <c r="E2334" i="14"/>
  <c r="D2334" i="14"/>
  <c r="A2334" i="14"/>
  <c r="B2334" i="14" s="1"/>
  <c r="K2333" i="14"/>
  <c r="H2333" i="14"/>
  <c r="G2333" i="14"/>
  <c r="F2333" i="14"/>
  <c r="E2333" i="14"/>
  <c r="D2333" i="14"/>
  <c r="A2333" i="14"/>
  <c r="B2333" i="14" s="1"/>
  <c r="K2332" i="14"/>
  <c r="H2332" i="14"/>
  <c r="G2332" i="14"/>
  <c r="F2332" i="14"/>
  <c r="E2332" i="14"/>
  <c r="D2332" i="14"/>
  <c r="A2332" i="14"/>
  <c r="B2332" i="14" s="1"/>
  <c r="K2331" i="14"/>
  <c r="H2331" i="14"/>
  <c r="G2331" i="14"/>
  <c r="F2331" i="14"/>
  <c r="E2331" i="14"/>
  <c r="D2331" i="14"/>
  <c r="A2331" i="14"/>
  <c r="K2330" i="14"/>
  <c r="H2330" i="14"/>
  <c r="G2330" i="14"/>
  <c r="F2330" i="14"/>
  <c r="E2330" i="14"/>
  <c r="D2330" i="14"/>
  <c r="A2330" i="14"/>
  <c r="B2330" i="14" s="1"/>
  <c r="K2329" i="14"/>
  <c r="H2329" i="14"/>
  <c r="G2329" i="14"/>
  <c r="F2329" i="14"/>
  <c r="E2329" i="14"/>
  <c r="D2329" i="14"/>
  <c r="A2329" i="14"/>
  <c r="K2328" i="14"/>
  <c r="H2328" i="14"/>
  <c r="G2328" i="14"/>
  <c r="F2328" i="14"/>
  <c r="E2328" i="14"/>
  <c r="D2328" i="14"/>
  <c r="A2328" i="14"/>
  <c r="B2328" i="14" s="1"/>
  <c r="K2327" i="14"/>
  <c r="H2327" i="14"/>
  <c r="G2327" i="14"/>
  <c r="F2327" i="14"/>
  <c r="E2327" i="14"/>
  <c r="D2327" i="14"/>
  <c r="A2327" i="14"/>
  <c r="K2326" i="14"/>
  <c r="H2326" i="14"/>
  <c r="G2326" i="14"/>
  <c r="F2326" i="14"/>
  <c r="E2326" i="14"/>
  <c r="D2326" i="14"/>
  <c r="A2326" i="14"/>
  <c r="K2325" i="14"/>
  <c r="H2325" i="14"/>
  <c r="G2325" i="14"/>
  <c r="F2325" i="14"/>
  <c r="E2325" i="14"/>
  <c r="D2325" i="14"/>
  <c r="A2325" i="14"/>
  <c r="K2324" i="14"/>
  <c r="H2324" i="14"/>
  <c r="G2324" i="14"/>
  <c r="F2324" i="14"/>
  <c r="E2324" i="14"/>
  <c r="D2324" i="14"/>
  <c r="A2324" i="14"/>
  <c r="B2324" i="14" s="1"/>
  <c r="K2323" i="14"/>
  <c r="H2323" i="14"/>
  <c r="G2323" i="14"/>
  <c r="F2323" i="14"/>
  <c r="E2323" i="14"/>
  <c r="D2323" i="14"/>
  <c r="A2323" i="14"/>
  <c r="K2322" i="14"/>
  <c r="H2322" i="14"/>
  <c r="G2322" i="14"/>
  <c r="F2322" i="14"/>
  <c r="E2322" i="14"/>
  <c r="D2322" i="14"/>
  <c r="A2322" i="14"/>
  <c r="B2322" i="14" s="1"/>
  <c r="K2321" i="14"/>
  <c r="H2321" i="14"/>
  <c r="G2321" i="14"/>
  <c r="F2321" i="14"/>
  <c r="E2321" i="14"/>
  <c r="D2321" i="14"/>
  <c r="A2321" i="14"/>
  <c r="K2320" i="14"/>
  <c r="H2320" i="14"/>
  <c r="G2320" i="14"/>
  <c r="F2320" i="14"/>
  <c r="E2320" i="14"/>
  <c r="D2320" i="14"/>
  <c r="A2320" i="14"/>
  <c r="B2320" i="14" s="1"/>
  <c r="K2319" i="14"/>
  <c r="H2319" i="14"/>
  <c r="G2319" i="14"/>
  <c r="F2319" i="14"/>
  <c r="E2319" i="14"/>
  <c r="D2319" i="14"/>
  <c r="A2319" i="14"/>
  <c r="K2318" i="14"/>
  <c r="H2318" i="14"/>
  <c r="G2318" i="14"/>
  <c r="F2318" i="14"/>
  <c r="E2318" i="14"/>
  <c r="D2318" i="14"/>
  <c r="A2318" i="14"/>
  <c r="B2318" i="14" s="1"/>
  <c r="K2317" i="14"/>
  <c r="H2317" i="14"/>
  <c r="G2317" i="14"/>
  <c r="F2317" i="14"/>
  <c r="E2317" i="14"/>
  <c r="D2317" i="14"/>
  <c r="A2317" i="14"/>
  <c r="K2316" i="14"/>
  <c r="H2316" i="14"/>
  <c r="G2316" i="14"/>
  <c r="F2316" i="14"/>
  <c r="E2316" i="14"/>
  <c r="D2316" i="14"/>
  <c r="A2316" i="14"/>
  <c r="B2316" i="14" s="1"/>
  <c r="K2315" i="14"/>
  <c r="H2315" i="14"/>
  <c r="G2315" i="14"/>
  <c r="F2315" i="14"/>
  <c r="E2315" i="14"/>
  <c r="D2315" i="14"/>
  <c r="A2315" i="14"/>
  <c r="K2314" i="14"/>
  <c r="H2314" i="14"/>
  <c r="G2314" i="14"/>
  <c r="F2314" i="14"/>
  <c r="E2314" i="14"/>
  <c r="D2314" i="14"/>
  <c r="A2314" i="14"/>
  <c r="B2314" i="14" s="1"/>
  <c r="K2313" i="14"/>
  <c r="H2313" i="14"/>
  <c r="G2313" i="14"/>
  <c r="F2313" i="14"/>
  <c r="E2313" i="14"/>
  <c r="D2313" i="14"/>
  <c r="A2313" i="14"/>
  <c r="K2312" i="14"/>
  <c r="H2312" i="14"/>
  <c r="G2312" i="14"/>
  <c r="F2312" i="14"/>
  <c r="E2312" i="14"/>
  <c r="D2312" i="14"/>
  <c r="A2312" i="14"/>
  <c r="B2312" i="14" s="1"/>
  <c r="K2311" i="14"/>
  <c r="H2311" i="14"/>
  <c r="G2311" i="14"/>
  <c r="F2311" i="14"/>
  <c r="E2311" i="14"/>
  <c r="D2311" i="14"/>
  <c r="A2311" i="14"/>
  <c r="K2310" i="14"/>
  <c r="H2310" i="14"/>
  <c r="G2310" i="14"/>
  <c r="F2310" i="14"/>
  <c r="E2310" i="14"/>
  <c r="D2310" i="14"/>
  <c r="A2310" i="14"/>
  <c r="K2309" i="14"/>
  <c r="H2309" i="14"/>
  <c r="G2309" i="14"/>
  <c r="F2309" i="14"/>
  <c r="E2309" i="14"/>
  <c r="D2309" i="14"/>
  <c r="A2309" i="14"/>
  <c r="K2308" i="14"/>
  <c r="H2308" i="14"/>
  <c r="G2308" i="14"/>
  <c r="F2308" i="14"/>
  <c r="E2308" i="14"/>
  <c r="D2308" i="14"/>
  <c r="A2308" i="14"/>
  <c r="K2307" i="14"/>
  <c r="H2307" i="14"/>
  <c r="G2307" i="14"/>
  <c r="F2307" i="14"/>
  <c r="E2307" i="14"/>
  <c r="D2307" i="14"/>
  <c r="A2307" i="14"/>
  <c r="K2306" i="14"/>
  <c r="H2306" i="14"/>
  <c r="G2306" i="14"/>
  <c r="F2306" i="14"/>
  <c r="E2306" i="14"/>
  <c r="D2306" i="14"/>
  <c r="A2306" i="14"/>
  <c r="B2306" i="14" s="1"/>
  <c r="K2305" i="14"/>
  <c r="H2305" i="14"/>
  <c r="G2305" i="14"/>
  <c r="F2305" i="14"/>
  <c r="E2305" i="14"/>
  <c r="D2305" i="14"/>
  <c r="A2305" i="14"/>
  <c r="K2304" i="14"/>
  <c r="H2304" i="14"/>
  <c r="G2304" i="14"/>
  <c r="F2304" i="14"/>
  <c r="E2304" i="14"/>
  <c r="D2304" i="14"/>
  <c r="A2304" i="14"/>
  <c r="B2304" i="14" s="1"/>
  <c r="K2303" i="14"/>
  <c r="H2303" i="14"/>
  <c r="G2303" i="14"/>
  <c r="F2303" i="14"/>
  <c r="E2303" i="14"/>
  <c r="D2303" i="14"/>
  <c r="A2303" i="14"/>
  <c r="K2302" i="14"/>
  <c r="H2302" i="14"/>
  <c r="G2302" i="14"/>
  <c r="F2302" i="14"/>
  <c r="E2302" i="14"/>
  <c r="D2302" i="14"/>
  <c r="A2302" i="14"/>
  <c r="K2301" i="14"/>
  <c r="H2301" i="14"/>
  <c r="G2301" i="14"/>
  <c r="F2301" i="14"/>
  <c r="E2301" i="14"/>
  <c r="D2301" i="14"/>
  <c r="A2301" i="14"/>
  <c r="K2300" i="14"/>
  <c r="H2300" i="14"/>
  <c r="G2300" i="14"/>
  <c r="F2300" i="14"/>
  <c r="E2300" i="14"/>
  <c r="D2300" i="14"/>
  <c r="A2300" i="14"/>
  <c r="K2299" i="14"/>
  <c r="H2299" i="14"/>
  <c r="G2299" i="14"/>
  <c r="F2299" i="14"/>
  <c r="E2299" i="14"/>
  <c r="D2299" i="14"/>
  <c r="A2299" i="14"/>
  <c r="K2298" i="14"/>
  <c r="H2298" i="14"/>
  <c r="G2298" i="14"/>
  <c r="F2298" i="14"/>
  <c r="E2298" i="14"/>
  <c r="D2298" i="14"/>
  <c r="A2298" i="14"/>
  <c r="B2298" i="14" s="1"/>
  <c r="K2297" i="14"/>
  <c r="H2297" i="14"/>
  <c r="G2297" i="14"/>
  <c r="F2297" i="14"/>
  <c r="E2297" i="14"/>
  <c r="D2297" i="14"/>
  <c r="A2297" i="14"/>
  <c r="K2296" i="14"/>
  <c r="H2296" i="14"/>
  <c r="G2296" i="14"/>
  <c r="F2296" i="14"/>
  <c r="E2296" i="14"/>
  <c r="D2296" i="14"/>
  <c r="A2296" i="14"/>
  <c r="B2296" i="14" s="1"/>
  <c r="K2295" i="14"/>
  <c r="H2295" i="14"/>
  <c r="G2295" i="14"/>
  <c r="F2295" i="14"/>
  <c r="E2295" i="14"/>
  <c r="D2295" i="14"/>
  <c r="A2295" i="14"/>
  <c r="K2294" i="14"/>
  <c r="H2294" i="14"/>
  <c r="G2294" i="14"/>
  <c r="F2294" i="14"/>
  <c r="E2294" i="14"/>
  <c r="D2294" i="14"/>
  <c r="A2294" i="14"/>
  <c r="B2294" i="14" s="1"/>
  <c r="K2293" i="14"/>
  <c r="H2293" i="14"/>
  <c r="G2293" i="14"/>
  <c r="F2293" i="14"/>
  <c r="E2293" i="14"/>
  <c r="D2293" i="14"/>
  <c r="A2293" i="14"/>
  <c r="K2292" i="14"/>
  <c r="H2292" i="14"/>
  <c r="G2292" i="14"/>
  <c r="F2292" i="14"/>
  <c r="E2292" i="14"/>
  <c r="D2292" i="14"/>
  <c r="A2292" i="14"/>
  <c r="K2291" i="14"/>
  <c r="H2291" i="14"/>
  <c r="G2291" i="14"/>
  <c r="F2291" i="14"/>
  <c r="E2291" i="14"/>
  <c r="D2291" i="14"/>
  <c r="A2291" i="14"/>
  <c r="K2290" i="14"/>
  <c r="H2290" i="14"/>
  <c r="G2290" i="14"/>
  <c r="F2290" i="14"/>
  <c r="E2290" i="14"/>
  <c r="D2290" i="14"/>
  <c r="A2290" i="14"/>
  <c r="B2290" i="14" s="1"/>
  <c r="K2289" i="14"/>
  <c r="H2289" i="14"/>
  <c r="G2289" i="14"/>
  <c r="F2289" i="14"/>
  <c r="E2289" i="14"/>
  <c r="D2289" i="14"/>
  <c r="A2289" i="14"/>
  <c r="K2288" i="14"/>
  <c r="H2288" i="14"/>
  <c r="G2288" i="14"/>
  <c r="F2288" i="14"/>
  <c r="E2288" i="14"/>
  <c r="D2288" i="14"/>
  <c r="A2288" i="14"/>
  <c r="B2288" i="14" s="1"/>
  <c r="K2287" i="14"/>
  <c r="H2287" i="14"/>
  <c r="G2287" i="14"/>
  <c r="F2287" i="14"/>
  <c r="E2287" i="14"/>
  <c r="D2287" i="14"/>
  <c r="A2287" i="14"/>
  <c r="K2286" i="14"/>
  <c r="H2286" i="14"/>
  <c r="G2286" i="14"/>
  <c r="F2286" i="14"/>
  <c r="E2286" i="14"/>
  <c r="D2286" i="14"/>
  <c r="A2286" i="14"/>
  <c r="K2285" i="14"/>
  <c r="H2285" i="14"/>
  <c r="G2285" i="14"/>
  <c r="F2285" i="14"/>
  <c r="E2285" i="14"/>
  <c r="D2285" i="14"/>
  <c r="A2285" i="14"/>
  <c r="K2284" i="14"/>
  <c r="H2284" i="14"/>
  <c r="G2284" i="14"/>
  <c r="F2284" i="14"/>
  <c r="E2284" i="14"/>
  <c r="D2284" i="14"/>
  <c r="A2284" i="14"/>
  <c r="K2283" i="14"/>
  <c r="H2283" i="14"/>
  <c r="G2283" i="14"/>
  <c r="F2283" i="14"/>
  <c r="E2283" i="14"/>
  <c r="D2283" i="14"/>
  <c r="A2283" i="14"/>
  <c r="K2282" i="14"/>
  <c r="H2282" i="14"/>
  <c r="G2282" i="14"/>
  <c r="F2282" i="14"/>
  <c r="E2282" i="14"/>
  <c r="D2282" i="14"/>
  <c r="A2282" i="14"/>
  <c r="B2282" i="14" s="1"/>
  <c r="K2281" i="14"/>
  <c r="H2281" i="14"/>
  <c r="G2281" i="14"/>
  <c r="F2281" i="14"/>
  <c r="E2281" i="14"/>
  <c r="D2281" i="14"/>
  <c r="A2281" i="14"/>
  <c r="K2280" i="14"/>
  <c r="H2280" i="14"/>
  <c r="G2280" i="14"/>
  <c r="F2280" i="14"/>
  <c r="E2280" i="14"/>
  <c r="D2280" i="14"/>
  <c r="A2280" i="14"/>
  <c r="B2280" i="14" s="1"/>
  <c r="K2279" i="14"/>
  <c r="H2279" i="14"/>
  <c r="G2279" i="14"/>
  <c r="F2279" i="14"/>
  <c r="E2279" i="14"/>
  <c r="D2279" i="14"/>
  <c r="A2279" i="14"/>
  <c r="K2278" i="14"/>
  <c r="H2278" i="14"/>
  <c r="G2278" i="14"/>
  <c r="F2278" i="14"/>
  <c r="E2278" i="14"/>
  <c r="D2278" i="14"/>
  <c r="A2278" i="14"/>
  <c r="B2278" i="14" s="1"/>
  <c r="K2277" i="14"/>
  <c r="H2277" i="14"/>
  <c r="G2277" i="14"/>
  <c r="F2277" i="14"/>
  <c r="E2277" i="14"/>
  <c r="D2277" i="14"/>
  <c r="A2277" i="14"/>
  <c r="K2276" i="14"/>
  <c r="H2276" i="14"/>
  <c r="G2276" i="14"/>
  <c r="F2276" i="14"/>
  <c r="E2276" i="14"/>
  <c r="D2276" i="14"/>
  <c r="A2276" i="14"/>
  <c r="K2275" i="14"/>
  <c r="H2275" i="14"/>
  <c r="G2275" i="14"/>
  <c r="F2275" i="14"/>
  <c r="E2275" i="14"/>
  <c r="D2275" i="14"/>
  <c r="A2275" i="14"/>
  <c r="K2274" i="14"/>
  <c r="H2274" i="14"/>
  <c r="G2274" i="14"/>
  <c r="F2274" i="14"/>
  <c r="E2274" i="14"/>
  <c r="D2274" i="14"/>
  <c r="A2274" i="14"/>
  <c r="B2274" i="14" s="1"/>
  <c r="K2273" i="14"/>
  <c r="H2273" i="14"/>
  <c r="G2273" i="14"/>
  <c r="F2273" i="14"/>
  <c r="E2273" i="14"/>
  <c r="D2273" i="14"/>
  <c r="A2273" i="14"/>
  <c r="K2272" i="14"/>
  <c r="H2272" i="14"/>
  <c r="G2272" i="14"/>
  <c r="F2272" i="14"/>
  <c r="E2272" i="14"/>
  <c r="D2272" i="14"/>
  <c r="A2272" i="14"/>
  <c r="B2272" i="14" s="1"/>
  <c r="K2271" i="14"/>
  <c r="H2271" i="14"/>
  <c r="G2271" i="14"/>
  <c r="F2271" i="14"/>
  <c r="E2271" i="14"/>
  <c r="D2271" i="14"/>
  <c r="A2271" i="14"/>
  <c r="K2270" i="14"/>
  <c r="H2270" i="14"/>
  <c r="G2270" i="14"/>
  <c r="F2270" i="14"/>
  <c r="E2270" i="14"/>
  <c r="D2270" i="14"/>
  <c r="A2270" i="14"/>
  <c r="B2270" i="14" s="1"/>
  <c r="K2269" i="14"/>
  <c r="H2269" i="14"/>
  <c r="G2269" i="14"/>
  <c r="F2269" i="14"/>
  <c r="E2269" i="14"/>
  <c r="D2269" i="14"/>
  <c r="A2269" i="14"/>
  <c r="K2268" i="14"/>
  <c r="H2268" i="14"/>
  <c r="G2268" i="14"/>
  <c r="F2268" i="14"/>
  <c r="E2268" i="14"/>
  <c r="D2268" i="14"/>
  <c r="A2268" i="14"/>
  <c r="K2267" i="14"/>
  <c r="H2267" i="14"/>
  <c r="G2267" i="14"/>
  <c r="F2267" i="14"/>
  <c r="E2267" i="14"/>
  <c r="D2267" i="14"/>
  <c r="A2267" i="14"/>
  <c r="K2266" i="14"/>
  <c r="H2266" i="14"/>
  <c r="G2266" i="14"/>
  <c r="F2266" i="14"/>
  <c r="E2266" i="14"/>
  <c r="D2266" i="14"/>
  <c r="A2266" i="14"/>
  <c r="B2266" i="14" s="1"/>
  <c r="K2265" i="14"/>
  <c r="H2265" i="14"/>
  <c r="G2265" i="14"/>
  <c r="F2265" i="14"/>
  <c r="E2265" i="14"/>
  <c r="D2265" i="14"/>
  <c r="A2265" i="14"/>
  <c r="K2264" i="14"/>
  <c r="H2264" i="14"/>
  <c r="G2264" i="14"/>
  <c r="F2264" i="14"/>
  <c r="E2264" i="14"/>
  <c r="D2264" i="14"/>
  <c r="A2264" i="14"/>
  <c r="B2264" i="14" s="1"/>
  <c r="K2263" i="14"/>
  <c r="H2263" i="14"/>
  <c r="G2263" i="14"/>
  <c r="F2263" i="14"/>
  <c r="E2263" i="14"/>
  <c r="D2263" i="14"/>
  <c r="A2263" i="14"/>
  <c r="K2262" i="14"/>
  <c r="H2262" i="14"/>
  <c r="G2262" i="14"/>
  <c r="F2262" i="14"/>
  <c r="E2262" i="14"/>
  <c r="D2262" i="14"/>
  <c r="A2262" i="14"/>
  <c r="K2261" i="14"/>
  <c r="H2261" i="14"/>
  <c r="G2261" i="14"/>
  <c r="F2261" i="14"/>
  <c r="E2261" i="14"/>
  <c r="D2261" i="14"/>
  <c r="A2261" i="14"/>
  <c r="K2260" i="14"/>
  <c r="H2260" i="14"/>
  <c r="G2260" i="14"/>
  <c r="F2260" i="14"/>
  <c r="E2260" i="14"/>
  <c r="D2260" i="14"/>
  <c r="A2260" i="14"/>
  <c r="K2259" i="14"/>
  <c r="H2259" i="14"/>
  <c r="G2259" i="14"/>
  <c r="F2259" i="14"/>
  <c r="E2259" i="14"/>
  <c r="D2259" i="14"/>
  <c r="A2259" i="14"/>
  <c r="K2258" i="14"/>
  <c r="H2258" i="14"/>
  <c r="G2258" i="14"/>
  <c r="F2258" i="14"/>
  <c r="E2258" i="14"/>
  <c r="D2258" i="14"/>
  <c r="A2258" i="14"/>
  <c r="B2258" i="14" s="1"/>
  <c r="K2257" i="14"/>
  <c r="H2257" i="14"/>
  <c r="G2257" i="14"/>
  <c r="F2257" i="14"/>
  <c r="E2257" i="14"/>
  <c r="D2257" i="14"/>
  <c r="A2257" i="14"/>
  <c r="K2256" i="14"/>
  <c r="H2256" i="14"/>
  <c r="G2256" i="14"/>
  <c r="F2256" i="14"/>
  <c r="E2256" i="14"/>
  <c r="D2256" i="14"/>
  <c r="A2256" i="14"/>
  <c r="B2256" i="14" s="1"/>
  <c r="K2255" i="14"/>
  <c r="H2255" i="14"/>
  <c r="G2255" i="14"/>
  <c r="F2255" i="14"/>
  <c r="E2255" i="14"/>
  <c r="D2255" i="14"/>
  <c r="A2255" i="14"/>
  <c r="K2254" i="14"/>
  <c r="H2254" i="14"/>
  <c r="G2254" i="14"/>
  <c r="F2254" i="14"/>
  <c r="E2254" i="14"/>
  <c r="D2254" i="14"/>
  <c r="A2254" i="14"/>
  <c r="K2253" i="14"/>
  <c r="H2253" i="14"/>
  <c r="G2253" i="14"/>
  <c r="F2253" i="14"/>
  <c r="E2253" i="14"/>
  <c r="D2253" i="14"/>
  <c r="A2253" i="14"/>
  <c r="K2252" i="14"/>
  <c r="H2252" i="14"/>
  <c r="G2252" i="14"/>
  <c r="F2252" i="14"/>
  <c r="E2252" i="14"/>
  <c r="D2252" i="14"/>
  <c r="A2252" i="14"/>
  <c r="K2251" i="14"/>
  <c r="H2251" i="14"/>
  <c r="G2251" i="14"/>
  <c r="F2251" i="14"/>
  <c r="E2251" i="14"/>
  <c r="D2251" i="14"/>
  <c r="A2251" i="14"/>
  <c r="K2250" i="14"/>
  <c r="H2250" i="14"/>
  <c r="G2250" i="14"/>
  <c r="F2250" i="14"/>
  <c r="E2250" i="14"/>
  <c r="D2250" i="14"/>
  <c r="A2250" i="14"/>
  <c r="B2250" i="14" s="1"/>
  <c r="K2249" i="14"/>
  <c r="H2249" i="14"/>
  <c r="G2249" i="14"/>
  <c r="F2249" i="14"/>
  <c r="E2249" i="14"/>
  <c r="D2249" i="14"/>
  <c r="A2249" i="14"/>
  <c r="K2248" i="14"/>
  <c r="H2248" i="14"/>
  <c r="G2248" i="14"/>
  <c r="F2248" i="14"/>
  <c r="E2248" i="14"/>
  <c r="D2248" i="14"/>
  <c r="A2248" i="14"/>
  <c r="B2248" i="14" s="1"/>
  <c r="K2247" i="14"/>
  <c r="H2247" i="14"/>
  <c r="G2247" i="14"/>
  <c r="F2247" i="14"/>
  <c r="E2247" i="14"/>
  <c r="D2247" i="14"/>
  <c r="A2247" i="14"/>
  <c r="K2246" i="14"/>
  <c r="H2246" i="14"/>
  <c r="G2246" i="14"/>
  <c r="F2246" i="14"/>
  <c r="E2246" i="14"/>
  <c r="D2246" i="14"/>
  <c r="A2246" i="14"/>
  <c r="K2245" i="14"/>
  <c r="H2245" i="14"/>
  <c r="G2245" i="14"/>
  <c r="F2245" i="14"/>
  <c r="E2245" i="14"/>
  <c r="D2245" i="14"/>
  <c r="A2245" i="14"/>
  <c r="K2244" i="14"/>
  <c r="H2244" i="14"/>
  <c r="G2244" i="14"/>
  <c r="F2244" i="14"/>
  <c r="E2244" i="14"/>
  <c r="D2244" i="14"/>
  <c r="A2244" i="14"/>
  <c r="K2243" i="14"/>
  <c r="H2243" i="14"/>
  <c r="G2243" i="14"/>
  <c r="F2243" i="14"/>
  <c r="E2243" i="14"/>
  <c r="D2243" i="14"/>
  <c r="A2243" i="14"/>
  <c r="K2242" i="14"/>
  <c r="H2242" i="14"/>
  <c r="G2242" i="14"/>
  <c r="F2242" i="14"/>
  <c r="E2242" i="14"/>
  <c r="D2242" i="14"/>
  <c r="A2242" i="14"/>
  <c r="B2242" i="14" s="1"/>
  <c r="K2241" i="14"/>
  <c r="H2241" i="14"/>
  <c r="G2241" i="14"/>
  <c r="F2241" i="14"/>
  <c r="E2241" i="14"/>
  <c r="D2241" i="14"/>
  <c r="A2241" i="14"/>
  <c r="K2240" i="14"/>
  <c r="H2240" i="14"/>
  <c r="G2240" i="14"/>
  <c r="F2240" i="14"/>
  <c r="E2240" i="14"/>
  <c r="D2240" i="14"/>
  <c r="A2240" i="14"/>
  <c r="B2240" i="14" s="1"/>
  <c r="K2239" i="14"/>
  <c r="H2239" i="14"/>
  <c r="G2239" i="14"/>
  <c r="F2239" i="14"/>
  <c r="E2239" i="14"/>
  <c r="D2239" i="14"/>
  <c r="A2239" i="14"/>
  <c r="K2238" i="14"/>
  <c r="H2238" i="14"/>
  <c r="G2238" i="14"/>
  <c r="F2238" i="14"/>
  <c r="E2238" i="14"/>
  <c r="D2238" i="14"/>
  <c r="A2238" i="14"/>
  <c r="K2237" i="14"/>
  <c r="H2237" i="14"/>
  <c r="G2237" i="14"/>
  <c r="F2237" i="14"/>
  <c r="E2237" i="14"/>
  <c r="D2237" i="14"/>
  <c r="A2237" i="14"/>
  <c r="K2236" i="14"/>
  <c r="H2236" i="14"/>
  <c r="G2236" i="14"/>
  <c r="F2236" i="14"/>
  <c r="E2236" i="14"/>
  <c r="D2236" i="14"/>
  <c r="A2236" i="14"/>
  <c r="K2235" i="14"/>
  <c r="H2235" i="14"/>
  <c r="G2235" i="14"/>
  <c r="F2235" i="14"/>
  <c r="E2235" i="14"/>
  <c r="D2235" i="14"/>
  <c r="A2235" i="14"/>
  <c r="K2234" i="14"/>
  <c r="H2234" i="14"/>
  <c r="G2234" i="14"/>
  <c r="F2234" i="14"/>
  <c r="E2234" i="14"/>
  <c r="D2234" i="14"/>
  <c r="A2234" i="14"/>
  <c r="B2234" i="14" s="1"/>
  <c r="K2233" i="14"/>
  <c r="H2233" i="14"/>
  <c r="G2233" i="14"/>
  <c r="F2233" i="14"/>
  <c r="E2233" i="14"/>
  <c r="D2233" i="14"/>
  <c r="A2233" i="14"/>
  <c r="K2232" i="14"/>
  <c r="H2232" i="14"/>
  <c r="G2232" i="14"/>
  <c r="F2232" i="14"/>
  <c r="E2232" i="14"/>
  <c r="D2232" i="14"/>
  <c r="A2232" i="14"/>
  <c r="B2232" i="14" s="1"/>
  <c r="K2231" i="14"/>
  <c r="H2231" i="14"/>
  <c r="G2231" i="14"/>
  <c r="F2231" i="14"/>
  <c r="E2231" i="14"/>
  <c r="D2231" i="14"/>
  <c r="A2231" i="14"/>
  <c r="K2230" i="14"/>
  <c r="H2230" i="14"/>
  <c r="G2230" i="14"/>
  <c r="F2230" i="14"/>
  <c r="E2230" i="14"/>
  <c r="D2230" i="14"/>
  <c r="A2230" i="14"/>
  <c r="K2229" i="14"/>
  <c r="H2229" i="14"/>
  <c r="G2229" i="14"/>
  <c r="F2229" i="14"/>
  <c r="E2229" i="14"/>
  <c r="D2229" i="14"/>
  <c r="A2229" i="14"/>
  <c r="K2228" i="14"/>
  <c r="H2228" i="14"/>
  <c r="G2228" i="14"/>
  <c r="F2228" i="14"/>
  <c r="E2228" i="14"/>
  <c r="D2228" i="14"/>
  <c r="A2228" i="14"/>
  <c r="K2227" i="14"/>
  <c r="H2227" i="14"/>
  <c r="G2227" i="14"/>
  <c r="F2227" i="14"/>
  <c r="E2227" i="14"/>
  <c r="D2227" i="14"/>
  <c r="A2227" i="14"/>
  <c r="K2226" i="14"/>
  <c r="H2226" i="14"/>
  <c r="G2226" i="14"/>
  <c r="F2226" i="14"/>
  <c r="E2226" i="14"/>
  <c r="D2226" i="14"/>
  <c r="A2226" i="14"/>
  <c r="B2226" i="14" s="1"/>
  <c r="K2225" i="14"/>
  <c r="H2225" i="14"/>
  <c r="G2225" i="14"/>
  <c r="F2225" i="14"/>
  <c r="E2225" i="14"/>
  <c r="D2225" i="14"/>
  <c r="A2225" i="14"/>
  <c r="K2224" i="14"/>
  <c r="H2224" i="14"/>
  <c r="G2224" i="14"/>
  <c r="F2224" i="14"/>
  <c r="E2224" i="14"/>
  <c r="D2224" i="14"/>
  <c r="A2224" i="14"/>
  <c r="B2224" i="14" s="1"/>
  <c r="K2223" i="14"/>
  <c r="H2223" i="14"/>
  <c r="G2223" i="14"/>
  <c r="F2223" i="14"/>
  <c r="E2223" i="14"/>
  <c r="D2223" i="14"/>
  <c r="A2223" i="14"/>
  <c r="K2222" i="14"/>
  <c r="H2222" i="14"/>
  <c r="G2222" i="14"/>
  <c r="F2222" i="14"/>
  <c r="E2222" i="14"/>
  <c r="D2222" i="14"/>
  <c r="A2222" i="14"/>
  <c r="K2221" i="14"/>
  <c r="H2221" i="14"/>
  <c r="G2221" i="14"/>
  <c r="F2221" i="14"/>
  <c r="E2221" i="14"/>
  <c r="D2221" i="14"/>
  <c r="A2221" i="14"/>
  <c r="K2220" i="14"/>
  <c r="H2220" i="14"/>
  <c r="G2220" i="14"/>
  <c r="F2220" i="14"/>
  <c r="E2220" i="14"/>
  <c r="D2220" i="14"/>
  <c r="A2220" i="14"/>
  <c r="K2219" i="14"/>
  <c r="H2219" i="14"/>
  <c r="G2219" i="14"/>
  <c r="F2219" i="14"/>
  <c r="E2219" i="14"/>
  <c r="D2219" i="14"/>
  <c r="A2219" i="14"/>
  <c r="K2218" i="14"/>
  <c r="H2218" i="14"/>
  <c r="G2218" i="14"/>
  <c r="F2218" i="14"/>
  <c r="E2218" i="14"/>
  <c r="D2218" i="14"/>
  <c r="A2218" i="14"/>
  <c r="B2218" i="14" s="1"/>
  <c r="K2217" i="14"/>
  <c r="H2217" i="14"/>
  <c r="G2217" i="14"/>
  <c r="F2217" i="14"/>
  <c r="E2217" i="14"/>
  <c r="D2217" i="14"/>
  <c r="A2217" i="14"/>
  <c r="K2216" i="14"/>
  <c r="H2216" i="14"/>
  <c r="G2216" i="14"/>
  <c r="F2216" i="14"/>
  <c r="E2216" i="14"/>
  <c r="D2216" i="14"/>
  <c r="A2216" i="14"/>
  <c r="B2216" i="14" s="1"/>
  <c r="K2215" i="14"/>
  <c r="H2215" i="14"/>
  <c r="G2215" i="14"/>
  <c r="F2215" i="14"/>
  <c r="E2215" i="14"/>
  <c r="D2215" i="14"/>
  <c r="A2215" i="14"/>
  <c r="K2214" i="14"/>
  <c r="H2214" i="14"/>
  <c r="G2214" i="14"/>
  <c r="F2214" i="14"/>
  <c r="E2214" i="14"/>
  <c r="D2214" i="14"/>
  <c r="A2214" i="14"/>
  <c r="K2213" i="14"/>
  <c r="H2213" i="14"/>
  <c r="G2213" i="14"/>
  <c r="F2213" i="14"/>
  <c r="E2213" i="14"/>
  <c r="D2213" i="14"/>
  <c r="A2213" i="14"/>
  <c r="K2212" i="14"/>
  <c r="H2212" i="14"/>
  <c r="G2212" i="14"/>
  <c r="F2212" i="14"/>
  <c r="E2212" i="14"/>
  <c r="D2212" i="14"/>
  <c r="A2212" i="14"/>
  <c r="K2211" i="14"/>
  <c r="H2211" i="14"/>
  <c r="G2211" i="14"/>
  <c r="F2211" i="14"/>
  <c r="E2211" i="14"/>
  <c r="D2211" i="14"/>
  <c r="A2211" i="14"/>
  <c r="K2210" i="14"/>
  <c r="H2210" i="14"/>
  <c r="G2210" i="14"/>
  <c r="F2210" i="14"/>
  <c r="E2210" i="14"/>
  <c r="D2210" i="14"/>
  <c r="A2210" i="14"/>
  <c r="B2210" i="14" s="1"/>
  <c r="K2209" i="14"/>
  <c r="H2209" i="14"/>
  <c r="G2209" i="14"/>
  <c r="F2209" i="14"/>
  <c r="E2209" i="14"/>
  <c r="D2209" i="14"/>
  <c r="A2209" i="14"/>
  <c r="K2208" i="14"/>
  <c r="H2208" i="14"/>
  <c r="G2208" i="14"/>
  <c r="F2208" i="14"/>
  <c r="E2208" i="14"/>
  <c r="D2208" i="14"/>
  <c r="A2208" i="14"/>
  <c r="B2208" i="14" s="1"/>
  <c r="K2207" i="14"/>
  <c r="H2207" i="14"/>
  <c r="G2207" i="14"/>
  <c r="F2207" i="14"/>
  <c r="E2207" i="14"/>
  <c r="D2207" i="14"/>
  <c r="A2207" i="14"/>
  <c r="K2206" i="14"/>
  <c r="H2206" i="14"/>
  <c r="G2206" i="14"/>
  <c r="F2206" i="14"/>
  <c r="E2206" i="14"/>
  <c r="D2206" i="14"/>
  <c r="A2206" i="14"/>
  <c r="K2205" i="14"/>
  <c r="H2205" i="14"/>
  <c r="G2205" i="14"/>
  <c r="F2205" i="14"/>
  <c r="E2205" i="14"/>
  <c r="D2205" i="14"/>
  <c r="A2205" i="14"/>
  <c r="K2204" i="14"/>
  <c r="H2204" i="14"/>
  <c r="G2204" i="14"/>
  <c r="F2204" i="14"/>
  <c r="E2204" i="14"/>
  <c r="D2204" i="14"/>
  <c r="A2204" i="14"/>
  <c r="K2203" i="14"/>
  <c r="H2203" i="14"/>
  <c r="G2203" i="14"/>
  <c r="F2203" i="14"/>
  <c r="E2203" i="14"/>
  <c r="D2203" i="14"/>
  <c r="A2203" i="14"/>
  <c r="K2202" i="14"/>
  <c r="H2202" i="14"/>
  <c r="G2202" i="14"/>
  <c r="F2202" i="14"/>
  <c r="E2202" i="14"/>
  <c r="D2202" i="14"/>
  <c r="A2202" i="14"/>
  <c r="B2202" i="14" s="1"/>
  <c r="K2201" i="14"/>
  <c r="H2201" i="14"/>
  <c r="G2201" i="14"/>
  <c r="F2201" i="14"/>
  <c r="E2201" i="14"/>
  <c r="D2201" i="14"/>
  <c r="A2201" i="14"/>
  <c r="K2200" i="14"/>
  <c r="H2200" i="14"/>
  <c r="G2200" i="14"/>
  <c r="F2200" i="14"/>
  <c r="E2200" i="14"/>
  <c r="D2200" i="14"/>
  <c r="A2200" i="14"/>
  <c r="B2200" i="14" s="1"/>
  <c r="K2199" i="14"/>
  <c r="H2199" i="14"/>
  <c r="G2199" i="14"/>
  <c r="F2199" i="14"/>
  <c r="E2199" i="14"/>
  <c r="D2199" i="14"/>
  <c r="A2199" i="14"/>
  <c r="K2198" i="14"/>
  <c r="H2198" i="14"/>
  <c r="G2198" i="14"/>
  <c r="F2198" i="14"/>
  <c r="E2198" i="14"/>
  <c r="D2198" i="14"/>
  <c r="A2198" i="14"/>
  <c r="K2197" i="14"/>
  <c r="H2197" i="14"/>
  <c r="G2197" i="14"/>
  <c r="F2197" i="14"/>
  <c r="E2197" i="14"/>
  <c r="D2197" i="14"/>
  <c r="A2197" i="14"/>
  <c r="K2196" i="14"/>
  <c r="H2196" i="14"/>
  <c r="G2196" i="14"/>
  <c r="F2196" i="14"/>
  <c r="E2196" i="14"/>
  <c r="D2196" i="14"/>
  <c r="A2196" i="14"/>
  <c r="K2195" i="14"/>
  <c r="H2195" i="14"/>
  <c r="G2195" i="14"/>
  <c r="F2195" i="14"/>
  <c r="E2195" i="14"/>
  <c r="D2195" i="14"/>
  <c r="A2195" i="14"/>
  <c r="K2194" i="14"/>
  <c r="H2194" i="14"/>
  <c r="G2194" i="14"/>
  <c r="F2194" i="14"/>
  <c r="E2194" i="14"/>
  <c r="D2194" i="14"/>
  <c r="A2194" i="14"/>
  <c r="B2194" i="14" s="1"/>
  <c r="K2193" i="14"/>
  <c r="H2193" i="14"/>
  <c r="G2193" i="14"/>
  <c r="F2193" i="14"/>
  <c r="E2193" i="14"/>
  <c r="D2193" i="14"/>
  <c r="A2193" i="14"/>
  <c r="K2192" i="14"/>
  <c r="H2192" i="14"/>
  <c r="G2192" i="14"/>
  <c r="F2192" i="14"/>
  <c r="E2192" i="14"/>
  <c r="D2192" i="14"/>
  <c r="A2192" i="14"/>
  <c r="B2192" i="14" s="1"/>
  <c r="K2191" i="14"/>
  <c r="H2191" i="14"/>
  <c r="G2191" i="14"/>
  <c r="F2191" i="14"/>
  <c r="E2191" i="14"/>
  <c r="D2191" i="14"/>
  <c r="A2191" i="14"/>
  <c r="K2190" i="14"/>
  <c r="H2190" i="14"/>
  <c r="G2190" i="14"/>
  <c r="F2190" i="14"/>
  <c r="E2190" i="14"/>
  <c r="D2190" i="14"/>
  <c r="A2190" i="14"/>
  <c r="K2189" i="14"/>
  <c r="H2189" i="14"/>
  <c r="G2189" i="14"/>
  <c r="F2189" i="14"/>
  <c r="E2189" i="14"/>
  <c r="D2189" i="14"/>
  <c r="A2189" i="14"/>
  <c r="K2188" i="14"/>
  <c r="H2188" i="14"/>
  <c r="G2188" i="14"/>
  <c r="F2188" i="14"/>
  <c r="E2188" i="14"/>
  <c r="D2188" i="14"/>
  <c r="A2188" i="14"/>
  <c r="K2187" i="14"/>
  <c r="H2187" i="14"/>
  <c r="G2187" i="14"/>
  <c r="F2187" i="14"/>
  <c r="E2187" i="14"/>
  <c r="D2187" i="14"/>
  <c r="A2187" i="14"/>
  <c r="K2186" i="14"/>
  <c r="H2186" i="14"/>
  <c r="G2186" i="14"/>
  <c r="F2186" i="14"/>
  <c r="E2186" i="14"/>
  <c r="D2186" i="14"/>
  <c r="A2186" i="14"/>
  <c r="B2186" i="14" s="1"/>
  <c r="K2185" i="14"/>
  <c r="H2185" i="14"/>
  <c r="G2185" i="14"/>
  <c r="F2185" i="14"/>
  <c r="E2185" i="14"/>
  <c r="D2185" i="14"/>
  <c r="A2185" i="14"/>
  <c r="K2184" i="14"/>
  <c r="H2184" i="14"/>
  <c r="G2184" i="14"/>
  <c r="F2184" i="14"/>
  <c r="E2184" i="14"/>
  <c r="D2184" i="14"/>
  <c r="A2184" i="14"/>
  <c r="B2184" i="14" s="1"/>
  <c r="C2184" i="14" s="1"/>
  <c r="K2183" i="14"/>
  <c r="H2183" i="14"/>
  <c r="G2183" i="14"/>
  <c r="F2183" i="14"/>
  <c r="E2183" i="14"/>
  <c r="D2183" i="14"/>
  <c r="A2183" i="14"/>
  <c r="K2182" i="14"/>
  <c r="H2182" i="14"/>
  <c r="G2182" i="14"/>
  <c r="F2182" i="14"/>
  <c r="E2182" i="14"/>
  <c r="D2182" i="14"/>
  <c r="A2182" i="14"/>
  <c r="B2182" i="14" s="1"/>
  <c r="K2181" i="14"/>
  <c r="H2181" i="14"/>
  <c r="G2181" i="14"/>
  <c r="F2181" i="14"/>
  <c r="E2181" i="14"/>
  <c r="D2181" i="14"/>
  <c r="A2181" i="14"/>
  <c r="K2180" i="14"/>
  <c r="H2180" i="14"/>
  <c r="G2180" i="14"/>
  <c r="F2180" i="14"/>
  <c r="E2180" i="14"/>
  <c r="D2180" i="14"/>
  <c r="A2180" i="14"/>
  <c r="B2180" i="14" s="1"/>
  <c r="K2179" i="14"/>
  <c r="H2179" i="14"/>
  <c r="G2179" i="14"/>
  <c r="F2179" i="14"/>
  <c r="E2179" i="14"/>
  <c r="D2179" i="14"/>
  <c r="A2179" i="14"/>
  <c r="K2178" i="14"/>
  <c r="H2178" i="14"/>
  <c r="G2178" i="14"/>
  <c r="F2178" i="14"/>
  <c r="E2178" i="14"/>
  <c r="D2178" i="14"/>
  <c r="A2178" i="14"/>
  <c r="K2177" i="14"/>
  <c r="H2177" i="14"/>
  <c r="G2177" i="14"/>
  <c r="F2177" i="14"/>
  <c r="E2177" i="14"/>
  <c r="D2177" i="14"/>
  <c r="A2177" i="14"/>
  <c r="K2176" i="14"/>
  <c r="H2176" i="14"/>
  <c r="G2176" i="14"/>
  <c r="F2176" i="14"/>
  <c r="E2176" i="14"/>
  <c r="D2176" i="14"/>
  <c r="A2176" i="14"/>
  <c r="B2176" i="14" s="1"/>
  <c r="C2176" i="14" s="1"/>
  <c r="K2175" i="14"/>
  <c r="H2175" i="14"/>
  <c r="G2175" i="14"/>
  <c r="F2175" i="14"/>
  <c r="E2175" i="14"/>
  <c r="D2175" i="14"/>
  <c r="A2175" i="14"/>
  <c r="K2174" i="14"/>
  <c r="H2174" i="14"/>
  <c r="G2174" i="14"/>
  <c r="F2174" i="14"/>
  <c r="E2174" i="14"/>
  <c r="D2174" i="14"/>
  <c r="A2174" i="14"/>
  <c r="B2174" i="14" s="1"/>
  <c r="C2174" i="14" s="1"/>
  <c r="K2173" i="14"/>
  <c r="H2173" i="14"/>
  <c r="G2173" i="14"/>
  <c r="F2173" i="14"/>
  <c r="E2173" i="14"/>
  <c r="D2173" i="14"/>
  <c r="A2173" i="14"/>
  <c r="K2172" i="14"/>
  <c r="H2172" i="14"/>
  <c r="G2172" i="14"/>
  <c r="F2172" i="14"/>
  <c r="E2172" i="14"/>
  <c r="D2172" i="14"/>
  <c r="A2172" i="14"/>
  <c r="B2172" i="14" s="1"/>
  <c r="K2171" i="14"/>
  <c r="H2171" i="14"/>
  <c r="G2171" i="14"/>
  <c r="F2171" i="14"/>
  <c r="E2171" i="14"/>
  <c r="D2171" i="14"/>
  <c r="A2171" i="14"/>
  <c r="K2170" i="14"/>
  <c r="H2170" i="14"/>
  <c r="G2170" i="14"/>
  <c r="F2170" i="14"/>
  <c r="E2170" i="14"/>
  <c r="D2170" i="14"/>
  <c r="A2170" i="14"/>
  <c r="K2169" i="14"/>
  <c r="H2169" i="14"/>
  <c r="G2169" i="14"/>
  <c r="F2169" i="14"/>
  <c r="E2169" i="14"/>
  <c r="D2169" i="14"/>
  <c r="A2169" i="14"/>
  <c r="K2168" i="14"/>
  <c r="H2168" i="14"/>
  <c r="G2168" i="14"/>
  <c r="F2168" i="14"/>
  <c r="E2168" i="14"/>
  <c r="D2168" i="14"/>
  <c r="A2168" i="14"/>
  <c r="B2168" i="14" s="1"/>
  <c r="C2168" i="14" s="1"/>
  <c r="K2167" i="14"/>
  <c r="H2167" i="14"/>
  <c r="G2167" i="14"/>
  <c r="F2167" i="14"/>
  <c r="E2167" i="14"/>
  <c r="D2167" i="14"/>
  <c r="A2167" i="14"/>
  <c r="K2166" i="14"/>
  <c r="H2166" i="14"/>
  <c r="G2166" i="14"/>
  <c r="F2166" i="14"/>
  <c r="E2166" i="14"/>
  <c r="D2166" i="14"/>
  <c r="A2166" i="14"/>
  <c r="B2166" i="14" s="1"/>
  <c r="C2166" i="14" s="1"/>
  <c r="K2165" i="14"/>
  <c r="H2165" i="14"/>
  <c r="G2165" i="14"/>
  <c r="F2165" i="14"/>
  <c r="E2165" i="14"/>
  <c r="D2165" i="14"/>
  <c r="A2165" i="14"/>
  <c r="K2164" i="14"/>
  <c r="H2164" i="14"/>
  <c r="G2164" i="14"/>
  <c r="F2164" i="14"/>
  <c r="E2164" i="14"/>
  <c r="D2164" i="14"/>
  <c r="A2164" i="14"/>
  <c r="B2164" i="14" s="1"/>
  <c r="K2163" i="14"/>
  <c r="H2163" i="14"/>
  <c r="G2163" i="14"/>
  <c r="F2163" i="14"/>
  <c r="E2163" i="14"/>
  <c r="D2163" i="14"/>
  <c r="A2163" i="14"/>
  <c r="K2162" i="14"/>
  <c r="H2162" i="14"/>
  <c r="G2162" i="14"/>
  <c r="F2162" i="14"/>
  <c r="E2162" i="14"/>
  <c r="D2162" i="14"/>
  <c r="A2162" i="14"/>
  <c r="K2161" i="14"/>
  <c r="H2161" i="14"/>
  <c r="G2161" i="14"/>
  <c r="F2161" i="14"/>
  <c r="E2161" i="14"/>
  <c r="D2161" i="14"/>
  <c r="A2161" i="14"/>
  <c r="K2160" i="14"/>
  <c r="H2160" i="14"/>
  <c r="G2160" i="14"/>
  <c r="F2160" i="14"/>
  <c r="E2160" i="14"/>
  <c r="D2160" i="14"/>
  <c r="A2160" i="14"/>
  <c r="B2160" i="14" s="1"/>
  <c r="C2160" i="14" s="1"/>
  <c r="K2159" i="14"/>
  <c r="H2159" i="14"/>
  <c r="G2159" i="14"/>
  <c r="F2159" i="14"/>
  <c r="E2159" i="14"/>
  <c r="D2159" i="14"/>
  <c r="A2159" i="14"/>
  <c r="K2158" i="14"/>
  <c r="H2158" i="14"/>
  <c r="G2158" i="14"/>
  <c r="F2158" i="14"/>
  <c r="E2158" i="14"/>
  <c r="D2158" i="14"/>
  <c r="A2158" i="14"/>
  <c r="B2158" i="14" s="1"/>
  <c r="K2157" i="14"/>
  <c r="H2157" i="14"/>
  <c r="G2157" i="14"/>
  <c r="F2157" i="14"/>
  <c r="E2157" i="14"/>
  <c r="D2157" i="14"/>
  <c r="A2157" i="14"/>
  <c r="B2157" i="14" s="1"/>
  <c r="K2156" i="14"/>
  <c r="H2156" i="14"/>
  <c r="G2156" i="14"/>
  <c r="F2156" i="14"/>
  <c r="E2156" i="14"/>
  <c r="D2156" i="14"/>
  <c r="A2156" i="14"/>
  <c r="K2155" i="14"/>
  <c r="H2155" i="14"/>
  <c r="G2155" i="14"/>
  <c r="F2155" i="14"/>
  <c r="E2155" i="14"/>
  <c r="D2155" i="14"/>
  <c r="A2155" i="14"/>
  <c r="B2155" i="14" s="1"/>
  <c r="K2154" i="14"/>
  <c r="H2154" i="14"/>
  <c r="G2154" i="14"/>
  <c r="F2154" i="14"/>
  <c r="E2154" i="14"/>
  <c r="D2154" i="14"/>
  <c r="A2154" i="14"/>
  <c r="B2154" i="14" s="1"/>
  <c r="C2154" i="14" s="1"/>
  <c r="K2153" i="14"/>
  <c r="H2153" i="14"/>
  <c r="G2153" i="14"/>
  <c r="F2153" i="14"/>
  <c r="E2153" i="14"/>
  <c r="D2153" i="14"/>
  <c r="A2153" i="14"/>
  <c r="B2153" i="14" s="1"/>
  <c r="K2152" i="14"/>
  <c r="H2152" i="14"/>
  <c r="G2152" i="14"/>
  <c r="F2152" i="14"/>
  <c r="E2152" i="14"/>
  <c r="D2152" i="14"/>
  <c r="A2152" i="14"/>
  <c r="B2152" i="14" s="1"/>
  <c r="C2152" i="14" s="1"/>
  <c r="K2151" i="14"/>
  <c r="H2151" i="14"/>
  <c r="G2151" i="14"/>
  <c r="F2151" i="14"/>
  <c r="E2151" i="14"/>
  <c r="D2151" i="14"/>
  <c r="A2151" i="14"/>
  <c r="B2151" i="14" s="1"/>
  <c r="K2150" i="14"/>
  <c r="H2150" i="14"/>
  <c r="G2150" i="14"/>
  <c r="F2150" i="14"/>
  <c r="E2150" i="14"/>
  <c r="D2150" i="14"/>
  <c r="A2150" i="14"/>
  <c r="B2150" i="14" s="1"/>
  <c r="K2149" i="14"/>
  <c r="H2149" i="14"/>
  <c r="G2149" i="14"/>
  <c r="F2149" i="14"/>
  <c r="E2149" i="14"/>
  <c r="D2149" i="14"/>
  <c r="A2149" i="14"/>
  <c r="B2149" i="14" s="1"/>
  <c r="K2148" i="14"/>
  <c r="H2148" i="14"/>
  <c r="G2148" i="14"/>
  <c r="F2148" i="14"/>
  <c r="E2148" i="14"/>
  <c r="D2148" i="14"/>
  <c r="A2148" i="14"/>
  <c r="K2147" i="14"/>
  <c r="H2147" i="14"/>
  <c r="G2147" i="14"/>
  <c r="F2147" i="14"/>
  <c r="E2147" i="14"/>
  <c r="D2147" i="14"/>
  <c r="A2147" i="14"/>
  <c r="B2147" i="14" s="1"/>
  <c r="K2146" i="14"/>
  <c r="H2146" i="14"/>
  <c r="G2146" i="14"/>
  <c r="F2146" i="14"/>
  <c r="E2146" i="14"/>
  <c r="D2146" i="14"/>
  <c r="A2146" i="14"/>
  <c r="B2146" i="14" s="1"/>
  <c r="C2146" i="14" s="1"/>
  <c r="K2145" i="14"/>
  <c r="H2145" i="14"/>
  <c r="G2145" i="14"/>
  <c r="F2145" i="14"/>
  <c r="E2145" i="14"/>
  <c r="D2145" i="14"/>
  <c r="A2145" i="14"/>
  <c r="B2145" i="14" s="1"/>
  <c r="K2144" i="14"/>
  <c r="H2144" i="14"/>
  <c r="G2144" i="14"/>
  <c r="F2144" i="14"/>
  <c r="E2144" i="14"/>
  <c r="D2144" i="14"/>
  <c r="A2144" i="14"/>
  <c r="B2144" i="14" s="1"/>
  <c r="C2144" i="14" s="1"/>
  <c r="K2143" i="14"/>
  <c r="H2143" i="14"/>
  <c r="G2143" i="14"/>
  <c r="F2143" i="14"/>
  <c r="E2143" i="14"/>
  <c r="D2143" i="14"/>
  <c r="A2143" i="14"/>
  <c r="B2143" i="14" s="1"/>
  <c r="K2142" i="14"/>
  <c r="H2142" i="14"/>
  <c r="G2142" i="14"/>
  <c r="F2142" i="14"/>
  <c r="E2142" i="14"/>
  <c r="D2142" i="14"/>
  <c r="A2142" i="14"/>
  <c r="B2142" i="14" s="1"/>
  <c r="K2141" i="14"/>
  <c r="H2141" i="14"/>
  <c r="G2141" i="14"/>
  <c r="F2141" i="14"/>
  <c r="E2141" i="14"/>
  <c r="D2141" i="14"/>
  <c r="A2141" i="14"/>
  <c r="B2141" i="14" s="1"/>
  <c r="K2140" i="14"/>
  <c r="H2140" i="14"/>
  <c r="G2140" i="14"/>
  <c r="F2140" i="14"/>
  <c r="E2140" i="14"/>
  <c r="D2140" i="14"/>
  <c r="A2140" i="14"/>
  <c r="K2139" i="14"/>
  <c r="H2139" i="14"/>
  <c r="G2139" i="14"/>
  <c r="F2139" i="14"/>
  <c r="E2139" i="14"/>
  <c r="D2139" i="14"/>
  <c r="A2139" i="14"/>
  <c r="B2139" i="14" s="1"/>
  <c r="K2138" i="14"/>
  <c r="H2138" i="14"/>
  <c r="G2138" i="14"/>
  <c r="F2138" i="14"/>
  <c r="E2138" i="14"/>
  <c r="D2138" i="14"/>
  <c r="A2138" i="14"/>
  <c r="B2138" i="14" s="1"/>
  <c r="C2138" i="14" s="1"/>
  <c r="K2137" i="14"/>
  <c r="H2137" i="14"/>
  <c r="G2137" i="14"/>
  <c r="F2137" i="14"/>
  <c r="E2137" i="14"/>
  <c r="D2137" i="14"/>
  <c r="A2137" i="14"/>
  <c r="B2137" i="14" s="1"/>
  <c r="K2136" i="14"/>
  <c r="H2136" i="14"/>
  <c r="G2136" i="14"/>
  <c r="F2136" i="14"/>
  <c r="E2136" i="14"/>
  <c r="D2136" i="14"/>
  <c r="A2136" i="14"/>
  <c r="B2136" i="14" s="1"/>
  <c r="C2136" i="14" s="1"/>
  <c r="K2135" i="14"/>
  <c r="H2135" i="14"/>
  <c r="G2135" i="14"/>
  <c r="F2135" i="14"/>
  <c r="E2135" i="14"/>
  <c r="D2135" i="14"/>
  <c r="A2135" i="14"/>
  <c r="B2135" i="14" s="1"/>
  <c r="K2134" i="14"/>
  <c r="H2134" i="14"/>
  <c r="G2134" i="14"/>
  <c r="F2134" i="14"/>
  <c r="E2134" i="14"/>
  <c r="D2134" i="14"/>
  <c r="A2134" i="14"/>
  <c r="B2134" i="14" s="1"/>
  <c r="K2133" i="14"/>
  <c r="H2133" i="14"/>
  <c r="G2133" i="14"/>
  <c r="F2133" i="14"/>
  <c r="E2133" i="14"/>
  <c r="D2133" i="14"/>
  <c r="A2133" i="14"/>
  <c r="B2133" i="14" s="1"/>
  <c r="K2132" i="14"/>
  <c r="H2132" i="14"/>
  <c r="G2132" i="14"/>
  <c r="F2132" i="14"/>
  <c r="E2132" i="14"/>
  <c r="D2132" i="14"/>
  <c r="A2132" i="14"/>
  <c r="K2131" i="14"/>
  <c r="H2131" i="14"/>
  <c r="G2131" i="14"/>
  <c r="F2131" i="14"/>
  <c r="E2131" i="14"/>
  <c r="D2131" i="14"/>
  <c r="A2131" i="14"/>
  <c r="B2131" i="14" s="1"/>
  <c r="K2130" i="14"/>
  <c r="H2130" i="14"/>
  <c r="G2130" i="14"/>
  <c r="F2130" i="14"/>
  <c r="E2130" i="14"/>
  <c r="D2130" i="14"/>
  <c r="A2130" i="14"/>
  <c r="B2130" i="14" s="1"/>
  <c r="C2130" i="14" s="1"/>
  <c r="K2129" i="14"/>
  <c r="H2129" i="14"/>
  <c r="G2129" i="14"/>
  <c r="F2129" i="14"/>
  <c r="E2129" i="14"/>
  <c r="D2129" i="14"/>
  <c r="A2129" i="14"/>
  <c r="B2129" i="14" s="1"/>
  <c r="K2128" i="14"/>
  <c r="H2128" i="14"/>
  <c r="G2128" i="14"/>
  <c r="F2128" i="14"/>
  <c r="E2128" i="14"/>
  <c r="D2128" i="14"/>
  <c r="A2128" i="14"/>
  <c r="B2128" i="14" s="1"/>
  <c r="C2128" i="14" s="1"/>
  <c r="K2127" i="14"/>
  <c r="H2127" i="14"/>
  <c r="G2127" i="14"/>
  <c r="F2127" i="14"/>
  <c r="E2127" i="14"/>
  <c r="D2127" i="14"/>
  <c r="A2127" i="14"/>
  <c r="B2127" i="14" s="1"/>
  <c r="K2126" i="14"/>
  <c r="H2126" i="14"/>
  <c r="G2126" i="14"/>
  <c r="F2126" i="14"/>
  <c r="E2126" i="14"/>
  <c r="D2126" i="14"/>
  <c r="A2126" i="14"/>
  <c r="B2126" i="14" s="1"/>
  <c r="K2125" i="14"/>
  <c r="H2125" i="14"/>
  <c r="G2125" i="14"/>
  <c r="F2125" i="14"/>
  <c r="E2125" i="14"/>
  <c r="D2125" i="14"/>
  <c r="A2125" i="14"/>
  <c r="B2125" i="14" s="1"/>
  <c r="K2124" i="14"/>
  <c r="H2124" i="14"/>
  <c r="G2124" i="14"/>
  <c r="F2124" i="14"/>
  <c r="E2124" i="14"/>
  <c r="D2124" i="14"/>
  <c r="A2124" i="14"/>
  <c r="K2123" i="14"/>
  <c r="H2123" i="14"/>
  <c r="G2123" i="14"/>
  <c r="F2123" i="14"/>
  <c r="E2123" i="14"/>
  <c r="D2123" i="14"/>
  <c r="A2123" i="14"/>
  <c r="B2123" i="14" s="1"/>
  <c r="K2122" i="14"/>
  <c r="H2122" i="14"/>
  <c r="G2122" i="14"/>
  <c r="F2122" i="14"/>
  <c r="E2122" i="14"/>
  <c r="D2122" i="14"/>
  <c r="A2122" i="14"/>
  <c r="B2122" i="14" s="1"/>
  <c r="C2122" i="14" s="1"/>
  <c r="K2121" i="14"/>
  <c r="H2121" i="14"/>
  <c r="G2121" i="14"/>
  <c r="F2121" i="14"/>
  <c r="E2121" i="14"/>
  <c r="D2121" i="14"/>
  <c r="A2121" i="14"/>
  <c r="B2121" i="14" s="1"/>
  <c r="K2120" i="14"/>
  <c r="H2120" i="14"/>
  <c r="G2120" i="14"/>
  <c r="F2120" i="14"/>
  <c r="E2120" i="14"/>
  <c r="D2120" i="14"/>
  <c r="A2120" i="14"/>
  <c r="B2120" i="14" s="1"/>
  <c r="C2120" i="14" s="1"/>
  <c r="K2119" i="14"/>
  <c r="H2119" i="14"/>
  <c r="G2119" i="14"/>
  <c r="F2119" i="14"/>
  <c r="E2119" i="14"/>
  <c r="D2119" i="14"/>
  <c r="A2119" i="14"/>
  <c r="B2119" i="14" s="1"/>
  <c r="K2118" i="14"/>
  <c r="H2118" i="14"/>
  <c r="G2118" i="14"/>
  <c r="F2118" i="14"/>
  <c r="E2118" i="14"/>
  <c r="D2118" i="14"/>
  <c r="A2118" i="14"/>
  <c r="B2118" i="14" s="1"/>
  <c r="K2117" i="14"/>
  <c r="H2117" i="14"/>
  <c r="G2117" i="14"/>
  <c r="F2117" i="14"/>
  <c r="E2117" i="14"/>
  <c r="D2117" i="14"/>
  <c r="A2117" i="14"/>
  <c r="B2117" i="14" s="1"/>
  <c r="K2116" i="14"/>
  <c r="H2116" i="14"/>
  <c r="G2116" i="14"/>
  <c r="F2116" i="14"/>
  <c r="E2116" i="14"/>
  <c r="D2116" i="14"/>
  <c r="A2116" i="14"/>
  <c r="K2115" i="14"/>
  <c r="H2115" i="14"/>
  <c r="G2115" i="14"/>
  <c r="F2115" i="14"/>
  <c r="E2115" i="14"/>
  <c r="D2115" i="14"/>
  <c r="A2115" i="14"/>
  <c r="B2115" i="14" s="1"/>
  <c r="K2114" i="14"/>
  <c r="H2114" i="14"/>
  <c r="G2114" i="14"/>
  <c r="F2114" i="14"/>
  <c r="E2114" i="14"/>
  <c r="D2114" i="14"/>
  <c r="A2114" i="14"/>
  <c r="B2114" i="14" s="1"/>
  <c r="C2114" i="14" s="1"/>
  <c r="K2113" i="14"/>
  <c r="H2113" i="14"/>
  <c r="G2113" i="14"/>
  <c r="F2113" i="14"/>
  <c r="E2113" i="14"/>
  <c r="D2113" i="14"/>
  <c r="A2113" i="14"/>
  <c r="B2113" i="14" s="1"/>
  <c r="K2112" i="14"/>
  <c r="H2112" i="14"/>
  <c r="G2112" i="14"/>
  <c r="F2112" i="14"/>
  <c r="E2112" i="14"/>
  <c r="D2112" i="14"/>
  <c r="A2112" i="14"/>
  <c r="B2112" i="14" s="1"/>
  <c r="C2112" i="14" s="1"/>
  <c r="K2111" i="14"/>
  <c r="H2111" i="14"/>
  <c r="G2111" i="14"/>
  <c r="F2111" i="14"/>
  <c r="E2111" i="14"/>
  <c r="D2111" i="14"/>
  <c r="A2111" i="14"/>
  <c r="B2111" i="14" s="1"/>
  <c r="K2110" i="14"/>
  <c r="H2110" i="14"/>
  <c r="G2110" i="14"/>
  <c r="F2110" i="14"/>
  <c r="E2110" i="14"/>
  <c r="D2110" i="14"/>
  <c r="A2110" i="14"/>
  <c r="B2110" i="14" s="1"/>
  <c r="K2109" i="14"/>
  <c r="H2109" i="14"/>
  <c r="G2109" i="14"/>
  <c r="F2109" i="14"/>
  <c r="E2109" i="14"/>
  <c r="D2109" i="14"/>
  <c r="A2109" i="14"/>
  <c r="B2109" i="14" s="1"/>
  <c r="K2108" i="14"/>
  <c r="H2108" i="14"/>
  <c r="G2108" i="14"/>
  <c r="F2108" i="14"/>
  <c r="E2108" i="14"/>
  <c r="D2108" i="14"/>
  <c r="A2108" i="14"/>
  <c r="K2107" i="14"/>
  <c r="H2107" i="14"/>
  <c r="G2107" i="14"/>
  <c r="F2107" i="14"/>
  <c r="E2107" i="14"/>
  <c r="D2107" i="14"/>
  <c r="A2107" i="14"/>
  <c r="B2107" i="14" s="1"/>
  <c r="K2106" i="14"/>
  <c r="H2106" i="14"/>
  <c r="G2106" i="14"/>
  <c r="F2106" i="14"/>
  <c r="E2106" i="14"/>
  <c r="D2106" i="14"/>
  <c r="A2106" i="14"/>
  <c r="B2106" i="14" s="1"/>
  <c r="C2106" i="14" s="1"/>
  <c r="K2105" i="14"/>
  <c r="H2105" i="14"/>
  <c r="G2105" i="14"/>
  <c r="F2105" i="14"/>
  <c r="E2105" i="14"/>
  <c r="D2105" i="14"/>
  <c r="A2105" i="14"/>
  <c r="B2105" i="14" s="1"/>
  <c r="K2104" i="14"/>
  <c r="H2104" i="14"/>
  <c r="G2104" i="14"/>
  <c r="F2104" i="14"/>
  <c r="E2104" i="14"/>
  <c r="D2104" i="14"/>
  <c r="A2104" i="14"/>
  <c r="B2104" i="14" s="1"/>
  <c r="C2104" i="14" s="1"/>
  <c r="K2103" i="14"/>
  <c r="H2103" i="14"/>
  <c r="G2103" i="14"/>
  <c r="F2103" i="14"/>
  <c r="E2103" i="14"/>
  <c r="D2103" i="14"/>
  <c r="A2103" i="14"/>
  <c r="B2103" i="14" s="1"/>
  <c r="K2102" i="14"/>
  <c r="H2102" i="14"/>
  <c r="G2102" i="14"/>
  <c r="F2102" i="14"/>
  <c r="E2102" i="14"/>
  <c r="D2102" i="14"/>
  <c r="A2102" i="14"/>
  <c r="B2102" i="14" s="1"/>
  <c r="K2101" i="14"/>
  <c r="H2101" i="14"/>
  <c r="G2101" i="14"/>
  <c r="F2101" i="14"/>
  <c r="E2101" i="14"/>
  <c r="D2101" i="14"/>
  <c r="A2101" i="14"/>
  <c r="B2101" i="14" s="1"/>
  <c r="K2100" i="14"/>
  <c r="H2100" i="14"/>
  <c r="G2100" i="14"/>
  <c r="F2100" i="14"/>
  <c r="E2100" i="14"/>
  <c r="D2100" i="14"/>
  <c r="A2100" i="14"/>
  <c r="K2099" i="14"/>
  <c r="H2099" i="14"/>
  <c r="G2099" i="14"/>
  <c r="F2099" i="14"/>
  <c r="E2099" i="14"/>
  <c r="D2099" i="14"/>
  <c r="A2099" i="14"/>
  <c r="B2099" i="14" s="1"/>
  <c r="K2098" i="14"/>
  <c r="H2098" i="14"/>
  <c r="G2098" i="14"/>
  <c r="F2098" i="14"/>
  <c r="E2098" i="14"/>
  <c r="D2098" i="14"/>
  <c r="A2098" i="14"/>
  <c r="K2097" i="14"/>
  <c r="H2097" i="14"/>
  <c r="G2097" i="14"/>
  <c r="F2097" i="14"/>
  <c r="E2097" i="14"/>
  <c r="D2097" i="14"/>
  <c r="A2097" i="14"/>
  <c r="B2097" i="14" s="1"/>
  <c r="K2096" i="14"/>
  <c r="H2096" i="14"/>
  <c r="G2096" i="14"/>
  <c r="F2096" i="14"/>
  <c r="E2096" i="14"/>
  <c r="D2096" i="14"/>
  <c r="A2096" i="14"/>
  <c r="K2095" i="14"/>
  <c r="H2095" i="14"/>
  <c r="G2095" i="14"/>
  <c r="F2095" i="14"/>
  <c r="E2095" i="14"/>
  <c r="D2095" i="14"/>
  <c r="A2095" i="14"/>
  <c r="B2095" i="14" s="1"/>
  <c r="K2094" i="14"/>
  <c r="H2094" i="14"/>
  <c r="G2094" i="14"/>
  <c r="F2094" i="14"/>
  <c r="E2094" i="14"/>
  <c r="D2094" i="14"/>
  <c r="A2094" i="14"/>
  <c r="K2093" i="14"/>
  <c r="H2093" i="14"/>
  <c r="G2093" i="14"/>
  <c r="F2093" i="14"/>
  <c r="E2093" i="14"/>
  <c r="D2093" i="14"/>
  <c r="A2093" i="14"/>
  <c r="B2093" i="14" s="1"/>
  <c r="K2092" i="14"/>
  <c r="H2092" i="14"/>
  <c r="G2092" i="14"/>
  <c r="F2092" i="14"/>
  <c r="E2092" i="14"/>
  <c r="D2092" i="14"/>
  <c r="A2092" i="14"/>
  <c r="K2091" i="14"/>
  <c r="H2091" i="14"/>
  <c r="G2091" i="14"/>
  <c r="F2091" i="14"/>
  <c r="E2091" i="14"/>
  <c r="D2091" i="14"/>
  <c r="A2091" i="14"/>
  <c r="B2091" i="14" s="1"/>
  <c r="K2090" i="14"/>
  <c r="H2090" i="14"/>
  <c r="G2090" i="14"/>
  <c r="F2090" i="14"/>
  <c r="E2090" i="14"/>
  <c r="D2090" i="14"/>
  <c r="A2090" i="14"/>
  <c r="K2089" i="14"/>
  <c r="H2089" i="14"/>
  <c r="G2089" i="14"/>
  <c r="F2089" i="14"/>
  <c r="E2089" i="14"/>
  <c r="D2089" i="14"/>
  <c r="A2089" i="14"/>
  <c r="B2089" i="14" s="1"/>
  <c r="K2088" i="14"/>
  <c r="H2088" i="14"/>
  <c r="G2088" i="14"/>
  <c r="F2088" i="14"/>
  <c r="E2088" i="14"/>
  <c r="D2088" i="14"/>
  <c r="A2088" i="14"/>
  <c r="K2087" i="14"/>
  <c r="H2087" i="14"/>
  <c r="G2087" i="14"/>
  <c r="F2087" i="14"/>
  <c r="E2087" i="14"/>
  <c r="D2087" i="14"/>
  <c r="A2087" i="14"/>
  <c r="B2087" i="14" s="1"/>
  <c r="K2086" i="14"/>
  <c r="H2086" i="14"/>
  <c r="G2086" i="14"/>
  <c r="F2086" i="14"/>
  <c r="E2086" i="14"/>
  <c r="D2086" i="14"/>
  <c r="A2086" i="14"/>
  <c r="K2085" i="14"/>
  <c r="H2085" i="14"/>
  <c r="G2085" i="14"/>
  <c r="F2085" i="14"/>
  <c r="E2085" i="14"/>
  <c r="D2085" i="14"/>
  <c r="A2085" i="14"/>
  <c r="B2085" i="14" s="1"/>
  <c r="K2084" i="14"/>
  <c r="H2084" i="14"/>
  <c r="G2084" i="14"/>
  <c r="F2084" i="14"/>
  <c r="E2084" i="14"/>
  <c r="D2084" i="14"/>
  <c r="A2084" i="14"/>
  <c r="K2083" i="14"/>
  <c r="H2083" i="14"/>
  <c r="G2083" i="14"/>
  <c r="F2083" i="14"/>
  <c r="E2083" i="14"/>
  <c r="D2083" i="14"/>
  <c r="A2083" i="14"/>
  <c r="B2083" i="14" s="1"/>
  <c r="K2082" i="14"/>
  <c r="H2082" i="14"/>
  <c r="G2082" i="14"/>
  <c r="F2082" i="14"/>
  <c r="E2082" i="14"/>
  <c r="D2082" i="14"/>
  <c r="A2082" i="14"/>
  <c r="K2081" i="14"/>
  <c r="H2081" i="14"/>
  <c r="G2081" i="14"/>
  <c r="F2081" i="14"/>
  <c r="E2081" i="14"/>
  <c r="D2081" i="14"/>
  <c r="A2081" i="14"/>
  <c r="B2081" i="14" s="1"/>
  <c r="K2080" i="14"/>
  <c r="H2080" i="14"/>
  <c r="G2080" i="14"/>
  <c r="F2080" i="14"/>
  <c r="E2080" i="14"/>
  <c r="D2080" i="14"/>
  <c r="A2080" i="14"/>
  <c r="K2079" i="14"/>
  <c r="H2079" i="14"/>
  <c r="G2079" i="14"/>
  <c r="F2079" i="14"/>
  <c r="E2079" i="14"/>
  <c r="D2079" i="14"/>
  <c r="A2079" i="14"/>
  <c r="B2079" i="14" s="1"/>
  <c r="K2078" i="14"/>
  <c r="H2078" i="14"/>
  <c r="G2078" i="14"/>
  <c r="F2078" i="14"/>
  <c r="E2078" i="14"/>
  <c r="D2078" i="14"/>
  <c r="A2078" i="14"/>
  <c r="K2077" i="14"/>
  <c r="H2077" i="14"/>
  <c r="G2077" i="14"/>
  <c r="F2077" i="14"/>
  <c r="E2077" i="14"/>
  <c r="D2077" i="14"/>
  <c r="A2077" i="14"/>
  <c r="B2077" i="14" s="1"/>
  <c r="K2076" i="14"/>
  <c r="H2076" i="14"/>
  <c r="G2076" i="14"/>
  <c r="F2076" i="14"/>
  <c r="E2076" i="14"/>
  <c r="D2076" i="14"/>
  <c r="A2076" i="14"/>
  <c r="K2075" i="14"/>
  <c r="H2075" i="14"/>
  <c r="G2075" i="14"/>
  <c r="F2075" i="14"/>
  <c r="E2075" i="14"/>
  <c r="D2075" i="14"/>
  <c r="A2075" i="14"/>
  <c r="B2075" i="14" s="1"/>
  <c r="K2074" i="14"/>
  <c r="H2074" i="14"/>
  <c r="G2074" i="14"/>
  <c r="F2074" i="14"/>
  <c r="E2074" i="14"/>
  <c r="D2074" i="14"/>
  <c r="A2074" i="14"/>
  <c r="K2073" i="14"/>
  <c r="H2073" i="14"/>
  <c r="G2073" i="14"/>
  <c r="F2073" i="14"/>
  <c r="E2073" i="14"/>
  <c r="D2073" i="14"/>
  <c r="A2073" i="14"/>
  <c r="B2073" i="14" s="1"/>
  <c r="K2072" i="14"/>
  <c r="H2072" i="14"/>
  <c r="G2072" i="14"/>
  <c r="F2072" i="14"/>
  <c r="E2072" i="14"/>
  <c r="D2072" i="14"/>
  <c r="A2072" i="14"/>
  <c r="K2071" i="14"/>
  <c r="H2071" i="14"/>
  <c r="G2071" i="14"/>
  <c r="F2071" i="14"/>
  <c r="E2071" i="14"/>
  <c r="D2071" i="14"/>
  <c r="A2071" i="14"/>
  <c r="B2071" i="14" s="1"/>
  <c r="K2070" i="14"/>
  <c r="H2070" i="14"/>
  <c r="G2070" i="14"/>
  <c r="F2070" i="14"/>
  <c r="E2070" i="14"/>
  <c r="D2070" i="14"/>
  <c r="A2070" i="14"/>
  <c r="K2069" i="14"/>
  <c r="H2069" i="14"/>
  <c r="G2069" i="14"/>
  <c r="F2069" i="14"/>
  <c r="E2069" i="14"/>
  <c r="D2069" i="14"/>
  <c r="A2069" i="14"/>
  <c r="B2069" i="14" s="1"/>
  <c r="K2068" i="14"/>
  <c r="H2068" i="14"/>
  <c r="G2068" i="14"/>
  <c r="F2068" i="14"/>
  <c r="E2068" i="14"/>
  <c r="D2068" i="14"/>
  <c r="A2068" i="14"/>
  <c r="B2068" i="14" s="1"/>
  <c r="K2067" i="14"/>
  <c r="H2067" i="14"/>
  <c r="G2067" i="14"/>
  <c r="F2067" i="14"/>
  <c r="E2067" i="14"/>
  <c r="D2067" i="14"/>
  <c r="A2067" i="14"/>
  <c r="B2067" i="14" s="1"/>
  <c r="K2066" i="14"/>
  <c r="H2066" i="14"/>
  <c r="G2066" i="14"/>
  <c r="F2066" i="14"/>
  <c r="E2066" i="14"/>
  <c r="D2066" i="14"/>
  <c r="A2066" i="14"/>
  <c r="B2066" i="14" s="1"/>
  <c r="K2065" i="14"/>
  <c r="H2065" i="14"/>
  <c r="G2065" i="14"/>
  <c r="F2065" i="14"/>
  <c r="E2065" i="14"/>
  <c r="D2065" i="14"/>
  <c r="A2065" i="14"/>
  <c r="B2065" i="14" s="1"/>
  <c r="K2064" i="14"/>
  <c r="H2064" i="14"/>
  <c r="G2064" i="14"/>
  <c r="F2064" i="14"/>
  <c r="E2064" i="14"/>
  <c r="D2064" i="14"/>
  <c r="A2064" i="14"/>
  <c r="B2064" i="14" s="1"/>
  <c r="K2063" i="14"/>
  <c r="H2063" i="14"/>
  <c r="G2063" i="14"/>
  <c r="F2063" i="14"/>
  <c r="E2063" i="14"/>
  <c r="D2063" i="14"/>
  <c r="A2063" i="14"/>
  <c r="B2063" i="14" s="1"/>
  <c r="K2062" i="14"/>
  <c r="H2062" i="14"/>
  <c r="G2062" i="14"/>
  <c r="F2062" i="14"/>
  <c r="E2062" i="14"/>
  <c r="D2062" i="14"/>
  <c r="A2062" i="14"/>
  <c r="B2062" i="14" s="1"/>
  <c r="K2061" i="14"/>
  <c r="H2061" i="14"/>
  <c r="G2061" i="14"/>
  <c r="F2061" i="14"/>
  <c r="E2061" i="14"/>
  <c r="D2061" i="14"/>
  <c r="A2061" i="14"/>
  <c r="B2061" i="14" s="1"/>
  <c r="K2060" i="14"/>
  <c r="H2060" i="14"/>
  <c r="G2060" i="14"/>
  <c r="F2060" i="14"/>
  <c r="E2060" i="14"/>
  <c r="D2060" i="14"/>
  <c r="A2060" i="14"/>
  <c r="B2060" i="14" s="1"/>
  <c r="K2059" i="14"/>
  <c r="H2059" i="14"/>
  <c r="G2059" i="14"/>
  <c r="F2059" i="14"/>
  <c r="E2059" i="14"/>
  <c r="D2059" i="14"/>
  <c r="A2059" i="14"/>
  <c r="B2059" i="14" s="1"/>
  <c r="K2058" i="14"/>
  <c r="H2058" i="14"/>
  <c r="G2058" i="14"/>
  <c r="F2058" i="14"/>
  <c r="E2058" i="14"/>
  <c r="D2058" i="14"/>
  <c r="A2058" i="14"/>
  <c r="B2058" i="14" s="1"/>
  <c r="K2057" i="14"/>
  <c r="H2057" i="14"/>
  <c r="G2057" i="14"/>
  <c r="F2057" i="14"/>
  <c r="E2057" i="14"/>
  <c r="D2057" i="14"/>
  <c r="A2057" i="14"/>
  <c r="B2057" i="14" s="1"/>
  <c r="K2056" i="14"/>
  <c r="H2056" i="14"/>
  <c r="G2056" i="14"/>
  <c r="F2056" i="14"/>
  <c r="E2056" i="14"/>
  <c r="D2056" i="14"/>
  <c r="A2056" i="14"/>
  <c r="B2056" i="14" s="1"/>
  <c r="K2055" i="14"/>
  <c r="H2055" i="14"/>
  <c r="G2055" i="14"/>
  <c r="F2055" i="14"/>
  <c r="E2055" i="14"/>
  <c r="D2055" i="14"/>
  <c r="A2055" i="14"/>
  <c r="B2055" i="14" s="1"/>
  <c r="K2054" i="14"/>
  <c r="H2054" i="14"/>
  <c r="G2054" i="14"/>
  <c r="F2054" i="14"/>
  <c r="E2054" i="14"/>
  <c r="D2054" i="14"/>
  <c r="A2054" i="14"/>
  <c r="B2054" i="14" s="1"/>
  <c r="K2053" i="14"/>
  <c r="H2053" i="14"/>
  <c r="G2053" i="14"/>
  <c r="F2053" i="14"/>
  <c r="E2053" i="14"/>
  <c r="D2053" i="14"/>
  <c r="A2053" i="14"/>
  <c r="B2053" i="14" s="1"/>
  <c r="K2052" i="14"/>
  <c r="H2052" i="14"/>
  <c r="G2052" i="14"/>
  <c r="F2052" i="14"/>
  <c r="E2052" i="14"/>
  <c r="D2052" i="14"/>
  <c r="A2052" i="14"/>
  <c r="B2052" i="14" s="1"/>
  <c r="K2051" i="14"/>
  <c r="H2051" i="14"/>
  <c r="G2051" i="14"/>
  <c r="F2051" i="14"/>
  <c r="E2051" i="14"/>
  <c r="D2051" i="14"/>
  <c r="A2051" i="14"/>
  <c r="B2051" i="14" s="1"/>
  <c r="K2050" i="14"/>
  <c r="H2050" i="14"/>
  <c r="G2050" i="14"/>
  <c r="F2050" i="14"/>
  <c r="E2050" i="14"/>
  <c r="D2050" i="14"/>
  <c r="A2050" i="14"/>
  <c r="B2050" i="14" s="1"/>
  <c r="K2049" i="14"/>
  <c r="H2049" i="14"/>
  <c r="G2049" i="14"/>
  <c r="F2049" i="14"/>
  <c r="E2049" i="14"/>
  <c r="D2049" i="14"/>
  <c r="A2049" i="14"/>
  <c r="B2049" i="14" s="1"/>
  <c r="K2048" i="14"/>
  <c r="H2048" i="14"/>
  <c r="G2048" i="14"/>
  <c r="F2048" i="14"/>
  <c r="E2048" i="14"/>
  <c r="D2048" i="14"/>
  <c r="A2048" i="14"/>
  <c r="B2048" i="14" s="1"/>
  <c r="K2047" i="14"/>
  <c r="H2047" i="14"/>
  <c r="G2047" i="14"/>
  <c r="F2047" i="14"/>
  <c r="E2047" i="14"/>
  <c r="D2047" i="14"/>
  <c r="A2047" i="14"/>
  <c r="B2047" i="14" s="1"/>
  <c r="K2046" i="14"/>
  <c r="H2046" i="14"/>
  <c r="G2046" i="14"/>
  <c r="F2046" i="14"/>
  <c r="E2046" i="14"/>
  <c r="D2046" i="14"/>
  <c r="A2046" i="14"/>
  <c r="B2046" i="14" s="1"/>
  <c r="K2045" i="14"/>
  <c r="H2045" i="14"/>
  <c r="G2045" i="14"/>
  <c r="F2045" i="14"/>
  <c r="E2045" i="14"/>
  <c r="D2045" i="14"/>
  <c r="A2045" i="14"/>
  <c r="B2045" i="14" s="1"/>
  <c r="K2044" i="14"/>
  <c r="H2044" i="14"/>
  <c r="G2044" i="14"/>
  <c r="F2044" i="14"/>
  <c r="E2044" i="14"/>
  <c r="D2044" i="14"/>
  <c r="A2044" i="14"/>
  <c r="B2044" i="14" s="1"/>
  <c r="K2043" i="14"/>
  <c r="H2043" i="14"/>
  <c r="G2043" i="14"/>
  <c r="F2043" i="14"/>
  <c r="E2043" i="14"/>
  <c r="D2043" i="14"/>
  <c r="A2043" i="14"/>
  <c r="B2043" i="14" s="1"/>
  <c r="K2042" i="14"/>
  <c r="H2042" i="14"/>
  <c r="G2042" i="14"/>
  <c r="F2042" i="14"/>
  <c r="E2042" i="14"/>
  <c r="D2042" i="14"/>
  <c r="A2042" i="14"/>
  <c r="B2042" i="14" s="1"/>
  <c r="K2041" i="14"/>
  <c r="H2041" i="14"/>
  <c r="G2041" i="14"/>
  <c r="F2041" i="14"/>
  <c r="E2041" i="14"/>
  <c r="D2041" i="14"/>
  <c r="A2041" i="14"/>
  <c r="B2041" i="14" s="1"/>
  <c r="K2040" i="14"/>
  <c r="H2040" i="14"/>
  <c r="G2040" i="14"/>
  <c r="F2040" i="14"/>
  <c r="E2040" i="14"/>
  <c r="D2040" i="14"/>
  <c r="A2040" i="14"/>
  <c r="B2040" i="14" s="1"/>
  <c r="K2039" i="14"/>
  <c r="H2039" i="14"/>
  <c r="G2039" i="14"/>
  <c r="F2039" i="14"/>
  <c r="E2039" i="14"/>
  <c r="D2039" i="14"/>
  <c r="A2039" i="14"/>
  <c r="B2039" i="14" s="1"/>
  <c r="K2038" i="14"/>
  <c r="H2038" i="14"/>
  <c r="G2038" i="14"/>
  <c r="F2038" i="14"/>
  <c r="E2038" i="14"/>
  <c r="D2038" i="14"/>
  <c r="A2038" i="14"/>
  <c r="B2038" i="14" s="1"/>
  <c r="K2037" i="14"/>
  <c r="H2037" i="14"/>
  <c r="G2037" i="14"/>
  <c r="F2037" i="14"/>
  <c r="E2037" i="14"/>
  <c r="D2037" i="14"/>
  <c r="A2037" i="14"/>
  <c r="B2037" i="14" s="1"/>
  <c r="K2036" i="14"/>
  <c r="H2036" i="14"/>
  <c r="G2036" i="14"/>
  <c r="F2036" i="14"/>
  <c r="E2036" i="14"/>
  <c r="D2036" i="14"/>
  <c r="A2036" i="14"/>
  <c r="B2036" i="14" s="1"/>
  <c r="K2035" i="14"/>
  <c r="H2035" i="14"/>
  <c r="G2035" i="14"/>
  <c r="F2035" i="14"/>
  <c r="E2035" i="14"/>
  <c r="D2035" i="14"/>
  <c r="A2035" i="14"/>
  <c r="B2035" i="14" s="1"/>
  <c r="K2034" i="14"/>
  <c r="H2034" i="14"/>
  <c r="G2034" i="14"/>
  <c r="F2034" i="14"/>
  <c r="E2034" i="14"/>
  <c r="D2034" i="14"/>
  <c r="A2034" i="14"/>
  <c r="B2034" i="14" s="1"/>
  <c r="K2033" i="14"/>
  <c r="H2033" i="14"/>
  <c r="G2033" i="14"/>
  <c r="F2033" i="14"/>
  <c r="E2033" i="14"/>
  <c r="D2033" i="14"/>
  <c r="A2033" i="14"/>
  <c r="B2033" i="14" s="1"/>
  <c r="K2032" i="14"/>
  <c r="H2032" i="14"/>
  <c r="G2032" i="14"/>
  <c r="F2032" i="14"/>
  <c r="E2032" i="14"/>
  <c r="D2032" i="14"/>
  <c r="A2032" i="14"/>
  <c r="B2032" i="14" s="1"/>
  <c r="K2031" i="14"/>
  <c r="H2031" i="14"/>
  <c r="G2031" i="14"/>
  <c r="F2031" i="14"/>
  <c r="E2031" i="14"/>
  <c r="D2031" i="14"/>
  <c r="A2031" i="14"/>
  <c r="B2031" i="14" s="1"/>
  <c r="K2030" i="14"/>
  <c r="H2030" i="14"/>
  <c r="G2030" i="14"/>
  <c r="F2030" i="14"/>
  <c r="E2030" i="14"/>
  <c r="D2030" i="14"/>
  <c r="A2030" i="14"/>
  <c r="B2030" i="14" s="1"/>
  <c r="K2029" i="14"/>
  <c r="H2029" i="14"/>
  <c r="G2029" i="14"/>
  <c r="F2029" i="14"/>
  <c r="E2029" i="14"/>
  <c r="D2029" i="14"/>
  <c r="A2029" i="14"/>
  <c r="B2029" i="14" s="1"/>
  <c r="K2028" i="14"/>
  <c r="H2028" i="14"/>
  <c r="G2028" i="14"/>
  <c r="F2028" i="14"/>
  <c r="E2028" i="14"/>
  <c r="D2028" i="14"/>
  <c r="A2028" i="14"/>
  <c r="B2028" i="14" s="1"/>
  <c r="K2027" i="14"/>
  <c r="H2027" i="14"/>
  <c r="G2027" i="14"/>
  <c r="F2027" i="14"/>
  <c r="E2027" i="14"/>
  <c r="D2027" i="14"/>
  <c r="A2027" i="14"/>
  <c r="B2027" i="14" s="1"/>
  <c r="K2026" i="14"/>
  <c r="H2026" i="14"/>
  <c r="G2026" i="14"/>
  <c r="F2026" i="14"/>
  <c r="E2026" i="14"/>
  <c r="D2026" i="14"/>
  <c r="A2026" i="14"/>
  <c r="B2026" i="14" s="1"/>
  <c r="K2025" i="14"/>
  <c r="H2025" i="14"/>
  <c r="G2025" i="14"/>
  <c r="F2025" i="14"/>
  <c r="E2025" i="14"/>
  <c r="D2025" i="14"/>
  <c r="A2025" i="14"/>
  <c r="B2025" i="14" s="1"/>
  <c r="K2024" i="14"/>
  <c r="H2024" i="14"/>
  <c r="G2024" i="14"/>
  <c r="F2024" i="14"/>
  <c r="E2024" i="14"/>
  <c r="D2024" i="14"/>
  <c r="A2024" i="14"/>
  <c r="B2024" i="14" s="1"/>
  <c r="K2023" i="14"/>
  <c r="H2023" i="14"/>
  <c r="G2023" i="14"/>
  <c r="F2023" i="14"/>
  <c r="E2023" i="14"/>
  <c r="D2023" i="14"/>
  <c r="A2023" i="14"/>
  <c r="B2023" i="14" s="1"/>
  <c r="K2022" i="14"/>
  <c r="H2022" i="14"/>
  <c r="G2022" i="14"/>
  <c r="F2022" i="14"/>
  <c r="E2022" i="14"/>
  <c r="D2022" i="14"/>
  <c r="A2022" i="14"/>
  <c r="B2022" i="14" s="1"/>
  <c r="K2021" i="14"/>
  <c r="H2021" i="14"/>
  <c r="G2021" i="14"/>
  <c r="F2021" i="14"/>
  <c r="E2021" i="14"/>
  <c r="D2021" i="14"/>
  <c r="A2021" i="14"/>
  <c r="B2021" i="14" s="1"/>
  <c r="K2020" i="14"/>
  <c r="H2020" i="14"/>
  <c r="G2020" i="14"/>
  <c r="F2020" i="14"/>
  <c r="E2020" i="14"/>
  <c r="D2020" i="14"/>
  <c r="A2020" i="14"/>
  <c r="B2020" i="14" s="1"/>
  <c r="K2019" i="14"/>
  <c r="H2019" i="14"/>
  <c r="G2019" i="14"/>
  <c r="F2019" i="14"/>
  <c r="E2019" i="14"/>
  <c r="D2019" i="14"/>
  <c r="A2019" i="14"/>
  <c r="B2019" i="14" s="1"/>
  <c r="K2018" i="14"/>
  <c r="H2018" i="14"/>
  <c r="G2018" i="14"/>
  <c r="F2018" i="14"/>
  <c r="E2018" i="14"/>
  <c r="D2018" i="14"/>
  <c r="A2018" i="14"/>
  <c r="B2018" i="14" s="1"/>
  <c r="K2017" i="14"/>
  <c r="H2017" i="14"/>
  <c r="G2017" i="14"/>
  <c r="F2017" i="14"/>
  <c r="E2017" i="14"/>
  <c r="D2017" i="14"/>
  <c r="A2017" i="14"/>
  <c r="B2017" i="14" s="1"/>
  <c r="K2016" i="14"/>
  <c r="H2016" i="14"/>
  <c r="G2016" i="14"/>
  <c r="F2016" i="14"/>
  <c r="E2016" i="14"/>
  <c r="D2016" i="14"/>
  <c r="A2016" i="14"/>
  <c r="B2016" i="14" s="1"/>
  <c r="K2015" i="14"/>
  <c r="H2015" i="14"/>
  <c r="G2015" i="14"/>
  <c r="F2015" i="14"/>
  <c r="E2015" i="14"/>
  <c r="D2015" i="14"/>
  <c r="A2015" i="14"/>
  <c r="B2015" i="14" s="1"/>
  <c r="K2014" i="14"/>
  <c r="H2014" i="14"/>
  <c r="G2014" i="14"/>
  <c r="F2014" i="14"/>
  <c r="E2014" i="14"/>
  <c r="D2014" i="14"/>
  <c r="A2014" i="14"/>
  <c r="B2014" i="14" s="1"/>
  <c r="K2013" i="14"/>
  <c r="H2013" i="14"/>
  <c r="G2013" i="14"/>
  <c r="F2013" i="14"/>
  <c r="E2013" i="14"/>
  <c r="D2013" i="14"/>
  <c r="A2013" i="14"/>
  <c r="B2013" i="14" s="1"/>
  <c r="K2012" i="14"/>
  <c r="H2012" i="14"/>
  <c r="G2012" i="14"/>
  <c r="F2012" i="14"/>
  <c r="E2012" i="14"/>
  <c r="D2012" i="14"/>
  <c r="A2012" i="14"/>
  <c r="B2012" i="14" s="1"/>
  <c r="K2011" i="14"/>
  <c r="H2011" i="14"/>
  <c r="G2011" i="14"/>
  <c r="F2011" i="14"/>
  <c r="E2011" i="14"/>
  <c r="D2011" i="14"/>
  <c r="A2011" i="14"/>
  <c r="B2011" i="14" s="1"/>
  <c r="K2010" i="14"/>
  <c r="H2010" i="14"/>
  <c r="G2010" i="14"/>
  <c r="F2010" i="14"/>
  <c r="E2010" i="14"/>
  <c r="D2010" i="14"/>
  <c r="A2010" i="14"/>
  <c r="B2010" i="14" s="1"/>
  <c r="K2009" i="14"/>
  <c r="H2009" i="14"/>
  <c r="G2009" i="14"/>
  <c r="F2009" i="14"/>
  <c r="E2009" i="14"/>
  <c r="D2009" i="14"/>
  <c r="A2009" i="14"/>
  <c r="B2009" i="14" s="1"/>
  <c r="C2544" i="14" l="1"/>
  <c r="C2446" i="14"/>
  <c r="C2382" i="14"/>
  <c r="C2512" i="14"/>
  <c r="C2576" i="14"/>
  <c r="C2336" i="14"/>
  <c r="C2338" i="14"/>
  <c r="C2414" i="14"/>
  <c r="C2478" i="14"/>
  <c r="C2528" i="14"/>
  <c r="C2560" i="14"/>
  <c r="B2178" i="14"/>
  <c r="C2178" i="14" s="1"/>
  <c r="C2366" i="14"/>
  <c r="C2398" i="14"/>
  <c r="C2430" i="14"/>
  <c r="C2462" i="14"/>
  <c r="C2486" i="14"/>
  <c r="C2498" i="14"/>
  <c r="C2520" i="14"/>
  <c r="C2536" i="14"/>
  <c r="C2552" i="14"/>
  <c r="C2568" i="14"/>
  <c r="C2743" i="14"/>
  <c r="C2280" i="14"/>
  <c r="C2288" i="14"/>
  <c r="C2296" i="14"/>
  <c r="C2304" i="14"/>
  <c r="C2312" i="14"/>
  <c r="C2320" i="14"/>
  <c r="C2328" i="14"/>
  <c r="C2394" i="14"/>
  <c r="C2410" i="14"/>
  <c r="C2426" i="14"/>
  <c r="C2442" i="14"/>
  <c r="C2458" i="14"/>
  <c r="C2474" i="14"/>
  <c r="C2524" i="14"/>
  <c r="C2540" i="14"/>
  <c r="C2556" i="14"/>
  <c r="C2572" i="14"/>
  <c r="B2286" i="14"/>
  <c r="C2286" i="14" s="1"/>
  <c r="B2302" i="14"/>
  <c r="C2302" i="14" s="1"/>
  <c r="B2310" i="14"/>
  <c r="C2310" i="14" s="1"/>
  <c r="C2316" i="14"/>
  <c r="C2324" i="14"/>
  <c r="B2326" i="14"/>
  <c r="C2326" i="14" s="1"/>
  <c r="C2346" i="14"/>
  <c r="C2370" i="14"/>
  <c r="C2386" i="14"/>
  <c r="C2402" i="14"/>
  <c r="C2418" i="14"/>
  <c r="C2434" i="14"/>
  <c r="C2450" i="14"/>
  <c r="C2466" i="14"/>
  <c r="C2482" i="14"/>
  <c r="C2506" i="14"/>
  <c r="C2516" i="14"/>
  <c r="C2532" i="14"/>
  <c r="C2548" i="14"/>
  <c r="C2564" i="14"/>
  <c r="C2270" i="14"/>
  <c r="C2278" i="14"/>
  <c r="C2294" i="14"/>
  <c r="C2318" i="14"/>
  <c r="C2266" i="14"/>
  <c r="B2268" i="14"/>
  <c r="C2268" i="14" s="1"/>
  <c r="C2274" i="14"/>
  <c r="B2276" i="14"/>
  <c r="C2276" i="14" s="1"/>
  <c r="C2282" i="14"/>
  <c r="B2284" i="14"/>
  <c r="C2284" i="14" s="1"/>
  <c r="C2290" i="14"/>
  <c r="B2292" i="14"/>
  <c r="C2292" i="14" s="1"/>
  <c r="C2298" i="14"/>
  <c r="B2300" i="14"/>
  <c r="C2300" i="14" s="1"/>
  <c r="C2306" i="14"/>
  <c r="B2308" i="14"/>
  <c r="C2308" i="14" s="1"/>
  <c r="C2314" i="14"/>
  <c r="C2322" i="14"/>
  <c r="C2330" i="14"/>
  <c r="C2332" i="14"/>
  <c r="C2354" i="14"/>
  <c r="C2374" i="14"/>
  <c r="C2390" i="14"/>
  <c r="C2406" i="14"/>
  <c r="C2422" i="14"/>
  <c r="C2438" i="14"/>
  <c r="C2454" i="14"/>
  <c r="C2470" i="14"/>
  <c r="C2102" i="14"/>
  <c r="C2110" i="14"/>
  <c r="C2118" i="14"/>
  <c r="C2126" i="14"/>
  <c r="C2134" i="14"/>
  <c r="C2142" i="14"/>
  <c r="C2150" i="14"/>
  <c r="C2158" i="14"/>
  <c r="C2192" i="14"/>
  <c r="C2200" i="14"/>
  <c r="C2208" i="14"/>
  <c r="C2216" i="14"/>
  <c r="C2224" i="14"/>
  <c r="C2232" i="14"/>
  <c r="C2240" i="14"/>
  <c r="C2248" i="14"/>
  <c r="C2256" i="14"/>
  <c r="C2264" i="14"/>
  <c r="C2272" i="14"/>
  <c r="B2352" i="14"/>
  <c r="C2352" i="14" s="1"/>
  <c r="B2360" i="14"/>
  <c r="C2360" i="14" s="1"/>
  <c r="B2376" i="14"/>
  <c r="C2376" i="14" s="1"/>
  <c r="B2392" i="14"/>
  <c r="C2392" i="14" s="1"/>
  <c r="B2408" i="14"/>
  <c r="C2408" i="14" s="1"/>
  <c r="B2424" i="14"/>
  <c r="C2424" i="14" s="1"/>
  <c r="B2440" i="14"/>
  <c r="C2440" i="14" s="1"/>
  <c r="B2456" i="14"/>
  <c r="C2456" i="14" s="1"/>
  <c r="B2472" i="14"/>
  <c r="C2472" i="14" s="1"/>
  <c r="B2671" i="14"/>
  <c r="C2671" i="14" s="1"/>
  <c r="B2675" i="14"/>
  <c r="C2675" i="14" s="1"/>
  <c r="B2679" i="14"/>
  <c r="C2679" i="14" s="1"/>
  <c r="B2683" i="14"/>
  <c r="C2683" i="14" s="1"/>
  <c r="B2691" i="14"/>
  <c r="C2691" i="14" s="1"/>
  <c r="B2699" i="14"/>
  <c r="C2699" i="14" s="1"/>
  <c r="B2703" i="14"/>
  <c r="C2703" i="14" s="1"/>
  <c r="B2108" i="14"/>
  <c r="C2108" i="14" s="1"/>
  <c r="B2116" i="14"/>
  <c r="C2116" i="14" s="1"/>
  <c r="B2124" i="14"/>
  <c r="C2124" i="14" s="1"/>
  <c r="B2132" i="14"/>
  <c r="C2132" i="14" s="1"/>
  <c r="B2140" i="14"/>
  <c r="C2140" i="14" s="1"/>
  <c r="B2148" i="14"/>
  <c r="C2148" i="14" s="1"/>
  <c r="B2156" i="14"/>
  <c r="C2156" i="14" s="1"/>
  <c r="B2162" i="14"/>
  <c r="C2162" i="14" s="1"/>
  <c r="B2190" i="14"/>
  <c r="C2190" i="14" s="1"/>
  <c r="B2198" i="14"/>
  <c r="C2198" i="14" s="1"/>
  <c r="B2206" i="14"/>
  <c r="C2206" i="14" s="1"/>
  <c r="B2214" i="14"/>
  <c r="C2214" i="14" s="1"/>
  <c r="B2222" i="14"/>
  <c r="C2222" i="14" s="1"/>
  <c r="B2230" i="14"/>
  <c r="C2230" i="14" s="1"/>
  <c r="B2238" i="14"/>
  <c r="C2238" i="14" s="1"/>
  <c r="B2246" i="14"/>
  <c r="C2246" i="14" s="1"/>
  <c r="B2254" i="14"/>
  <c r="C2254" i="14" s="1"/>
  <c r="B2262" i="14"/>
  <c r="C2262" i="14" s="1"/>
  <c r="B2170" i="14"/>
  <c r="C2170" i="14" s="1"/>
  <c r="C2182" i="14"/>
  <c r="C2186" i="14"/>
  <c r="B2188" i="14"/>
  <c r="C2188" i="14" s="1"/>
  <c r="C2194" i="14"/>
  <c r="B2196" i="14"/>
  <c r="C2196" i="14" s="1"/>
  <c r="C2202" i="14"/>
  <c r="B2204" i="14"/>
  <c r="C2204" i="14" s="1"/>
  <c r="C2210" i="14"/>
  <c r="B2212" i="14"/>
  <c r="C2212" i="14" s="1"/>
  <c r="C2218" i="14"/>
  <c r="B2220" i="14"/>
  <c r="C2220" i="14" s="1"/>
  <c r="C2226" i="14"/>
  <c r="B2228" i="14"/>
  <c r="C2228" i="14" s="1"/>
  <c r="C2234" i="14"/>
  <c r="B2236" i="14"/>
  <c r="C2236" i="14" s="1"/>
  <c r="C2242" i="14"/>
  <c r="B2244" i="14"/>
  <c r="C2244" i="14" s="1"/>
  <c r="C2250" i="14"/>
  <c r="B2252" i="14"/>
  <c r="C2252" i="14" s="1"/>
  <c r="C2258" i="14"/>
  <c r="B2260" i="14"/>
  <c r="C2260" i="14" s="1"/>
  <c r="B2344" i="14"/>
  <c r="C2344" i="14" s="1"/>
  <c r="C2340" i="14"/>
  <c r="C2348" i="14"/>
  <c r="C2356" i="14"/>
  <c r="B2372" i="14"/>
  <c r="C2372" i="14" s="1"/>
  <c r="B2494" i="14"/>
  <c r="C2494" i="14" s="1"/>
  <c r="B2518" i="14"/>
  <c r="C2518" i="14" s="1"/>
  <c r="B2534" i="14"/>
  <c r="C2534" i="14" s="1"/>
  <c r="B2550" i="14"/>
  <c r="C2550" i="14" s="1"/>
  <c r="B2566" i="14"/>
  <c r="C2566" i="14" s="1"/>
  <c r="B2660" i="14"/>
  <c r="C2660" i="14" s="1"/>
  <c r="B2664" i="14"/>
  <c r="C2664" i="14" s="1"/>
  <c r="B2668" i="14"/>
  <c r="C2668" i="14" s="1"/>
  <c r="B2676" i="14"/>
  <c r="C2676" i="14" s="1"/>
  <c r="B2684" i="14"/>
  <c r="C2684" i="14" s="1"/>
  <c r="B2688" i="14"/>
  <c r="C2688" i="14" s="1"/>
  <c r="B2692" i="14"/>
  <c r="C2692" i="14" s="1"/>
  <c r="B2696" i="14"/>
  <c r="C2696" i="14" s="1"/>
  <c r="B2700" i="14"/>
  <c r="C2700" i="14" s="1"/>
  <c r="B2704" i="14"/>
  <c r="C2704" i="14" s="1"/>
  <c r="B2364" i="14"/>
  <c r="C2364" i="14" s="1"/>
  <c r="B2510" i="14"/>
  <c r="C2510" i="14" s="1"/>
  <c r="B2526" i="14"/>
  <c r="C2526" i="14" s="1"/>
  <c r="B2542" i="14"/>
  <c r="C2542" i="14" s="1"/>
  <c r="B2558" i="14"/>
  <c r="C2558" i="14" s="1"/>
  <c r="B2574" i="14"/>
  <c r="C2574" i="14" s="1"/>
  <c r="B2658" i="14"/>
  <c r="C2658" i="14" s="1"/>
  <c r="B2662" i="14"/>
  <c r="C2662" i="14" s="1"/>
  <c r="B2666" i="14"/>
  <c r="C2666" i="14" s="1"/>
  <c r="B2674" i="14"/>
  <c r="C2674" i="14" s="1"/>
  <c r="B2678" i="14"/>
  <c r="C2678" i="14" s="1"/>
  <c r="B2686" i="14"/>
  <c r="C2686" i="14" s="1"/>
  <c r="B2690" i="14"/>
  <c r="C2690" i="14" s="1"/>
  <c r="B2694" i="14"/>
  <c r="C2694" i="14" s="1"/>
  <c r="B2698" i="14"/>
  <c r="C2698" i="14" s="1"/>
  <c r="B2702" i="14"/>
  <c r="C2702" i="14" s="1"/>
  <c r="B2706" i="14"/>
  <c r="C2706" i="14" s="1"/>
  <c r="C2342" i="14"/>
  <c r="C2350" i="14"/>
  <c r="C2358" i="14"/>
  <c r="B2368" i="14"/>
  <c r="C2368" i="14" s="1"/>
  <c r="B2384" i="14"/>
  <c r="C2384" i="14" s="1"/>
  <c r="B2400" i="14"/>
  <c r="C2400" i="14" s="1"/>
  <c r="B2416" i="14"/>
  <c r="C2416" i="14" s="1"/>
  <c r="B2432" i="14"/>
  <c r="C2432" i="14" s="1"/>
  <c r="B2448" i="14"/>
  <c r="C2448" i="14" s="1"/>
  <c r="B2464" i="14"/>
  <c r="C2464" i="14" s="1"/>
  <c r="B2480" i="14"/>
  <c r="C2480" i="14" s="1"/>
  <c r="B2665" i="14"/>
  <c r="C2665" i="14" s="1"/>
  <c r="B2669" i="14"/>
  <c r="C2669" i="14" s="1"/>
  <c r="B2673" i="14"/>
  <c r="C2673" i="14" s="1"/>
  <c r="B2677" i="14"/>
  <c r="C2677" i="14" s="1"/>
  <c r="B2681" i="14"/>
  <c r="C2681" i="14" s="1"/>
  <c r="B2685" i="14"/>
  <c r="C2685" i="14" s="1"/>
  <c r="B2689" i="14"/>
  <c r="C2689" i="14" s="1"/>
  <c r="B2697" i="14"/>
  <c r="C2697" i="14" s="1"/>
  <c r="B2701" i="14"/>
  <c r="C2701" i="14" s="1"/>
  <c r="C2380" i="14"/>
  <c r="C2388" i="14"/>
  <c r="C2396" i="14"/>
  <c r="C2404" i="14"/>
  <c r="C2412" i="14"/>
  <c r="C2420" i="14"/>
  <c r="C2428" i="14"/>
  <c r="C2436" i="14"/>
  <c r="C2444" i="14"/>
  <c r="C2452" i="14"/>
  <c r="C2460" i="14"/>
  <c r="C2468" i="14"/>
  <c r="C2476" i="14"/>
  <c r="C2484" i="14"/>
  <c r="C2491" i="14"/>
  <c r="C2502" i="14"/>
  <c r="C2514" i="14"/>
  <c r="C2522" i="14"/>
  <c r="C2530" i="14"/>
  <c r="C2538" i="14"/>
  <c r="C2546" i="14"/>
  <c r="C2554" i="14"/>
  <c r="C2562" i="14"/>
  <c r="C2570" i="14"/>
  <c r="C2619" i="14"/>
  <c r="C2621" i="14"/>
  <c r="C2623" i="14"/>
  <c r="C2625" i="14"/>
  <c r="C2627" i="14"/>
  <c r="C2629" i="14"/>
  <c r="C2631" i="14"/>
  <c r="C2633" i="14"/>
  <c r="C2635" i="14"/>
  <c r="C2637" i="14"/>
  <c r="C2639" i="14"/>
  <c r="C2641" i="14"/>
  <c r="C2643" i="14"/>
  <c r="C2071" i="14"/>
  <c r="C2075" i="14"/>
  <c r="C2079" i="14"/>
  <c r="C2083" i="14"/>
  <c r="C2087" i="14"/>
  <c r="C2091" i="14"/>
  <c r="C2095" i="14"/>
  <c r="C2099" i="14"/>
  <c r="C2073" i="14"/>
  <c r="C2077" i="14"/>
  <c r="C2081" i="14"/>
  <c r="C2085" i="14"/>
  <c r="C2089" i="14"/>
  <c r="C2093" i="14"/>
  <c r="C2097" i="14"/>
  <c r="C2101" i="14"/>
  <c r="B2165" i="14"/>
  <c r="C2165" i="14" s="1"/>
  <c r="B2173" i="14"/>
  <c r="B2181" i="14"/>
  <c r="C2181" i="14" s="1"/>
  <c r="B2221" i="14"/>
  <c r="C2221" i="14" s="1"/>
  <c r="B2245" i="14"/>
  <c r="C2245" i="14" s="1"/>
  <c r="B2269" i="14"/>
  <c r="C2269" i="14" s="1"/>
  <c r="B2277" i="14"/>
  <c r="C2277" i="14" s="1"/>
  <c r="B2285" i="14"/>
  <c r="C2285" i="14" s="1"/>
  <c r="B2317" i="14"/>
  <c r="B2325" i="14"/>
  <c r="C2325" i="14" s="1"/>
  <c r="C2600" i="14"/>
  <c r="C2608" i="14"/>
  <c r="C2612" i="14"/>
  <c r="C2616" i="14"/>
  <c r="C2622" i="14"/>
  <c r="C2624" i="14"/>
  <c r="C2630" i="14"/>
  <c r="C2640" i="14"/>
  <c r="C2642" i="14"/>
  <c r="C2644" i="14"/>
  <c r="C2716" i="14"/>
  <c r="C2105" i="14"/>
  <c r="C2109" i="14"/>
  <c r="C2113" i="14"/>
  <c r="C2117" i="14"/>
  <c r="C2121" i="14"/>
  <c r="C2125" i="14"/>
  <c r="C2129" i="14"/>
  <c r="C2133" i="14"/>
  <c r="C2137" i="14"/>
  <c r="C2141" i="14"/>
  <c r="C2145" i="14"/>
  <c r="C2149" i="14"/>
  <c r="C2153" i="14"/>
  <c r="C2157" i="14"/>
  <c r="B2163" i="14"/>
  <c r="C2163" i="14" s="1"/>
  <c r="B2171" i="14"/>
  <c r="C2171" i="14" s="1"/>
  <c r="B2179" i="14"/>
  <c r="B2187" i="14"/>
  <c r="C2187" i="14" s="1"/>
  <c r="B2195" i="14"/>
  <c r="C2195" i="14" s="1"/>
  <c r="B2203" i="14"/>
  <c r="C2203" i="14" s="1"/>
  <c r="B2211" i="14"/>
  <c r="B2219" i="14"/>
  <c r="C2219" i="14" s="1"/>
  <c r="B2227" i="14"/>
  <c r="C2227" i="14" s="1"/>
  <c r="B2235" i="14"/>
  <c r="C2235" i="14" s="1"/>
  <c r="B2243" i="14"/>
  <c r="C2243" i="14" s="1"/>
  <c r="B2251" i="14"/>
  <c r="C2251" i="14" s="1"/>
  <c r="B2259" i="14"/>
  <c r="C2259" i="14" s="1"/>
  <c r="B2267" i="14"/>
  <c r="C2267" i="14" s="1"/>
  <c r="B2275" i="14"/>
  <c r="B2283" i="14"/>
  <c r="C2283" i="14" s="1"/>
  <c r="B2291" i="14"/>
  <c r="C2291" i="14" s="1"/>
  <c r="B2299" i="14"/>
  <c r="C2299" i="14" s="1"/>
  <c r="B2307" i="14"/>
  <c r="B2315" i="14"/>
  <c r="C2315" i="14" s="1"/>
  <c r="B2323" i="14"/>
  <c r="C2323" i="14" s="1"/>
  <c r="B2331" i="14"/>
  <c r="C2331" i="14" s="1"/>
  <c r="C2333" i="14"/>
  <c r="B2189" i="14"/>
  <c r="C2189" i="14" s="1"/>
  <c r="B2205" i="14"/>
  <c r="B2213" i="14"/>
  <c r="C2213" i="14" s="1"/>
  <c r="B2237" i="14"/>
  <c r="C2237" i="14" s="1"/>
  <c r="B2309" i="14"/>
  <c r="C2309" i="14" s="1"/>
  <c r="B2495" i="14"/>
  <c r="C2614" i="14"/>
  <c r="C2618" i="14"/>
  <c r="C2628" i="14"/>
  <c r="C2634" i="14"/>
  <c r="C2636" i="14"/>
  <c r="C2732" i="14"/>
  <c r="B2070" i="14"/>
  <c r="C2070" i="14" s="1"/>
  <c r="B2072" i="14"/>
  <c r="C2072" i="14" s="1"/>
  <c r="B2074" i="14"/>
  <c r="C2074" i="14" s="1"/>
  <c r="B2076" i="14"/>
  <c r="C2076" i="14" s="1"/>
  <c r="B2078" i="14"/>
  <c r="B2080" i="14"/>
  <c r="B2082" i="14"/>
  <c r="B2084" i="14"/>
  <c r="B2086" i="14"/>
  <c r="C2086" i="14" s="1"/>
  <c r="B2088" i="14"/>
  <c r="C2088" i="14" s="1"/>
  <c r="B2090" i="14"/>
  <c r="C2090" i="14" s="1"/>
  <c r="B2092" i="14"/>
  <c r="C2092" i="14" s="1"/>
  <c r="B2094" i="14"/>
  <c r="B2096" i="14"/>
  <c r="B2098" i="14"/>
  <c r="B2100" i="14"/>
  <c r="C2103" i="14"/>
  <c r="C2107" i="14"/>
  <c r="C2111" i="14"/>
  <c r="C2115" i="14"/>
  <c r="C2119" i="14"/>
  <c r="C2123" i="14"/>
  <c r="C2127" i="14"/>
  <c r="C2131" i="14"/>
  <c r="C2135" i="14"/>
  <c r="C2139" i="14"/>
  <c r="C2143" i="14"/>
  <c r="C2147" i="14"/>
  <c r="C2151" i="14"/>
  <c r="C2155" i="14"/>
  <c r="B2159" i="14"/>
  <c r="C2159" i="14" s="1"/>
  <c r="C2164" i="14"/>
  <c r="B2167" i="14"/>
  <c r="C2167" i="14" s="1"/>
  <c r="C2172" i="14"/>
  <c r="B2175" i="14"/>
  <c r="C2175" i="14" s="1"/>
  <c r="C2180" i="14"/>
  <c r="B2183" i="14"/>
  <c r="C2183" i="14" s="1"/>
  <c r="B2191" i="14"/>
  <c r="C2191" i="14" s="1"/>
  <c r="B2199" i="14"/>
  <c r="C2199" i="14" s="1"/>
  <c r="B2207" i="14"/>
  <c r="B2215" i="14"/>
  <c r="C2215" i="14" s="1"/>
  <c r="B2223" i="14"/>
  <c r="C2223" i="14" s="1"/>
  <c r="B2231" i="14"/>
  <c r="C2231" i="14" s="1"/>
  <c r="B2239" i="14"/>
  <c r="C2239" i="14" s="1"/>
  <c r="B2247" i="14"/>
  <c r="C2247" i="14" s="1"/>
  <c r="B2255" i="14"/>
  <c r="C2255" i="14" s="1"/>
  <c r="B2263" i="14"/>
  <c r="C2263" i="14" s="1"/>
  <c r="B2271" i="14"/>
  <c r="C2271" i="14" s="1"/>
  <c r="B2279" i="14"/>
  <c r="C2279" i="14" s="1"/>
  <c r="B2287" i="14"/>
  <c r="C2287" i="14" s="1"/>
  <c r="B2295" i="14"/>
  <c r="C2295" i="14" s="1"/>
  <c r="B2303" i="14"/>
  <c r="B2311" i="14"/>
  <c r="C2311" i="14" s="1"/>
  <c r="B2319" i="14"/>
  <c r="C2319" i="14" s="1"/>
  <c r="B2327" i="14"/>
  <c r="C2327" i="14" s="1"/>
  <c r="B2197" i="14"/>
  <c r="C2197" i="14" s="1"/>
  <c r="B2229" i="14"/>
  <c r="C2229" i="14" s="1"/>
  <c r="B2253" i="14"/>
  <c r="C2253" i="14" s="1"/>
  <c r="B2261" i="14"/>
  <c r="C2261" i="14" s="1"/>
  <c r="B2293" i="14"/>
  <c r="C2293" i="14" s="1"/>
  <c r="B2301" i="14"/>
  <c r="C2301" i="14" s="1"/>
  <c r="C2584" i="14"/>
  <c r="C2592" i="14"/>
  <c r="C2610" i="14"/>
  <c r="C2620" i="14"/>
  <c r="C2626" i="14"/>
  <c r="C2632" i="14"/>
  <c r="C2638" i="14"/>
  <c r="C2652" i="14"/>
  <c r="C2708" i="14"/>
  <c r="C2724" i="14"/>
  <c r="B2161" i="14"/>
  <c r="C2161" i="14" s="1"/>
  <c r="B2169" i="14"/>
  <c r="C2169" i="14" s="1"/>
  <c r="B2177" i="14"/>
  <c r="C2177" i="14" s="1"/>
  <c r="B2185" i="14"/>
  <c r="C2185" i="14" s="1"/>
  <c r="B2193" i="14"/>
  <c r="C2193" i="14" s="1"/>
  <c r="B2201" i="14"/>
  <c r="C2201" i="14" s="1"/>
  <c r="B2209" i="14"/>
  <c r="C2209" i="14" s="1"/>
  <c r="B2217" i="14"/>
  <c r="C2217" i="14" s="1"/>
  <c r="B2225" i="14"/>
  <c r="C2225" i="14" s="1"/>
  <c r="B2233" i="14"/>
  <c r="C2233" i="14" s="1"/>
  <c r="B2241" i="14"/>
  <c r="C2241" i="14" s="1"/>
  <c r="B2249" i="14"/>
  <c r="C2249" i="14" s="1"/>
  <c r="B2257" i="14"/>
  <c r="C2257" i="14" s="1"/>
  <c r="B2265" i="14"/>
  <c r="C2265" i="14" s="1"/>
  <c r="B2273" i="14"/>
  <c r="C2273" i="14" s="1"/>
  <c r="B2281" i="14"/>
  <c r="C2281" i="14" s="1"/>
  <c r="B2289" i="14"/>
  <c r="C2289" i="14" s="1"/>
  <c r="B2297" i="14"/>
  <c r="C2297" i="14" s="1"/>
  <c r="B2305" i="14"/>
  <c r="C2305" i="14" s="1"/>
  <c r="B2313" i="14"/>
  <c r="C2313" i="14" s="1"/>
  <c r="B2321" i="14"/>
  <c r="C2321" i="14" s="1"/>
  <c r="B2329" i="14"/>
  <c r="C2329" i="14" s="1"/>
  <c r="B2503" i="14"/>
  <c r="C2503" i="14" s="1"/>
  <c r="B2339" i="14"/>
  <c r="C2339" i="14" s="1"/>
  <c r="B2341" i="14"/>
  <c r="C2341" i="14" s="1"/>
  <c r="B2343" i="14"/>
  <c r="B2345" i="14"/>
  <c r="C2345" i="14" s="1"/>
  <c r="B2347" i="14"/>
  <c r="C2347" i="14" s="1"/>
  <c r="B2349" i="14"/>
  <c r="C2349" i="14" s="1"/>
  <c r="B2351" i="14"/>
  <c r="B2353" i="14"/>
  <c r="C2353" i="14" s="1"/>
  <c r="B2355" i="14"/>
  <c r="C2355" i="14" s="1"/>
  <c r="B2357" i="14"/>
  <c r="C2357" i="14" s="1"/>
  <c r="B2359" i="14"/>
  <c r="C2359" i="14" s="1"/>
  <c r="B2361" i="14"/>
  <c r="C2361" i="14" s="1"/>
  <c r="B2363" i="14"/>
  <c r="C2363" i="14" s="1"/>
  <c r="B2365" i="14"/>
  <c r="C2365" i="14" s="1"/>
  <c r="B2367" i="14"/>
  <c r="B2369" i="14"/>
  <c r="C2369" i="14" s="1"/>
  <c r="B2371" i="14"/>
  <c r="C2371" i="14" s="1"/>
  <c r="B2373" i="14"/>
  <c r="C2373" i="14" s="1"/>
  <c r="B2375" i="14"/>
  <c r="B2377" i="14"/>
  <c r="C2377" i="14" s="1"/>
  <c r="B2379" i="14"/>
  <c r="C2379" i="14" s="1"/>
  <c r="B2381" i="14"/>
  <c r="C2381" i="14" s="1"/>
  <c r="B2383" i="14"/>
  <c r="C2383" i="14" s="1"/>
  <c r="B2385" i="14"/>
  <c r="C2385" i="14" s="1"/>
  <c r="B2387" i="14"/>
  <c r="C2387" i="14" s="1"/>
  <c r="B2389" i="14"/>
  <c r="C2389" i="14" s="1"/>
  <c r="B2391" i="14"/>
  <c r="B2393" i="14"/>
  <c r="C2393" i="14" s="1"/>
  <c r="B2395" i="14"/>
  <c r="C2395" i="14" s="1"/>
  <c r="B2397" i="14"/>
  <c r="C2397" i="14" s="1"/>
  <c r="B2399" i="14"/>
  <c r="B2401" i="14"/>
  <c r="C2401" i="14" s="1"/>
  <c r="B2403" i="14"/>
  <c r="C2403" i="14" s="1"/>
  <c r="B2405" i="14"/>
  <c r="C2405" i="14" s="1"/>
  <c r="B2407" i="14"/>
  <c r="C2407" i="14" s="1"/>
  <c r="B2409" i="14"/>
  <c r="C2409" i="14" s="1"/>
  <c r="B2411" i="14"/>
  <c r="C2411" i="14" s="1"/>
  <c r="B2413" i="14"/>
  <c r="C2413" i="14" s="1"/>
  <c r="B2415" i="14"/>
  <c r="B2417" i="14"/>
  <c r="C2417" i="14" s="1"/>
  <c r="B2419" i="14"/>
  <c r="C2419" i="14" s="1"/>
  <c r="B2421" i="14"/>
  <c r="C2421" i="14" s="1"/>
  <c r="B2423" i="14"/>
  <c r="B2425" i="14"/>
  <c r="C2425" i="14" s="1"/>
  <c r="B2427" i="14"/>
  <c r="C2427" i="14" s="1"/>
  <c r="B2429" i="14"/>
  <c r="C2429" i="14" s="1"/>
  <c r="B2431" i="14"/>
  <c r="C2431" i="14" s="1"/>
  <c r="B2433" i="14"/>
  <c r="C2433" i="14" s="1"/>
  <c r="B2435" i="14"/>
  <c r="C2435" i="14" s="1"/>
  <c r="B2437" i="14"/>
  <c r="C2437" i="14" s="1"/>
  <c r="B2439" i="14"/>
  <c r="B2441" i="14"/>
  <c r="C2441" i="14" s="1"/>
  <c r="B2443" i="14"/>
  <c r="C2443" i="14" s="1"/>
  <c r="B2445" i="14"/>
  <c r="C2445" i="14" s="1"/>
  <c r="B2447" i="14"/>
  <c r="B2449" i="14"/>
  <c r="C2449" i="14" s="1"/>
  <c r="B2451" i="14"/>
  <c r="C2451" i="14" s="1"/>
  <c r="B2453" i="14"/>
  <c r="C2453" i="14" s="1"/>
  <c r="B2455" i="14"/>
  <c r="C2455" i="14" s="1"/>
  <c r="B2457" i="14"/>
  <c r="C2457" i="14" s="1"/>
  <c r="B2459" i="14"/>
  <c r="C2459" i="14" s="1"/>
  <c r="B2461" i="14"/>
  <c r="C2461" i="14" s="1"/>
  <c r="B2463" i="14"/>
  <c r="B2465" i="14"/>
  <c r="C2465" i="14" s="1"/>
  <c r="B2467" i="14"/>
  <c r="C2467" i="14" s="1"/>
  <c r="B2469" i="14"/>
  <c r="C2469" i="14" s="1"/>
  <c r="B2471" i="14"/>
  <c r="B2473" i="14"/>
  <c r="C2473" i="14" s="1"/>
  <c r="B2475" i="14"/>
  <c r="C2475" i="14" s="1"/>
  <c r="B2477" i="14"/>
  <c r="C2477" i="14" s="1"/>
  <c r="B2479" i="14"/>
  <c r="C2479" i="14" s="1"/>
  <c r="B2481" i="14"/>
  <c r="C2481" i="14" s="1"/>
  <c r="B2483" i="14"/>
  <c r="C2483" i="14" s="1"/>
  <c r="B2485" i="14"/>
  <c r="C2485" i="14" s="1"/>
  <c r="B2487" i="14"/>
  <c r="C2489" i="14"/>
  <c r="C2334" i="14"/>
  <c r="B2335" i="14"/>
  <c r="C2335" i="14" s="1"/>
  <c r="C2337" i="14"/>
  <c r="B2492" i="14"/>
  <c r="C2492" i="14" s="1"/>
  <c r="B2499" i="14"/>
  <c r="C2499" i="14" s="1"/>
  <c r="B2507" i="14"/>
  <c r="C2507" i="14" s="1"/>
  <c r="C2488" i="14"/>
  <c r="C2493" i="14"/>
  <c r="C2497" i="14"/>
  <c r="C2501" i="14"/>
  <c r="C2505" i="14"/>
  <c r="C2509" i="14"/>
  <c r="B2511" i="14"/>
  <c r="C2511" i="14" s="1"/>
  <c r="B2513" i="14"/>
  <c r="B2515" i="14"/>
  <c r="C2515" i="14" s="1"/>
  <c r="B2517" i="14"/>
  <c r="C2517" i="14" s="1"/>
  <c r="B2519" i="14"/>
  <c r="C2519" i="14" s="1"/>
  <c r="B2521" i="14"/>
  <c r="B2523" i="14"/>
  <c r="C2523" i="14" s="1"/>
  <c r="B2525" i="14"/>
  <c r="C2525" i="14" s="1"/>
  <c r="B2527" i="14"/>
  <c r="C2527" i="14" s="1"/>
  <c r="B2529" i="14"/>
  <c r="B2531" i="14"/>
  <c r="C2531" i="14" s="1"/>
  <c r="B2533" i="14"/>
  <c r="C2533" i="14" s="1"/>
  <c r="B2535" i="14"/>
  <c r="C2535" i="14" s="1"/>
  <c r="B2537" i="14"/>
  <c r="B2539" i="14"/>
  <c r="C2539" i="14" s="1"/>
  <c r="B2541" i="14"/>
  <c r="C2541" i="14" s="1"/>
  <c r="B2543" i="14"/>
  <c r="C2543" i="14" s="1"/>
  <c r="B2545" i="14"/>
  <c r="B2547" i="14"/>
  <c r="C2547" i="14" s="1"/>
  <c r="B2549" i="14"/>
  <c r="C2549" i="14" s="1"/>
  <c r="B2551" i="14"/>
  <c r="C2551" i="14" s="1"/>
  <c r="B2553" i="14"/>
  <c r="B2555" i="14"/>
  <c r="C2555" i="14" s="1"/>
  <c r="B2557" i="14"/>
  <c r="C2557" i="14" s="1"/>
  <c r="B2559" i="14"/>
  <c r="C2559" i="14" s="1"/>
  <c r="B2561" i="14"/>
  <c r="B2563" i="14"/>
  <c r="C2563" i="14" s="1"/>
  <c r="B2565" i="14"/>
  <c r="B2567" i="14"/>
  <c r="C2567" i="14" s="1"/>
  <c r="B2569" i="14"/>
  <c r="B2571" i="14"/>
  <c r="C2571" i="14" s="1"/>
  <c r="B2573" i="14"/>
  <c r="C2573" i="14" s="1"/>
  <c r="B2575" i="14"/>
  <c r="C2575" i="14" s="1"/>
  <c r="B2577" i="14"/>
  <c r="B2585" i="14"/>
  <c r="B2593" i="14"/>
  <c r="B2601" i="14"/>
  <c r="B2581" i="14"/>
  <c r="B2589" i="14"/>
  <c r="B2597" i="14"/>
  <c r="B2605" i="14"/>
  <c r="C2605" i="14" s="1"/>
  <c r="C2490" i="14"/>
  <c r="C2496" i="14"/>
  <c r="C2500" i="14"/>
  <c r="C2504" i="14"/>
  <c r="C2508" i="14"/>
  <c r="C2580" i="14"/>
  <c r="C2588" i="14"/>
  <c r="C2596" i="14"/>
  <c r="C2604" i="14"/>
  <c r="C2609" i="14"/>
  <c r="C2611" i="14"/>
  <c r="C2613" i="14"/>
  <c r="C2615" i="14"/>
  <c r="C2617" i="14"/>
  <c r="C2646" i="14"/>
  <c r="C2654" i="14"/>
  <c r="C2650" i="14"/>
  <c r="C2657" i="14"/>
  <c r="C2579" i="14"/>
  <c r="C2583" i="14"/>
  <c r="C2587" i="14"/>
  <c r="C2591" i="14"/>
  <c r="C2595" i="14"/>
  <c r="C2599" i="14"/>
  <c r="C2603" i="14"/>
  <c r="C2607" i="14"/>
  <c r="C2648" i="14"/>
  <c r="C2645" i="14"/>
  <c r="C2647" i="14"/>
  <c r="C2649" i="14"/>
  <c r="C2651" i="14"/>
  <c r="C2653" i="14"/>
  <c r="C2655" i="14"/>
  <c r="C2710" i="14"/>
  <c r="C2718" i="14"/>
  <c r="C2726" i="14"/>
  <c r="C2734" i="14"/>
  <c r="C2659" i="14"/>
  <c r="C2661" i="14"/>
  <c r="C2663" i="14"/>
  <c r="C2670" i="14"/>
  <c r="C2672" i="14"/>
  <c r="C2680" i="14"/>
  <c r="C2682" i="14"/>
  <c r="C2714" i="14"/>
  <c r="C2722" i="14"/>
  <c r="C2730" i="14"/>
  <c r="C2738" i="14"/>
  <c r="C2656" i="14"/>
  <c r="C2712" i="14"/>
  <c r="C2720" i="14"/>
  <c r="C2728" i="14"/>
  <c r="C2736" i="14"/>
  <c r="C2667" i="14"/>
  <c r="C2687" i="14"/>
  <c r="C2693" i="14"/>
  <c r="C2695" i="14"/>
  <c r="C2705" i="14"/>
  <c r="C2707" i="14"/>
  <c r="C2709" i="14"/>
  <c r="C2711" i="14"/>
  <c r="C2713" i="14"/>
  <c r="C2715" i="14"/>
  <c r="C2717" i="14"/>
  <c r="C2719" i="14"/>
  <c r="C2721" i="14"/>
  <c r="C2723" i="14"/>
  <c r="C2725" i="14"/>
  <c r="C2727" i="14"/>
  <c r="C2729" i="14"/>
  <c r="C2731" i="14"/>
  <c r="C2733" i="14"/>
  <c r="C2735" i="14"/>
  <c r="C2737" i="14"/>
  <c r="C2739" i="14"/>
  <c r="C2009" i="14"/>
  <c r="C2010" i="14"/>
  <c r="C2011" i="14"/>
  <c r="C2012" i="14"/>
  <c r="C2013" i="14"/>
  <c r="C2014" i="14"/>
  <c r="C2015" i="14"/>
  <c r="C2016" i="14"/>
  <c r="C2017" i="14"/>
  <c r="C2018" i="14"/>
  <c r="C2019" i="14"/>
  <c r="C2020" i="14"/>
  <c r="C2021" i="14"/>
  <c r="C2022" i="14"/>
  <c r="C2023" i="14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5" i="14"/>
  <c r="C2036" i="14"/>
  <c r="C2037" i="14"/>
  <c r="C2038" i="14"/>
  <c r="C2039" i="14"/>
  <c r="C2040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3" i="14"/>
  <c r="C2054" i="14"/>
  <c r="C2055" i="14"/>
  <c r="C2056" i="14"/>
  <c r="C2057" i="14"/>
  <c r="C2058" i="14"/>
  <c r="C2059" i="14"/>
  <c r="C2060" i="14"/>
  <c r="C2061" i="14"/>
  <c r="C2062" i="14"/>
  <c r="C2063" i="14"/>
  <c r="C2064" i="14"/>
  <c r="C2065" i="14"/>
  <c r="C2066" i="14"/>
  <c r="C2067" i="14"/>
  <c r="C2068" i="14"/>
  <c r="C2069" i="14"/>
  <c r="C2597" i="14" l="1"/>
  <c r="C2593" i="14"/>
  <c r="C2581" i="14"/>
  <c r="C2577" i="14"/>
  <c r="C2589" i="14"/>
  <c r="C2601" i="14"/>
  <c r="C2585" i="14"/>
  <c r="C2565" i="14"/>
  <c r="C2495" i="14"/>
  <c r="C2569" i="14"/>
  <c r="C2561" i="14"/>
  <c r="C2553" i="14"/>
  <c r="C2545" i="14"/>
  <c r="C2537" i="14"/>
  <c r="C2529" i="14"/>
  <c r="C2521" i="14"/>
  <c r="C2513" i="14"/>
  <c r="C2487" i="14"/>
  <c r="C2471" i="14"/>
  <c r="C2463" i="14"/>
  <c r="C2447" i="14"/>
  <c r="C2439" i="14"/>
  <c r="C2423" i="14"/>
  <c r="C2415" i="14"/>
  <c r="C2399" i="14"/>
  <c r="C2391" i="14"/>
  <c r="C2375" i="14"/>
  <c r="C2367" i="14"/>
  <c r="C2351" i="14"/>
  <c r="C2343" i="14"/>
  <c r="C2303" i="14"/>
  <c r="C2207" i="14"/>
  <c r="C2205" i="14"/>
  <c r="C2307" i="14"/>
  <c r="C2275" i="14"/>
  <c r="C2211" i="14"/>
  <c r="C2179" i="14"/>
  <c r="C2173" i="14"/>
  <c r="C2100" i="14"/>
  <c r="C2084" i="14"/>
  <c r="C2098" i="14"/>
  <c r="C2082" i="14"/>
  <c r="C2317" i="14"/>
  <c r="C2096" i="14"/>
  <c r="C2080" i="14"/>
  <c r="C2094" i="14"/>
  <c r="C2078" i="14"/>
  <c r="S150" i="17"/>
  <c r="S149" i="17"/>
  <c r="S148" i="17"/>
  <c r="S147" i="17"/>
  <c r="S146" i="17"/>
  <c r="S145" i="17"/>
  <c r="S144" i="17"/>
  <c r="AC147" i="17"/>
  <c r="AC146" i="17"/>
  <c r="AC145" i="17"/>
  <c r="AC144" i="17"/>
  <c r="AC143" i="17"/>
  <c r="S143" i="17"/>
  <c r="U143" i="17" s="1"/>
  <c r="AP13" i="9"/>
  <c r="M72" i="18" l="1"/>
  <c r="K72" i="18"/>
  <c r="Y2" i="14" l="1"/>
  <c r="AC47" i="14"/>
  <c r="Y47" i="14"/>
  <c r="K2008" i="14"/>
  <c r="H2008" i="14"/>
  <c r="G2008" i="14"/>
  <c r="F2008" i="14"/>
  <c r="E2008" i="14"/>
  <c r="D2008" i="14"/>
  <c r="A2008" i="14"/>
  <c r="K2007" i="14"/>
  <c r="H2007" i="14"/>
  <c r="G2007" i="14"/>
  <c r="F2007" i="14"/>
  <c r="E2007" i="14"/>
  <c r="D2007" i="14"/>
  <c r="A2007" i="14"/>
  <c r="K2006" i="14"/>
  <c r="H2006" i="14"/>
  <c r="G2006" i="14"/>
  <c r="F2006" i="14"/>
  <c r="E2006" i="14"/>
  <c r="D2006" i="14"/>
  <c r="A2006" i="14"/>
  <c r="B2006" i="14" s="1"/>
  <c r="K2005" i="14"/>
  <c r="H2005" i="14"/>
  <c r="G2005" i="14"/>
  <c r="F2005" i="14"/>
  <c r="E2005" i="14"/>
  <c r="D2005" i="14"/>
  <c r="A2005" i="14"/>
  <c r="K2004" i="14"/>
  <c r="H2004" i="14"/>
  <c r="G2004" i="14"/>
  <c r="F2004" i="14"/>
  <c r="E2004" i="14"/>
  <c r="D2004" i="14"/>
  <c r="A2004" i="14"/>
  <c r="B2004" i="14" s="1"/>
  <c r="K2003" i="14"/>
  <c r="H2003" i="14"/>
  <c r="G2003" i="14"/>
  <c r="F2003" i="14"/>
  <c r="E2003" i="14"/>
  <c r="D2003" i="14"/>
  <c r="A2003" i="14"/>
  <c r="B2003" i="14" s="1"/>
  <c r="K2002" i="14"/>
  <c r="H2002" i="14"/>
  <c r="G2002" i="14"/>
  <c r="F2002" i="14"/>
  <c r="E2002" i="14"/>
  <c r="D2002" i="14"/>
  <c r="A2002" i="14"/>
  <c r="K2001" i="14"/>
  <c r="H2001" i="14"/>
  <c r="G2001" i="14"/>
  <c r="F2001" i="14"/>
  <c r="E2001" i="14"/>
  <c r="D2001" i="14"/>
  <c r="A2001" i="14"/>
  <c r="B2001" i="14" s="1"/>
  <c r="K2000" i="14"/>
  <c r="H2000" i="14"/>
  <c r="G2000" i="14"/>
  <c r="F2000" i="14"/>
  <c r="E2000" i="14"/>
  <c r="D2000" i="14"/>
  <c r="A2000" i="14"/>
  <c r="B2000" i="14" s="1"/>
  <c r="K1999" i="14"/>
  <c r="H1999" i="14"/>
  <c r="G1999" i="14"/>
  <c r="F1999" i="14"/>
  <c r="E1999" i="14"/>
  <c r="D1999" i="14"/>
  <c r="A1999" i="14"/>
  <c r="B1999" i="14" s="1"/>
  <c r="K1998" i="14"/>
  <c r="H1998" i="14"/>
  <c r="G1998" i="14"/>
  <c r="F1998" i="14"/>
  <c r="E1998" i="14"/>
  <c r="D1998" i="14"/>
  <c r="A1998" i="14"/>
  <c r="B1998" i="14" s="1"/>
  <c r="K1997" i="14"/>
  <c r="H1997" i="14"/>
  <c r="G1997" i="14"/>
  <c r="F1997" i="14"/>
  <c r="E1997" i="14"/>
  <c r="D1997" i="14"/>
  <c r="A1997" i="14"/>
  <c r="B1997" i="14" s="1"/>
  <c r="K1996" i="14"/>
  <c r="H1996" i="14"/>
  <c r="G1996" i="14"/>
  <c r="F1996" i="14"/>
  <c r="E1996" i="14"/>
  <c r="D1996" i="14"/>
  <c r="A1996" i="14"/>
  <c r="B1996" i="14" s="1"/>
  <c r="K1995" i="14"/>
  <c r="H1995" i="14"/>
  <c r="G1995" i="14"/>
  <c r="F1995" i="14"/>
  <c r="E1995" i="14"/>
  <c r="D1995" i="14"/>
  <c r="A1995" i="14"/>
  <c r="B1995" i="14" s="1"/>
  <c r="H1994" i="14"/>
  <c r="K1994" i="14"/>
  <c r="G1994" i="14"/>
  <c r="F1994" i="14"/>
  <c r="E1994" i="14"/>
  <c r="D1994" i="14"/>
  <c r="A1994" i="14"/>
  <c r="B1994" i="14" s="1"/>
  <c r="AC141" i="17"/>
  <c r="AL141" i="17" s="1"/>
  <c r="AC139" i="17"/>
  <c r="AC137" i="17"/>
  <c r="AL137" i="17" s="1"/>
  <c r="AC136" i="17"/>
  <c r="AC135" i="17"/>
  <c r="AL135" i="17" s="1"/>
  <c r="AC134" i="17"/>
  <c r="AE134" i="17" s="1"/>
  <c r="AC133" i="17"/>
  <c r="AE133" i="17" s="1"/>
  <c r="AC132" i="17"/>
  <c r="AC131" i="17"/>
  <c r="AE131" i="17" s="1"/>
  <c r="S142" i="17"/>
  <c r="P142" i="17" s="1"/>
  <c r="S141" i="17"/>
  <c r="U141" i="17" s="1"/>
  <c r="S138" i="17"/>
  <c r="U138" i="17" s="1"/>
  <c r="S136" i="17"/>
  <c r="P136" i="17" s="1"/>
  <c r="S135" i="17"/>
  <c r="P135" i="17" s="1"/>
  <c r="G74" i="18"/>
  <c r="I74" i="18"/>
  <c r="H74" i="18"/>
  <c r="C72" i="18"/>
  <c r="A72" i="18"/>
  <c r="AC130" i="17"/>
  <c r="AE130" i="17" s="1"/>
  <c r="AC129" i="17"/>
  <c r="AL129" i="17" s="1"/>
  <c r="Q134" i="17"/>
  <c r="Q133" i="17"/>
  <c r="S133" i="17" s="1"/>
  <c r="Q132" i="17"/>
  <c r="S132" i="17" s="1"/>
  <c r="U132" i="17" s="1"/>
  <c r="Q131" i="17"/>
  <c r="S131" i="17" s="1"/>
  <c r="Q130" i="17"/>
  <c r="Q129" i="17"/>
  <c r="S129" i="17" s="1"/>
  <c r="U129" i="17" s="1"/>
  <c r="Q128" i="17"/>
  <c r="S128" i="17" s="1"/>
  <c r="Z128" i="17"/>
  <c r="P150" i="17"/>
  <c r="P149" i="17"/>
  <c r="P148" i="17"/>
  <c r="P147" i="17"/>
  <c r="P146" i="17"/>
  <c r="P145" i="17"/>
  <c r="P144" i="17"/>
  <c r="P143" i="17"/>
  <c r="V99" i="14"/>
  <c r="Y99" i="14"/>
  <c r="AC99" i="14"/>
  <c r="V100" i="14"/>
  <c r="Y100" i="14"/>
  <c r="AC100" i="14"/>
  <c r="V101" i="14"/>
  <c r="Y101" i="14"/>
  <c r="AC101" i="14"/>
  <c r="V102" i="14"/>
  <c r="Y102" i="14"/>
  <c r="AC102" i="14"/>
  <c r="V103" i="14"/>
  <c r="Y103" i="14"/>
  <c r="AC103" i="14"/>
  <c r="V104" i="14"/>
  <c r="Y104" i="14"/>
  <c r="AC104" i="14"/>
  <c r="V105" i="14"/>
  <c r="Y105" i="14"/>
  <c r="AC105" i="14"/>
  <c r="V106" i="14"/>
  <c r="Y106" i="14"/>
  <c r="AC106" i="14"/>
  <c r="V107" i="14"/>
  <c r="Y107" i="14"/>
  <c r="AC107" i="14"/>
  <c r="V108" i="14"/>
  <c r="Y108" i="14"/>
  <c r="AC108" i="14"/>
  <c r="V109" i="14"/>
  <c r="Y109" i="14"/>
  <c r="K1993" i="14"/>
  <c r="H1993" i="14"/>
  <c r="G1993" i="14"/>
  <c r="F1993" i="14"/>
  <c r="E1993" i="14"/>
  <c r="D1993" i="14"/>
  <c r="A1993" i="14"/>
  <c r="B1993" i="14" s="1"/>
  <c r="K1992" i="14"/>
  <c r="H1992" i="14"/>
  <c r="G1992" i="14"/>
  <c r="F1992" i="14"/>
  <c r="E1992" i="14"/>
  <c r="D1992" i="14"/>
  <c r="A1992" i="14"/>
  <c r="B1992" i="14" s="1"/>
  <c r="K1991" i="14"/>
  <c r="H1991" i="14"/>
  <c r="G1991" i="14"/>
  <c r="F1991" i="14"/>
  <c r="E1991" i="14"/>
  <c r="D1991" i="14"/>
  <c r="A1991" i="14"/>
  <c r="K1990" i="14"/>
  <c r="H1990" i="14"/>
  <c r="G1990" i="14"/>
  <c r="F1990" i="14"/>
  <c r="E1990" i="14"/>
  <c r="D1990" i="14"/>
  <c r="A1990" i="14"/>
  <c r="K1989" i="14"/>
  <c r="H1989" i="14"/>
  <c r="G1989" i="14"/>
  <c r="F1989" i="14"/>
  <c r="E1989" i="14"/>
  <c r="D1989" i="14"/>
  <c r="A1989" i="14"/>
  <c r="B1989" i="14" s="1"/>
  <c r="K1988" i="14"/>
  <c r="H1988" i="14"/>
  <c r="G1988" i="14"/>
  <c r="F1988" i="14"/>
  <c r="E1988" i="14"/>
  <c r="D1988" i="14"/>
  <c r="A1988" i="14"/>
  <c r="K1987" i="14"/>
  <c r="H1987" i="14"/>
  <c r="G1987" i="14"/>
  <c r="F1987" i="14"/>
  <c r="E1987" i="14"/>
  <c r="D1987" i="14"/>
  <c r="A1987" i="14"/>
  <c r="B1987" i="14" s="1"/>
  <c r="K1986" i="14"/>
  <c r="H1986" i="14"/>
  <c r="G1986" i="14"/>
  <c r="F1986" i="14"/>
  <c r="E1986" i="14"/>
  <c r="D1986" i="14"/>
  <c r="A1986" i="14"/>
  <c r="B1986" i="14" s="1"/>
  <c r="K1985" i="14"/>
  <c r="H1985" i="14"/>
  <c r="G1985" i="14"/>
  <c r="F1985" i="14"/>
  <c r="E1985" i="14"/>
  <c r="D1985" i="14"/>
  <c r="A1985" i="14"/>
  <c r="B1985" i="14" s="1"/>
  <c r="A1984" i="14"/>
  <c r="D1984" i="14"/>
  <c r="E1984" i="14"/>
  <c r="F1984" i="14"/>
  <c r="G1984" i="14"/>
  <c r="H1984" i="14"/>
  <c r="AC63" i="14"/>
  <c r="Y63" i="14"/>
  <c r="V63" i="14"/>
  <c r="V62" i="14"/>
  <c r="K1984" i="14"/>
  <c r="K1983" i="14"/>
  <c r="H1983" i="14"/>
  <c r="G1983" i="14"/>
  <c r="F1983" i="14"/>
  <c r="E1983" i="14"/>
  <c r="D1983" i="14"/>
  <c r="A1983" i="14"/>
  <c r="B1983" i="14" s="1"/>
  <c r="K1982" i="14"/>
  <c r="H1982" i="14"/>
  <c r="G1982" i="14"/>
  <c r="F1982" i="14"/>
  <c r="E1982" i="14"/>
  <c r="D1982" i="14"/>
  <c r="A1982" i="14"/>
  <c r="K1981" i="14"/>
  <c r="H1981" i="14"/>
  <c r="G1981" i="14"/>
  <c r="F1981" i="14"/>
  <c r="E1981" i="14"/>
  <c r="D1981" i="14"/>
  <c r="A1981" i="14"/>
  <c r="B1981" i="14" s="1"/>
  <c r="K1980" i="14"/>
  <c r="H1980" i="14"/>
  <c r="G1980" i="14"/>
  <c r="F1980" i="14"/>
  <c r="E1980" i="14"/>
  <c r="D1980" i="14"/>
  <c r="A1980" i="14"/>
  <c r="B1980" i="14" s="1"/>
  <c r="K1979" i="14"/>
  <c r="H1979" i="14"/>
  <c r="G1979" i="14"/>
  <c r="F1979" i="14"/>
  <c r="E1979" i="14"/>
  <c r="D1979" i="14"/>
  <c r="A1979" i="14"/>
  <c r="B1979" i="14" s="1"/>
  <c r="K1978" i="14"/>
  <c r="H1978" i="14"/>
  <c r="G1978" i="14"/>
  <c r="F1978" i="14"/>
  <c r="E1978" i="14"/>
  <c r="D1978" i="14"/>
  <c r="A1978" i="14"/>
  <c r="K1977" i="14"/>
  <c r="H1977" i="14"/>
  <c r="G1977" i="14"/>
  <c r="F1977" i="14"/>
  <c r="E1977" i="14"/>
  <c r="D1977" i="14"/>
  <c r="A1977" i="14"/>
  <c r="K1976" i="14"/>
  <c r="H1976" i="14"/>
  <c r="G1976" i="14"/>
  <c r="F1976" i="14"/>
  <c r="E1976" i="14"/>
  <c r="D1976" i="14"/>
  <c r="A1976" i="14"/>
  <c r="B1976" i="14" s="1"/>
  <c r="K1975" i="14"/>
  <c r="H1975" i="14"/>
  <c r="G1975" i="14"/>
  <c r="F1975" i="14"/>
  <c r="E1975" i="14"/>
  <c r="D1975" i="14"/>
  <c r="A1975" i="14"/>
  <c r="B1975" i="14" s="1"/>
  <c r="K1974" i="14"/>
  <c r="H1974" i="14"/>
  <c r="G1974" i="14"/>
  <c r="F1974" i="14"/>
  <c r="E1974" i="14"/>
  <c r="D1974" i="14"/>
  <c r="A1974" i="14"/>
  <c r="B1974" i="14" s="1"/>
  <c r="K1973" i="14"/>
  <c r="H1973" i="14"/>
  <c r="G1973" i="14"/>
  <c r="F1973" i="14"/>
  <c r="E1973" i="14"/>
  <c r="D1973" i="14"/>
  <c r="A1973" i="14"/>
  <c r="B1973" i="14" s="1"/>
  <c r="K1972" i="14"/>
  <c r="H1972" i="14"/>
  <c r="G1972" i="14"/>
  <c r="F1972" i="14"/>
  <c r="E1972" i="14"/>
  <c r="D1972" i="14"/>
  <c r="A1972" i="14"/>
  <c r="B1972" i="14" s="1"/>
  <c r="K1971" i="14"/>
  <c r="H1971" i="14"/>
  <c r="G1971" i="14"/>
  <c r="F1971" i="14"/>
  <c r="E1971" i="14"/>
  <c r="D1971" i="14"/>
  <c r="A1971" i="14"/>
  <c r="B1971" i="14" s="1"/>
  <c r="K1970" i="14"/>
  <c r="H1970" i="14"/>
  <c r="G1970" i="14"/>
  <c r="F1970" i="14"/>
  <c r="E1970" i="14"/>
  <c r="D1970" i="14"/>
  <c r="A1970" i="14"/>
  <c r="B1970" i="14" s="1"/>
  <c r="C1970" i="14" s="1"/>
  <c r="K1969" i="14"/>
  <c r="H1969" i="14"/>
  <c r="G1969" i="14"/>
  <c r="F1969" i="14"/>
  <c r="E1969" i="14"/>
  <c r="D1969" i="14"/>
  <c r="A1969" i="14"/>
  <c r="K1968" i="14"/>
  <c r="H1968" i="14"/>
  <c r="G1968" i="14"/>
  <c r="F1968" i="14"/>
  <c r="E1968" i="14"/>
  <c r="D1968" i="14"/>
  <c r="A1968" i="14"/>
  <c r="B1968" i="14" s="1"/>
  <c r="K1967" i="14"/>
  <c r="H1967" i="14"/>
  <c r="G1967" i="14"/>
  <c r="F1967" i="14"/>
  <c r="E1967" i="14"/>
  <c r="D1967" i="14"/>
  <c r="A1967" i="14"/>
  <c r="K1966" i="14"/>
  <c r="H1966" i="14"/>
  <c r="G1966" i="14"/>
  <c r="F1966" i="14"/>
  <c r="E1966" i="14"/>
  <c r="D1966" i="14"/>
  <c r="A1966" i="14"/>
  <c r="B1966" i="14" s="1"/>
  <c r="K1965" i="14"/>
  <c r="H1965" i="14"/>
  <c r="G1965" i="14"/>
  <c r="F1965" i="14"/>
  <c r="E1965" i="14"/>
  <c r="D1965" i="14"/>
  <c r="A1965" i="14"/>
  <c r="B1965" i="14" s="1"/>
  <c r="K1964" i="14"/>
  <c r="H1964" i="14"/>
  <c r="G1964" i="14"/>
  <c r="F1964" i="14"/>
  <c r="E1964" i="14"/>
  <c r="D1964" i="14"/>
  <c r="A1964" i="14"/>
  <c r="B1964" i="14" s="1"/>
  <c r="K1963" i="14"/>
  <c r="H1963" i="14"/>
  <c r="G1963" i="14"/>
  <c r="F1963" i="14"/>
  <c r="E1963" i="14"/>
  <c r="D1963" i="14"/>
  <c r="A1963" i="14"/>
  <c r="B1963" i="14" s="1"/>
  <c r="K1962" i="14"/>
  <c r="H1962" i="14"/>
  <c r="G1962" i="14"/>
  <c r="F1962" i="14"/>
  <c r="E1962" i="14"/>
  <c r="D1962" i="14"/>
  <c r="A1962" i="14"/>
  <c r="B1962" i="14" s="1"/>
  <c r="K1961" i="14"/>
  <c r="H1961" i="14"/>
  <c r="G1961" i="14"/>
  <c r="F1961" i="14"/>
  <c r="E1961" i="14"/>
  <c r="D1961" i="14"/>
  <c r="A1961" i="14"/>
  <c r="B1961" i="14" s="1"/>
  <c r="K1960" i="14"/>
  <c r="H1960" i="14"/>
  <c r="G1960" i="14"/>
  <c r="F1960" i="14"/>
  <c r="E1960" i="14"/>
  <c r="D1960" i="14"/>
  <c r="A1960" i="14"/>
  <c r="B1960" i="14" s="1"/>
  <c r="K1959" i="14"/>
  <c r="H1959" i="14"/>
  <c r="G1959" i="14"/>
  <c r="F1959" i="14"/>
  <c r="E1959" i="14"/>
  <c r="D1959" i="14"/>
  <c r="A1959" i="14"/>
  <c r="B1959" i="14" s="1"/>
  <c r="K1958" i="14"/>
  <c r="H1958" i="14"/>
  <c r="G1958" i="14"/>
  <c r="F1958" i="14"/>
  <c r="E1958" i="14"/>
  <c r="D1958" i="14"/>
  <c r="A1958" i="14"/>
  <c r="K1957" i="14"/>
  <c r="H1957" i="14"/>
  <c r="G1957" i="14"/>
  <c r="F1957" i="14"/>
  <c r="E1957" i="14"/>
  <c r="D1957" i="14"/>
  <c r="A1957" i="14"/>
  <c r="B1957" i="14" s="1"/>
  <c r="K1956" i="14"/>
  <c r="H1956" i="14"/>
  <c r="G1956" i="14"/>
  <c r="F1956" i="14"/>
  <c r="E1956" i="14"/>
  <c r="D1956" i="14"/>
  <c r="A1956" i="14"/>
  <c r="B1956" i="14" s="1"/>
  <c r="K1955" i="14"/>
  <c r="H1955" i="14"/>
  <c r="G1955" i="14"/>
  <c r="F1955" i="14"/>
  <c r="E1955" i="14"/>
  <c r="D1955" i="14"/>
  <c r="A1955" i="14"/>
  <c r="K1954" i="14"/>
  <c r="H1954" i="14"/>
  <c r="G1954" i="14"/>
  <c r="F1954" i="14"/>
  <c r="E1954" i="14"/>
  <c r="D1954" i="14"/>
  <c r="A1954" i="14"/>
  <c r="B1954" i="14" s="1"/>
  <c r="K1953" i="14"/>
  <c r="H1953" i="14"/>
  <c r="G1953" i="14"/>
  <c r="F1953" i="14"/>
  <c r="E1953" i="14"/>
  <c r="D1953" i="14"/>
  <c r="A1953" i="14"/>
  <c r="K1952" i="14"/>
  <c r="H1952" i="14"/>
  <c r="G1952" i="14"/>
  <c r="F1952" i="14"/>
  <c r="E1952" i="14"/>
  <c r="D1952" i="14"/>
  <c r="A1952" i="14"/>
  <c r="K1951" i="14"/>
  <c r="H1951" i="14"/>
  <c r="G1951" i="14"/>
  <c r="F1951" i="14"/>
  <c r="E1951" i="14"/>
  <c r="D1951" i="14"/>
  <c r="A1951" i="14"/>
  <c r="K1950" i="14"/>
  <c r="H1950" i="14"/>
  <c r="G1950" i="14"/>
  <c r="F1950" i="14"/>
  <c r="E1950" i="14"/>
  <c r="D1950" i="14"/>
  <c r="A1950" i="14"/>
  <c r="K1949" i="14"/>
  <c r="H1949" i="14"/>
  <c r="G1949" i="14"/>
  <c r="F1949" i="14"/>
  <c r="E1949" i="14"/>
  <c r="D1949" i="14"/>
  <c r="A1949" i="14"/>
  <c r="B1949" i="14" s="1"/>
  <c r="K1948" i="14"/>
  <c r="H1948" i="14"/>
  <c r="G1948" i="14"/>
  <c r="F1948" i="14"/>
  <c r="E1948" i="14"/>
  <c r="D1948" i="14"/>
  <c r="A1948" i="14"/>
  <c r="B1948" i="14" s="1"/>
  <c r="K1947" i="14"/>
  <c r="H1947" i="14"/>
  <c r="G1947" i="14"/>
  <c r="F1947" i="14"/>
  <c r="E1947" i="14"/>
  <c r="D1947" i="14"/>
  <c r="A1947" i="14"/>
  <c r="B1947" i="14" s="1"/>
  <c r="K1946" i="14"/>
  <c r="H1946" i="14"/>
  <c r="G1946" i="14"/>
  <c r="F1946" i="14"/>
  <c r="E1946" i="14"/>
  <c r="D1946" i="14"/>
  <c r="A1946" i="14"/>
  <c r="K1945" i="14"/>
  <c r="H1945" i="14"/>
  <c r="G1945" i="14"/>
  <c r="F1945" i="14"/>
  <c r="E1945" i="14"/>
  <c r="D1945" i="14"/>
  <c r="A1945" i="14"/>
  <c r="K1944" i="14"/>
  <c r="H1944" i="14"/>
  <c r="G1944" i="14"/>
  <c r="F1944" i="14"/>
  <c r="E1944" i="14"/>
  <c r="D1944" i="14"/>
  <c r="A1944" i="14"/>
  <c r="K1943" i="14"/>
  <c r="H1943" i="14"/>
  <c r="G1943" i="14"/>
  <c r="F1943" i="14"/>
  <c r="E1943" i="14"/>
  <c r="D1943" i="14"/>
  <c r="A1943" i="14"/>
  <c r="K1942" i="14"/>
  <c r="H1942" i="14"/>
  <c r="G1942" i="14"/>
  <c r="F1942" i="14"/>
  <c r="E1942" i="14"/>
  <c r="D1942" i="14"/>
  <c r="A1942" i="14"/>
  <c r="K1941" i="14"/>
  <c r="H1941" i="14"/>
  <c r="G1941" i="14"/>
  <c r="F1941" i="14"/>
  <c r="E1941" i="14"/>
  <c r="D1941" i="14"/>
  <c r="A1941" i="14"/>
  <c r="B1941" i="14" s="1"/>
  <c r="K1940" i="14"/>
  <c r="H1940" i="14"/>
  <c r="G1940" i="14"/>
  <c r="F1940" i="14"/>
  <c r="E1940" i="14"/>
  <c r="D1940" i="14"/>
  <c r="A1940" i="14"/>
  <c r="K1939" i="14"/>
  <c r="H1939" i="14"/>
  <c r="G1939" i="14"/>
  <c r="F1939" i="14"/>
  <c r="E1939" i="14"/>
  <c r="D1939" i="14"/>
  <c r="A1939" i="14"/>
  <c r="B1939" i="14" s="1"/>
  <c r="K1938" i="14"/>
  <c r="H1938" i="14"/>
  <c r="G1938" i="14"/>
  <c r="F1938" i="14"/>
  <c r="E1938" i="14"/>
  <c r="D1938" i="14"/>
  <c r="A1938" i="14"/>
  <c r="B1938" i="14" s="1"/>
  <c r="K1937" i="14"/>
  <c r="H1937" i="14"/>
  <c r="G1937" i="14"/>
  <c r="F1937" i="14"/>
  <c r="E1937" i="14"/>
  <c r="D1937" i="14"/>
  <c r="A1937" i="14"/>
  <c r="K1936" i="14"/>
  <c r="H1936" i="14"/>
  <c r="G1936" i="14"/>
  <c r="F1936" i="14"/>
  <c r="E1936" i="14"/>
  <c r="D1936" i="14"/>
  <c r="A1936" i="14"/>
  <c r="B1936" i="14" s="1"/>
  <c r="K1935" i="14"/>
  <c r="H1935" i="14"/>
  <c r="G1935" i="14"/>
  <c r="F1935" i="14"/>
  <c r="E1935" i="14"/>
  <c r="D1935" i="14"/>
  <c r="A1935" i="14"/>
  <c r="B1935" i="14" s="1"/>
  <c r="K1934" i="14"/>
  <c r="H1934" i="14"/>
  <c r="G1934" i="14"/>
  <c r="F1934" i="14"/>
  <c r="E1934" i="14"/>
  <c r="D1934" i="14"/>
  <c r="A1934" i="14"/>
  <c r="B1934" i="14" s="1"/>
  <c r="K1933" i="14"/>
  <c r="H1933" i="14"/>
  <c r="G1933" i="14"/>
  <c r="F1933" i="14"/>
  <c r="E1933" i="14"/>
  <c r="D1933" i="14"/>
  <c r="A1933" i="14"/>
  <c r="B1933" i="14" s="1"/>
  <c r="K1932" i="14"/>
  <c r="H1932" i="14"/>
  <c r="G1932" i="14"/>
  <c r="F1932" i="14"/>
  <c r="E1932" i="14"/>
  <c r="D1932" i="14"/>
  <c r="A1932" i="14"/>
  <c r="K1931" i="14"/>
  <c r="H1931" i="14"/>
  <c r="G1931" i="14"/>
  <c r="F1931" i="14"/>
  <c r="E1931" i="14"/>
  <c r="D1931" i="14"/>
  <c r="A1931" i="14"/>
  <c r="B1931" i="14" s="1"/>
  <c r="K1930" i="14"/>
  <c r="H1930" i="14"/>
  <c r="G1930" i="14"/>
  <c r="F1930" i="14"/>
  <c r="E1930" i="14"/>
  <c r="D1930" i="14"/>
  <c r="A1930" i="14"/>
  <c r="B1930" i="14" s="1"/>
  <c r="K1929" i="14"/>
  <c r="H1929" i="14"/>
  <c r="G1929" i="14"/>
  <c r="F1929" i="14"/>
  <c r="E1929" i="14"/>
  <c r="D1929" i="14"/>
  <c r="A1929" i="14"/>
  <c r="K1928" i="14"/>
  <c r="H1928" i="14"/>
  <c r="G1928" i="14"/>
  <c r="F1928" i="14"/>
  <c r="E1928" i="14"/>
  <c r="D1928" i="14"/>
  <c r="A1928" i="14"/>
  <c r="B1928" i="14" s="1"/>
  <c r="K1927" i="14"/>
  <c r="H1927" i="14"/>
  <c r="G1927" i="14"/>
  <c r="F1927" i="14"/>
  <c r="E1927" i="14"/>
  <c r="D1927" i="14"/>
  <c r="A1927" i="14"/>
  <c r="K1926" i="14"/>
  <c r="H1926" i="14"/>
  <c r="G1926" i="14"/>
  <c r="F1926" i="14"/>
  <c r="E1926" i="14"/>
  <c r="D1926" i="14"/>
  <c r="A1926" i="14"/>
  <c r="B1926" i="14" s="1"/>
  <c r="K1925" i="14"/>
  <c r="H1925" i="14"/>
  <c r="G1925" i="14"/>
  <c r="F1925" i="14"/>
  <c r="E1925" i="14"/>
  <c r="D1925" i="14"/>
  <c r="A1925" i="14"/>
  <c r="B1925" i="14" s="1"/>
  <c r="K1924" i="14"/>
  <c r="H1924" i="14"/>
  <c r="G1924" i="14"/>
  <c r="F1924" i="14"/>
  <c r="E1924" i="14"/>
  <c r="D1924" i="14"/>
  <c r="A1924" i="14"/>
  <c r="K1923" i="14"/>
  <c r="H1923" i="14"/>
  <c r="G1923" i="14"/>
  <c r="F1923" i="14"/>
  <c r="E1923" i="14"/>
  <c r="D1923" i="14"/>
  <c r="A1923" i="14"/>
  <c r="B1923" i="14" s="1"/>
  <c r="K1922" i="14"/>
  <c r="H1922" i="14"/>
  <c r="G1922" i="14"/>
  <c r="F1922" i="14"/>
  <c r="E1922" i="14"/>
  <c r="D1922" i="14"/>
  <c r="A1922" i="14"/>
  <c r="B1922" i="14" s="1"/>
  <c r="K1921" i="14"/>
  <c r="H1921" i="14"/>
  <c r="G1921" i="14"/>
  <c r="F1921" i="14"/>
  <c r="E1921" i="14"/>
  <c r="D1921" i="14"/>
  <c r="A1921" i="14"/>
  <c r="B1921" i="14" s="1"/>
  <c r="K1920" i="14"/>
  <c r="H1920" i="14"/>
  <c r="G1920" i="14"/>
  <c r="F1920" i="14"/>
  <c r="E1920" i="14"/>
  <c r="D1920" i="14"/>
  <c r="A1920" i="14"/>
  <c r="K1919" i="14"/>
  <c r="H1919" i="14"/>
  <c r="G1919" i="14"/>
  <c r="F1919" i="14"/>
  <c r="E1919" i="14"/>
  <c r="D1919" i="14"/>
  <c r="A1919" i="14"/>
  <c r="B1919" i="14" s="1"/>
  <c r="K1918" i="14"/>
  <c r="H1918" i="14"/>
  <c r="G1918" i="14"/>
  <c r="F1918" i="14"/>
  <c r="E1918" i="14"/>
  <c r="D1918" i="14"/>
  <c r="A1918" i="14"/>
  <c r="B1918" i="14" s="1"/>
  <c r="AP14" i="9"/>
  <c r="A1" i="9"/>
  <c r="E21" i="14"/>
  <c r="K1917" i="14"/>
  <c r="H1917" i="14"/>
  <c r="G1917" i="14"/>
  <c r="F1917" i="14"/>
  <c r="E1917" i="14"/>
  <c r="D1917" i="14"/>
  <c r="A1917" i="14"/>
  <c r="B1917" i="14" s="1"/>
  <c r="K1916" i="14"/>
  <c r="H1916" i="14"/>
  <c r="G1916" i="14"/>
  <c r="F1916" i="14"/>
  <c r="E1916" i="14"/>
  <c r="D1916" i="14"/>
  <c r="A1916" i="14"/>
  <c r="B1916" i="14" s="1"/>
  <c r="K1915" i="14"/>
  <c r="H1915" i="14"/>
  <c r="G1915" i="14"/>
  <c r="F1915" i="14"/>
  <c r="E1915" i="14"/>
  <c r="D1915" i="14"/>
  <c r="A1915" i="14"/>
  <c r="B1915" i="14" s="1"/>
  <c r="K1914" i="14"/>
  <c r="H1914" i="14"/>
  <c r="G1914" i="14"/>
  <c r="F1914" i="14"/>
  <c r="E1914" i="14"/>
  <c r="D1914" i="14"/>
  <c r="A1914" i="14"/>
  <c r="B1914" i="14" s="1"/>
  <c r="K1913" i="14"/>
  <c r="H1913" i="14"/>
  <c r="G1913" i="14"/>
  <c r="F1913" i="14"/>
  <c r="E1913" i="14"/>
  <c r="D1913" i="14"/>
  <c r="A1913" i="14"/>
  <c r="K1912" i="14"/>
  <c r="H1912" i="14"/>
  <c r="G1912" i="14"/>
  <c r="F1912" i="14"/>
  <c r="E1912" i="14"/>
  <c r="D1912" i="14"/>
  <c r="A1912" i="14"/>
  <c r="B1912" i="14" s="1"/>
  <c r="K1911" i="14"/>
  <c r="H1911" i="14"/>
  <c r="G1911" i="14"/>
  <c r="F1911" i="14"/>
  <c r="E1911" i="14"/>
  <c r="D1911" i="14"/>
  <c r="A1911" i="14"/>
  <c r="B1911" i="14" s="1"/>
  <c r="K1910" i="14"/>
  <c r="H1910" i="14"/>
  <c r="G1910" i="14"/>
  <c r="F1910" i="14"/>
  <c r="E1910" i="14"/>
  <c r="D1910" i="14"/>
  <c r="A1910" i="14"/>
  <c r="B1910" i="14" s="1"/>
  <c r="K1909" i="14"/>
  <c r="H1909" i="14"/>
  <c r="G1909" i="14"/>
  <c r="F1909" i="14"/>
  <c r="E1909" i="14"/>
  <c r="D1909" i="14"/>
  <c r="A1909" i="14"/>
  <c r="B1909" i="14" s="1"/>
  <c r="K1908" i="14"/>
  <c r="H1908" i="14"/>
  <c r="G1908" i="14"/>
  <c r="F1908" i="14"/>
  <c r="E1908" i="14"/>
  <c r="D1908" i="14"/>
  <c r="A1908" i="14"/>
  <c r="K1907" i="14"/>
  <c r="H1907" i="14"/>
  <c r="G1907" i="14"/>
  <c r="F1907" i="14"/>
  <c r="E1907" i="14"/>
  <c r="D1907" i="14"/>
  <c r="A1907" i="14"/>
  <c r="K1906" i="14"/>
  <c r="H1906" i="14"/>
  <c r="G1906" i="14"/>
  <c r="F1906" i="14"/>
  <c r="E1906" i="14"/>
  <c r="D1906" i="14"/>
  <c r="A1906" i="14"/>
  <c r="B1906" i="14" s="1"/>
  <c r="K1905" i="14"/>
  <c r="H1905" i="14"/>
  <c r="G1905" i="14"/>
  <c r="F1905" i="14"/>
  <c r="E1905" i="14"/>
  <c r="D1905" i="14"/>
  <c r="A1905" i="14"/>
  <c r="B1905" i="14" s="1"/>
  <c r="K1904" i="14"/>
  <c r="H1904" i="14"/>
  <c r="G1904" i="14"/>
  <c r="F1904" i="14"/>
  <c r="E1904" i="14"/>
  <c r="D1904" i="14"/>
  <c r="A1904" i="14"/>
  <c r="B1904" i="14" s="1"/>
  <c r="K1903" i="14"/>
  <c r="H1903" i="14"/>
  <c r="G1903" i="14"/>
  <c r="F1903" i="14"/>
  <c r="E1903" i="14"/>
  <c r="D1903" i="14"/>
  <c r="A1903" i="14"/>
  <c r="B1903" i="14" s="1"/>
  <c r="K1902" i="14"/>
  <c r="H1902" i="14"/>
  <c r="G1902" i="14"/>
  <c r="F1902" i="14"/>
  <c r="E1902" i="14"/>
  <c r="D1902" i="14"/>
  <c r="A1902" i="14"/>
  <c r="B1902" i="14" s="1"/>
  <c r="K1901" i="14"/>
  <c r="H1901" i="14"/>
  <c r="G1901" i="14"/>
  <c r="F1901" i="14"/>
  <c r="E1901" i="14"/>
  <c r="D1901" i="14"/>
  <c r="A1901" i="14"/>
  <c r="B1901" i="14" s="1"/>
  <c r="K1900" i="14"/>
  <c r="H1900" i="14"/>
  <c r="G1900" i="14"/>
  <c r="F1900" i="14"/>
  <c r="E1900" i="14"/>
  <c r="D1900" i="14"/>
  <c r="A1900" i="14"/>
  <c r="B1900" i="14" s="1"/>
  <c r="K1899" i="14"/>
  <c r="H1899" i="14"/>
  <c r="G1899" i="14"/>
  <c r="F1899" i="14"/>
  <c r="E1899" i="14"/>
  <c r="D1899" i="14"/>
  <c r="A1899" i="14"/>
  <c r="B1899" i="14" s="1"/>
  <c r="K1898" i="14"/>
  <c r="H1898" i="14"/>
  <c r="G1898" i="14"/>
  <c r="F1898" i="14"/>
  <c r="E1898" i="14"/>
  <c r="D1898" i="14"/>
  <c r="A1898" i="14"/>
  <c r="K1897" i="14"/>
  <c r="H1897" i="14"/>
  <c r="G1897" i="14"/>
  <c r="F1897" i="14"/>
  <c r="E1897" i="14"/>
  <c r="D1897" i="14"/>
  <c r="A1897" i="14"/>
  <c r="B1897" i="14" s="1"/>
  <c r="K1896" i="14"/>
  <c r="H1896" i="14"/>
  <c r="G1896" i="14"/>
  <c r="F1896" i="14"/>
  <c r="E1896" i="14"/>
  <c r="D1896" i="14"/>
  <c r="A1896" i="14"/>
  <c r="K1895" i="14"/>
  <c r="H1895" i="14"/>
  <c r="G1895" i="14"/>
  <c r="F1895" i="14"/>
  <c r="E1895" i="14"/>
  <c r="D1895" i="14"/>
  <c r="A1895" i="14"/>
  <c r="B1895" i="14" s="1"/>
  <c r="K1894" i="14"/>
  <c r="H1894" i="14"/>
  <c r="G1894" i="14"/>
  <c r="F1894" i="14"/>
  <c r="E1894" i="14"/>
  <c r="D1894" i="14"/>
  <c r="A1894" i="14"/>
  <c r="B1894" i="14" s="1"/>
  <c r="K1893" i="14"/>
  <c r="H1893" i="14"/>
  <c r="G1893" i="14"/>
  <c r="F1893" i="14"/>
  <c r="E1893" i="14"/>
  <c r="D1893" i="14"/>
  <c r="A1893" i="14"/>
  <c r="K1892" i="14"/>
  <c r="H1892" i="14"/>
  <c r="G1892" i="14"/>
  <c r="F1892" i="14"/>
  <c r="E1892" i="14"/>
  <c r="D1892" i="14"/>
  <c r="A1892" i="14"/>
  <c r="K1891" i="14"/>
  <c r="H1891" i="14"/>
  <c r="G1891" i="14"/>
  <c r="F1891" i="14"/>
  <c r="E1891" i="14"/>
  <c r="D1891" i="14"/>
  <c r="A1891" i="14"/>
  <c r="B1891" i="14" s="1"/>
  <c r="K1890" i="14"/>
  <c r="H1890" i="14"/>
  <c r="G1890" i="14"/>
  <c r="F1890" i="14"/>
  <c r="E1890" i="14"/>
  <c r="D1890" i="14"/>
  <c r="A1890" i="14"/>
  <c r="B1890" i="14" s="1"/>
  <c r="K1889" i="14"/>
  <c r="H1889" i="14"/>
  <c r="G1889" i="14"/>
  <c r="F1889" i="14"/>
  <c r="E1889" i="14"/>
  <c r="D1889" i="14"/>
  <c r="A1889" i="14"/>
  <c r="B1889" i="14" s="1"/>
  <c r="K1888" i="14"/>
  <c r="H1888" i="14"/>
  <c r="G1888" i="14"/>
  <c r="F1888" i="14"/>
  <c r="E1888" i="14"/>
  <c r="D1888" i="14"/>
  <c r="A1888" i="14"/>
  <c r="K1887" i="14"/>
  <c r="H1887" i="14"/>
  <c r="G1887" i="14"/>
  <c r="F1887" i="14"/>
  <c r="E1887" i="14"/>
  <c r="D1887" i="14"/>
  <c r="A1887" i="14"/>
  <c r="K1886" i="14"/>
  <c r="H1886" i="14"/>
  <c r="G1886" i="14"/>
  <c r="F1886" i="14"/>
  <c r="E1886" i="14"/>
  <c r="D1886" i="14"/>
  <c r="A1886" i="14"/>
  <c r="B1886" i="14" s="1"/>
  <c r="K1885" i="14"/>
  <c r="H1885" i="14"/>
  <c r="G1885" i="14"/>
  <c r="F1885" i="14"/>
  <c r="E1885" i="14"/>
  <c r="D1885" i="14"/>
  <c r="A1885" i="14"/>
  <c r="B1885" i="14" s="1"/>
  <c r="K1884" i="14"/>
  <c r="H1884" i="14"/>
  <c r="G1884" i="14"/>
  <c r="F1884" i="14"/>
  <c r="E1884" i="14"/>
  <c r="D1884" i="14"/>
  <c r="A1884" i="14"/>
  <c r="K1883" i="14"/>
  <c r="H1883" i="14"/>
  <c r="G1883" i="14"/>
  <c r="F1883" i="14"/>
  <c r="E1883" i="14"/>
  <c r="D1883" i="14"/>
  <c r="A1883" i="14"/>
  <c r="K1882" i="14"/>
  <c r="H1882" i="14"/>
  <c r="G1882" i="14"/>
  <c r="F1882" i="14"/>
  <c r="E1882" i="14"/>
  <c r="D1882" i="14"/>
  <c r="A1882" i="14"/>
  <c r="K1881" i="14"/>
  <c r="H1881" i="14"/>
  <c r="G1881" i="14"/>
  <c r="F1881" i="14"/>
  <c r="E1881" i="14"/>
  <c r="D1881" i="14"/>
  <c r="A1881" i="14"/>
  <c r="B1881" i="14" s="1"/>
  <c r="K1880" i="14"/>
  <c r="H1880" i="14"/>
  <c r="G1880" i="14"/>
  <c r="F1880" i="14"/>
  <c r="E1880" i="14"/>
  <c r="D1880" i="14"/>
  <c r="A1880" i="14"/>
  <c r="B1880" i="14" s="1"/>
  <c r="K1879" i="14"/>
  <c r="H1879" i="14"/>
  <c r="G1879" i="14"/>
  <c r="F1879" i="14"/>
  <c r="E1879" i="14"/>
  <c r="D1879" i="14"/>
  <c r="A1879" i="14"/>
  <c r="B1879" i="14" s="1"/>
  <c r="K1878" i="14"/>
  <c r="H1878" i="14"/>
  <c r="G1878" i="14"/>
  <c r="F1878" i="14"/>
  <c r="E1878" i="14"/>
  <c r="D1878" i="14"/>
  <c r="A1878" i="14"/>
  <c r="K1877" i="14"/>
  <c r="H1877" i="14"/>
  <c r="G1877" i="14"/>
  <c r="F1877" i="14"/>
  <c r="E1877" i="14"/>
  <c r="D1877" i="14"/>
  <c r="A1877" i="14"/>
  <c r="B1877" i="14" s="1"/>
  <c r="K1876" i="14"/>
  <c r="H1876" i="14"/>
  <c r="G1876" i="14"/>
  <c r="F1876" i="14"/>
  <c r="E1876" i="14"/>
  <c r="D1876" i="14"/>
  <c r="A1876" i="14"/>
  <c r="B1876" i="14" s="1"/>
  <c r="K1875" i="14"/>
  <c r="H1875" i="14"/>
  <c r="G1875" i="14"/>
  <c r="F1875" i="14"/>
  <c r="E1875" i="14"/>
  <c r="D1875" i="14"/>
  <c r="A1875" i="14"/>
  <c r="K1874" i="14"/>
  <c r="H1874" i="14"/>
  <c r="G1874" i="14"/>
  <c r="F1874" i="14"/>
  <c r="E1874" i="14"/>
  <c r="D1874" i="14"/>
  <c r="A1874" i="14"/>
  <c r="B1874" i="14" s="1"/>
  <c r="K1873" i="14"/>
  <c r="H1873" i="14"/>
  <c r="G1873" i="14"/>
  <c r="F1873" i="14"/>
  <c r="E1873" i="14"/>
  <c r="D1873" i="14"/>
  <c r="A1873" i="14"/>
  <c r="B1873" i="14" s="1"/>
  <c r="K1872" i="14"/>
  <c r="H1872" i="14"/>
  <c r="G1872" i="14"/>
  <c r="F1872" i="14"/>
  <c r="E1872" i="14"/>
  <c r="D1872" i="14"/>
  <c r="A1872" i="14"/>
  <c r="B1872" i="14" s="1"/>
  <c r="C1872" i="14" s="1"/>
  <c r="K1871" i="14"/>
  <c r="H1871" i="14"/>
  <c r="G1871" i="14"/>
  <c r="F1871" i="14"/>
  <c r="E1871" i="14"/>
  <c r="D1871" i="14"/>
  <c r="A1871" i="14"/>
  <c r="B1871" i="14" s="1"/>
  <c r="K1870" i="14"/>
  <c r="H1870" i="14"/>
  <c r="G1870" i="14"/>
  <c r="F1870" i="14"/>
  <c r="E1870" i="14"/>
  <c r="D1870" i="14"/>
  <c r="A1870" i="14"/>
  <c r="B1870" i="14" s="1"/>
  <c r="K1869" i="14"/>
  <c r="H1869" i="14"/>
  <c r="G1869" i="14"/>
  <c r="F1869" i="14"/>
  <c r="E1869" i="14"/>
  <c r="D1869" i="14"/>
  <c r="A1869" i="14"/>
  <c r="K1868" i="14"/>
  <c r="H1868" i="14"/>
  <c r="G1868" i="14"/>
  <c r="F1868" i="14"/>
  <c r="E1868" i="14"/>
  <c r="D1868" i="14"/>
  <c r="A1868" i="14"/>
  <c r="B1868" i="14" s="1"/>
  <c r="K1867" i="14"/>
  <c r="H1867" i="14"/>
  <c r="G1867" i="14"/>
  <c r="F1867" i="14"/>
  <c r="E1867" i="14"/>
  <c r="D1867" i="14"/>
  <c r="A1867" i="14"/>
  <c r="B1867" i="14" s="1"/>
  <c r="K1866" i="14"/>
  <c r="H1866" i="14"/>
  <c r="G1866" i="14"/>
  <c r="F1866" i="14"/>
  <c r="E1866" i="14"/>
  <c r="D1866" i="14"/>
  <c r="A1866" i="14"/>
  <c r="B1866" i="14" s="1"/>
  <c r="K1865" i="14"/>
  <c r="H1865" i="14"/>
  <c r="G1865" i="14"/>
  <c r="F1865" i="14"/>
  <c r="E1865" i="14"/>
  <c r="D1865" i="14"/>
  <c r="A1865" i="14"/>
  <c r="B1865" i="14" s="1"/>
  <c r="K1864" i="14"/>
  <c r="H1864" i="14"/>
  <c r="G1864" i="14"/>
  <c r="F1864" i="14"/>
  <c r="E1864" i="14"/>
  <c r="D1864" i="14"/>
  <c r="A1864" i="14"/>
  <c r="K1863" i="14"/>
  <c r="H1863" i="14"/>
  <c r="G1863" i="14"/>
  <c r="F1863" i="14"/>
  <c r="E1863" i="14"/>
  <c r="D1863" i="14"/>
  <c r="A1863" i="14"/>
  <c r="K1862" i="14"/>
  <c r="H1862" i="14"/>
  <c r="G1862" i="14"/>
  <c r="F1862" i="14"/>
  <c r="E1862" i="14"/>
  <c r="D1862" i="14"/>
  <c r="A1862" i="14"/>
  <c r="B1862" i="14" s="1"/>
  <c r="K1861" i="14"/>
  <c r="H1861" i="14"/>
  <c r="G1861" i="14"/>
  <c r="F1861" i="14"/>
  <c r="E1861" i="14"/>
  <c r="D1861" i="14"/>
  <c r="A1861" i="14"/>
  <c r="K1860" i="14"/>
  <c r="H1860" i="14"/>
  <c r="G1860" i="14"/>
  <c r="F1860" i="14"/>
  <c r="E1860" i="14"/>
  <c r="D1860" i="14"/>
  <c r="A1860" i="14"/>
  <c r="B1860" i="14" s="1"/>
  <c r="K1859" i="14"/>
  <c r="H1859" i="14"/>
  <c r="G1859" i="14"/>
  <c r="F1859" i="14"/>
  <c r="E1859" i="14"/>
  <c r="D1859" i="14"/>
  <c r="A1859" i="14"/>
  <c r="K1858" i="14"/>
  <c r="H1858" i="14"/>
  <c r="G1858" i="14"/>
  <c r="F1858" i="14"/>
  <c r="E1858" i="14"/>
  <c r="D1858" i="14"/>
  <c r="A1858" i="14"/>
  <c r="B1858" i="14" s="1"/>
  <c r="K1857" i="14"/>
  <c r="H1857" i="14"/>
  <c r="G1857" i="14"/>
  <c r="F1857" i="14"/>
  <c r="E1857" i="14"/>
  <c r="D1857" i="14"/>
  <c r="A1857" i="14"/>
  <c r="K1856" i="14"/>
  <c r="H1856" i="14"/>
  <c r="G1856" i="14"/>
  <c r="F1856" i="14"/>
  <c r="E1856" i="14"/>
  <c r="D1856" i="14"/>
  <c r="A1856" i="14"/>
  <c r="B1856" i="14" s="1"/>
  <c r="K1855" i="14"/>
  <c r="H1855" i="14"/>
  <c r="G1855" i="14"/>
  <c r="F1855" i="14"/>
  <c r="E1855" i="14"/>
  <c r="D1855" i="14"/>
  <c r="A1855" i="14"/>
  <c r="B1855" i="14" s="1"/>
  <c r="K1854" i="14"/>
  <c r="H1854" i="14"/>
  <c r="G1854" i="14"/>
  <c r="F1854" i="14"/>
  <c r="E1854" i="14"/>
  <c r="D1854" i="14"/>
  <c r="A1854" i="14"/>
  <c r="B1854" i="14" s="1"/>
  <c r="K1853" i="14"/>
  <c r="H1853" i="14"/>
  <c r="G1853" i="14"/>
  <c r="F1853" i="14"/>
  <c r="E1853" i="14"/>
  <c r="D1853" i="14"/>
  <c r="A1853" i="14"/>
  <c r="K1852" i="14"/>
  <c r="H1852" i="14"/>
  <c r="G1852" i="14"/>
  <c r="F1852" i="14"/>
  <c r="E1852" i="14"/>
  <c r="D1852" i="14"/>
  <c r="A1852" i="14"/>
  <c r="B1852" i="14" s="1"/>
  <c r="K1851" i="14"/>
  <c r="H1851" i="14"/>
  <c r="G1851" i="14"/>
  <c r="F1851" i="14"/>
  <c r="E1851" i="14"/>
  <c r="D1851" i="14"/>
  <c r="A1851" i="14"/>
  <c r="B1851" i="14" s="1"/>
  <c r="K1850" i="14"/>
  <c r="H1850" i="14"/>
  <c r="G1850" i="14"/>
  <c r="F1850" i="14"/>
  <c r="E1850" i="14"/>
  <c r="D1850" i="14"/>
  <c r="A1850" i="14"/>
  <c r="B1850" i="14" s="1"/>
  <c r="K1849" i="14"/>
  <c r="H1849" i="14"/>
  <c r="G1849" i="14"/>
  <c r="F1849" i="14"/>
  <c r="E1849" i="14"/>
  <c r="D1849" i="14"/>
  <c r="A1849" i="14"/>
  <c r="B1849" i="14" s="1"/>
  <c r="K1848" i="14"/>
  <c r="H1848" i="14"/>
  <c r="G1848" i="14"/>
  <c r="F1848" i="14"/>
  <c r="E1848" i="14"/>
  <c r="D1848" i="14"/>
  <c r="A1848" i="14"/>
  <c r="B1848" i="14" s="1"/>
  <c r="K1847" i="14"/>
  <c r="H1847" i="14"/>
  <c r="G1847" i="14"/>
  <c r="F1847" i="14"/>
  <c r="E1847" i="14"/>
  <c r="D1847" i="14"/>
  <c r="A1847" i="14"/>
  <c r="B1847" i="14" s="1"/>
  <c r="K1846" i="14"/>
  <c r="H1846" i="14"/>
  <c r="G1846" i="14"/>
  <c r="F1846" i="14"/>
  <c r="E1846" i="14"/>
  <c r="D1846" i="14"/>
  <c r="A1846" i="14"/>
  <c r="B1846" i="14" s="1"/>
  <c r="K1845" i="14"/>
  <c r="H1845" i="14"/>
  <c r="G1845" i="14"/>
  <c r="F1845" i="14"/>
  <c r="E1845" i="14"/>
  <c r="D1845" i="14"/>
  <c r="A1845" i="14"/>
  <c r="K1844" i="14"/>
  <c r="H1844" i="14"/>
  <c r="G1844" i="14"/>
  <c r="F1844" i="14"/>
  <c r="E1844" i="14"/>
  <c r="D1844" i="14"/>
  <c r="A1844" i="14"/>
  <c r="K1843" i="14"/>
  <c r="H1843" i="14"/>
  <c r="G1843" i="14"/>
  <c r="F1843" i="14"/>
  <c r="E1843" i="14"/>
  <c r="D1843" i="14"/>
  <c r="A1843" i="14"/>
  <c r="B1843" i="14" s="1"/>
  <c r="K1842" i="14"/>
  <c r="H1842" i="14"/>
  <c r="G1842" i="14"/>
  <c r="F1842" i="14"/>
  <c r="E1842" i="14"/>
  <c r="D1842" i="14"/>
  <c r="A1842" i="14"/>
  <c r="B1842" i="14" s="1"/>
  <c r="K1841" i="14"/>
  <c r="H1841" i="14"/>
  <c r="G1841" i="14"/>
  <c r="F1841" i="14"/>
  <c r="E1841" i="14"/>
  <c r="D1841" i="14"/>
  <c r="A1841" i="14"/>
  <c r="B1841" i="14" s="1"/>
  <c r="K1840" i="14"/>
  <c r="H1840" i="14"/>
  <c r="G1840" i="14"/>
  <c r="F1840" i="14"/>
  <c r="E1840" i="14"/>
  <c r="D1840" i="14"/>
  <c r="A1840" i="14"/>
  <c r="B1840" i="14" s="1"/>
  <c r="K1839" i="14"/>
  <c r="H1839" i="14"/>
  <c r="G1839" i="14"/>
  <c r="F1839" i="14"/>
  <c r="E1839" i="14"/>
  <c r="D1839" i="14"/>
  <c r="A1839" i="14"/>
  <c r="K1838" i="14"/>
  <c r="H1838" i="14"/>
  <c r="G1838" i="14"/>
  <c r="F1838" i="14"/>
  <c r="E1838" i="14"/>
  <c r="D1838" i="14"/>
  <c r="A1838" i="14"/>
  <c r="K1837" i="14"/>
  <c r="H1837" i="14"/>
  <c r="G1837" i="14"/>
  <c r="F1837" i="14"/>
  <c r="E1837" i="14"/>
  <c r="D1837" i="14"/>
  <c r="A1837" i="14"/>
  <c r="B1837" i="14" s="1"/>
  <c r="K1836" i="14"/>
  <c r="H1836" i="14"/>
  <c r="G1836" i="14"/>
  <c r="F1836" i="14"/>
  <c r="E1836" i="14"/>
  <c r="D1836" i="14"/>
  <c r="A1836" i="14"/>
  <c r="B1836" i="14" s="1"/>
  <c r="K1835" i="14"/>
  <c r="H1835" i="14"/>
  <c r="G1835" i="14"/>
  <c r="F1835" i="14"/>
  <c r="E1835" i="14"/>
  <c r="D1835" i="14"/>
  <c r="A1835" i="14"/>
  <c r="K1834" i="14"/>
  <c r="H1834" i="14"/>
  <c r="G1834" i="14"/>
  <c r="F1834" i="14"/>
  <c r="E1834" i="14"/>
  <c r="D1834" i="14"/>
  <c r="A1834" i="14"/>
  <c r="K1833" i="14"/>
  <c r="H1833" i="14"/>
  <c r="G1833" i="14"/>
  <c r="F1833" i="14"/>
  <c r="E1833" i="14"/>
  <c r="D1833" i="14"/>
  <c r="A1833" i="14"/>
  <c r="B1833" i="14" s="1"/>
  <c r="K1832" i="14"/>
  <c r="H1832" i="14"/>
  <c r="G1832" i="14"/>
  <c r="F1832" i="14"/>
  <c r="E1832" i="14"/>
  <c r="D1832" i="14"/>
  <c r="A1832" i="14"/>
  <c r="K1831" i="14"/>
  <c r="H1831" i="14"/>
  <c r="G1831" i="14"/>
  <c r="F1831" i="14"/>
  <c r="E1831" i="14"/>
  <c r="D1831" i="14"/>
  <c r="A1831" i="14"/>
  <c r="B1831" i="14" s="1"/>
  <c r="K1830" i="14"/>
  <c r="H1830" i="14"/>
  <c r="G1830" i="14"/>
  <c r="F1830" i="14"/>
  <c r="E1830" i="14"/>
  <c r="D1830" i="14"/>
  <c r="A1830" i="14"/>
  <c r="B1830" i="14" s="1"/>
  <c r="K1829" i="14"/>
  <c r="H1829" i="14"/>
  <c r="G1829" i="14"/>
  <c r="F1829" i="14"/>
  <c r="E1829" i="14"/>
  <c r="D1829" i="14"/>
  <c r="A1829" i="14"/>
  <c r="B1829" i="14" s="1"/>
  <c r="K1828" i="14"/>
  <c r="H1828" i="14"/>
  <c r="G1828" i="14"/>
  <c r="F1828" i="14"/>
  <c r="E1828" i="14"/>
  <c r="D1828" i="14"/>
  <c r="A1828" i="14"/>
  <c r="K1827" i="14"/>
  <c r="H1827" i="14"/>
  <c r="G1827" i="14"/>
  <c r="F1827" i="14"/>
  <c r="E1827" i="14"/>
  <c r="D1827" i="14"/>
  <c r="A1827" i="14"/>
  <c r="B1827" i="14" s="1"/>
  <c r="K1826" i="14"/>
  <c r="H1826" i="14"/>
  <c r="G1826" i="14"/>
  <c r="F1826" i="14"/>
  <c r="E1826" i="14"/>
  <c r="D1826" i="14"/>
  <c r="A1826" i="14"/>
  <c r="K1825" i="14"/>
  <c r="H1825" i="14"/>
  <c r="G1825" i="14"/>
  <c r="F1825" i="14"/>
  <c r="E1825" i="14"/>
  <c r="D1825" i="14"/>
  <c r="A1825" i="14"/>
  <c r="B1825" i="14" s="1"/>
  <c r="K1824" i="14"/>
  <c r="H1824" i="14"/>
  <c r="G1824" i="14"/>
  <c r="F1824" i="14"/>
  <c r="E1824" i="14"/>
  <c r="D1824" i="14"/>
  <c r="A1824" i="14"/>
  <c r="K1823" i="14"/>
  <c r="H1823" i="14"/>
  <c r="G1823" i="14"/>
  <c r="F1823" i="14"/>
  <c r="E1823" i="14"/>
  <c r="D1823" i="14"/>
  <c r="A1823" i="14"/>
  <c r="K1822" i="14"/>
  <c r="H1822" i="14"/>
  <c r="G1822" i="14"/>
  <c r="F1822" i="14"/>
  <c r="E1822" i="14"/>
  <c r="D1822" i="14"/>
  <c r="A1822" i="14"/>
  <c r="B1822" i="14" s="1"/>
  <c r="K1821" i="14"/>
  <c r="H1821" i="14"/>
  <c r="G1821" i="14"/>
  <c r="F1821" i="14"/>
  <c r="E1821" i="14"/>
  <c r="D1821" i="14"/>
  <c r="A1821" i="14"/>
  <c r="B1821" i="14" s="1"/>
  <c r="K1820" i="14"/>
  <c r="H1820" i="14"/>
  <c r="G1820" i="14"/>
  <c r="F1820" i="14"/>
  <c r="E1820" i="14"/>
  <c r="D1820" i="14"/>
  <c r="A1820" i="14"/>
  <c r="K1819" i="14"/>
  <c r="H1819" i="14"/>
  <c r="G1819" i="14"/>
  <c r="F1819" i="14"/>
  <c r="E1819" i="14"/>
  <c r="D1819" i="14"/>
  <c r="A1819" i="14"/>
  <c r="B1819" i="14" s="1"/>
  <c r="K1818" i="14"/>
  <c r="H1818" i="14"/>
  <c r="G1818" i="14"/>
  <c r="F1818" i="14"/>
  <c r="E1818" i="14"/>
  <c r="D1818" i="14"/>
  <c r="A1818" i="14"/>
  <c r="B1818" i="14" s="1"/>
  <c r="K1817" i="14"/>
  <c r="H1817" i="14"/>
  <c r="G1817" i="14"/>
  <c r="F1817" i="14"/>
  <c r="E1817" i="14"/>
  <c r="D1817" i="14"/>
  <c r="A1817" i="14"/>
  <c r="B1817" i="14" s="1"/>
  <c r="C1817" i="14" s="1"/>
  <c r="K1816" i="14"/>
  <c r="H1816" i="14"/>
  <c r="G1816" i="14"/>
  <c r="F1816" i="14"/>
  <c r="E1816" i="14"/>
  <c r="D1816" i="14"/>
  <c r="A1816" i="14"/>
  <c r="B1816" i="14" s="1"/>
  <c r="K1815" i="14"/>
  <c r="H1815" i="14"/>
  <c r="G1815" i="14"/>
  <c r="F1815" i="14"/>
  <c r="E1815" i="14"/>
  <c r="D1815" i="14"/>
  <c r="A1815" i="14"/>
  <c r="K1814" i="14"/>
  <c r="H1814" i="14"/>
  <c r="G1814" i="14"/>
  <c r="F1814" i="14"/>
  <c r="E1814" i="14"/>
  <c r="D1814" i="14"/>
  <c r="A1814" i="14"/>
  <c r="B1814" i="14" s="1"/>
  <c r="K1813" i="14"/>
  <c r="H1813" i="14"/>
  <c r="G1813" i="14"/>
  <c r="F1813" i="14"/>
  <c r="E1813" i="14"/>
  <c r="D1813" i="14"/>
  <c r="A1813" i="14"/>
  <c r="K1812" i="14"/>
  <c r="H1812" i="14"/>
  <c r="G1812" i="14"/>
  <c r="F1812" i="14"/>
  <c r="E1812" i="14"/>
  <c r="D1812" i="14"/>
  <c r="A1812" i="14"/>
  <c r="K1811" i="14"/>
  <c r="H1811" i="14"/>
  <c r="G1811" i="14"/>
  <c r="F1811" i="14"/>
  <c r="E1811" i="14"/>
  <c r="D1811" i="14"/>
  <c r="A1811" i="14"/>
  <c r="B1811" i="14" s="1"/>
  <c r="K1810" i="14"/>
  <c r="H1810" i="14"/>
  <c r="G1810" i="14"/>
  <c r="F1810" i="14"/>
  <c r="E1810" i="14"/>
  <c r="D1810" i="14"/>
  <c r="A1810" i="14"/>
  <c r="B1810" i="14" s="1"/>
  <c r="K1809" i="14"/>
  <c r="H1809" i="14"/>
  <c r="G1809" i="14"/>
  <c r="F1809" i="14"/>
  <c r="E1809" i="14"/>
  <c r="D1809" i="14"/>
  <c r="A1809" i="14"/>
  <c r="B1809" i="14" s="1"/>
  <c r="K1808" i="14"/>
  <c r="H1808" i="14"/>
  <c r="G1808" i="14"/>
  <c r="F1808" i="14"/>
  <c r="E1808" i="14"/>
  <c r="D1808" i="14"/>
  <c r="A1808" i="14"/>
  <c r="K1807" i="14"/>
  <c r="H1807" i="14"/>
  <c r="G1807" i="14"/>
  <c r="F1807" i="14"/>
  <c r="E1807" i="14"/>
  <c r="D1807" i="14"/>
  <c r="A1807" i="14"/>
  <c r="B1807" i="14" s="1"/>
  <c r="K1806" i="14"/>
  <c r="H1806" i="14"/>
  <c r="G1806" i="14"/>
  <c r="F1806" i="14"/>
  <c r="E1806" i="14"/>
  <c r="D1806" i="14"/>
  <c r="A1806" i="14"/>
  <c r="B1806" i="14" s="1"/>
  <c r="K1805" i="14"/>
  <c r="H1805" i="14"/>
  <c r="G1805" i="14"/>
  <c r="F1805" i="14"/>
  <c r="E1805" i="14"/>
  <c r="D1805" i="14"/>
  <c r="A1805" i="14"/>
  <c r="B1805" i="14" s="1"/>
  <c r="K1804" i="14"/>
  <c r="H1804" i="14"/>
  <c r="G1804" i="14"/>
  <c r="F1804" i="14"/>
  <c r="E1804" i="14"/>
  <c r="D1804" i="14"/>
  <c r="A1804" i="14"/>
  <c r="K1803" i="14"/>
  <c r="H1803" i="14"/>
  <c r="G1803" i="14"/>
  <c r="F1803" i="14"/>
  <c r="E1803" i="14"/>
  <c r="D1803" i="14"/>
  <c r="A1803" i="14"/>
  <c r="B1803" i="14" s="1"/>
  <c r="K1802" i="14"/>
  <c r="H1802" i="14"/>
  <c r="G1802" i="14"/>
  <c r="F1802" i="14"/>
  <c r="E1802" i="14"/>
  <c r="D1802" i="14"/>
  <c r="A1802" i="14"/>
  <c r="B1802" i="14" s="1"/>
  <c r="K1801" i="14"/>
  <c r="H1801" i="14"/>
  <c r="G1801" i="14"/>
  <c r="F1801" i="14"/>
  <c r="E1801" i="14"/>
  <c r="D1801" i="14"/>
  <c r="A1801" i="14"/>
  <c r="K1800" i="14"/>
  <c r="H1800" i="14"/>
  <c r="G1800" i="14"/>
  <c r="F1800" i="14"/>
  <c r="E1800" i="14"/>
  <c r="D1800" i="14"/>
  <c r="A1800" i="14"/>
  <c r="K1799" i="14"/>
  <c r="H1799" i="14"/>
  <c r="G1799" i="14"/>
  <c r="F1799" i="14"/>
  <c r="E1799" i="14"/>
  <c r="D1799" i="14"/>
  <c r="A1799" i="14"/>
  <c r="K1798" i="14"/>
  <c r="H1798" i="14"/>
  <c r="G1798" i="14"/>
  <c r="F1798" i="14"/>
  <c r="E1798" i="14"/>
  <c r="D1798" i="14"/>
  <c r="A1798" i="14"/>
  <c r="K1797" i="14"/>
  <c r="H1797" i="14"/>
  <c r="G1797" i="14"/>
  <c r="F1797" i="14"/>
  <c r="E1797" i="14"/>
  <c r="D1797" i="14"/>
  <c r="A1797" i="14"/>
  <c r="K1796" i="14"/>
  <c r="H1796" i="14"/>
  <c r="G1796" i="14"/>
  <c r="F1796" i="14"/>
  <c r="E1796" i="14"/>
  <c r="D1796" i="14"/>
  <c r="A1796" i="14"/>
  <c r="K1795" i="14"/>
  <c r="H1795" i="14"/>
  <c r="G1795" i="14"/>
  <c r="F1795" i="14"/>
  <c r="E1795" i="14"/>
  <c r="D1795" i="14"/>
  <c r="A1795" i="14"/>
  <c r="K1794" i="14"/>
  <c r="H1794" i="14"/>
  <c r="G1794" i="14"/>
  <c r="F1794" i="14"/>
  <c r="E1794" i="14"/>
  <c r="D1794" i="14"/>
  <c r="A1794" i="14"/>
  <c r="K1793" i="14"/>
  <c r="H1793" i="14"/>
  <c r="G1793" i="14"/>
  <c r="F1793" i="14"/>
  <c r="E1793" i="14"/>
  <c r="D1793" i="14"/>
  <c r="A1793" i="14"/>
  <c r="B1793" i="14" s="1"/>
  <c r="K1792" i="14"/>
  <c r="H1792" i="14"/>
  <c r="G1792" i="14"/>
  <c r="F1792" i="14"/>
  <c r="E1792" i="14"/>
  <c r="D1792" i="14"/>
  <c r="A1792" i="14"/>
  <c r="B1792" i="14" s="1"/>
  <c r="K1791" i="14"/>
  <c r="H1791" i="14"/>
  <c r="G1791" i="14"/>
  <c r="F1791" i="14"/>
  <c r="E1791" i="14"/>
  <c r="D1791" i="14"/>
  <c r="A1791" i="14"/>
  <c r="B1791" i="14" s="1"/>
  <c r="K1790" i="14"/>
  <c r="H1790" i="14"/>
  <c r="G1790" i="14"/>
  <c r="F1790" i="14"/>
  <c r="E1790" i="14"/>
  <c r="D1790" i="14"/>
  <c r="A1790" i="14"/>
  <c r="K1789" i="14"/>
  <c r="H1789" i="14"/>
  <c r="G1789" i="14"/>
  <c r="F1789" i="14"/>
  <c r="E1789" i="14"/>
  <c r="D1789" i="14"/>
  <c r="A1789" i="14"/>
  <c r="K1788" i="14"/>
  <c r="H1788" i="14"/>
  <c r="G1788" i="14"/>
  <c r="F1788" i="14"/>
  <c r="E1788" i="14"/>
  <c r="D1788" i="14"/>
  <c r="A1788" i="14"/>
  <c r="K1787" i="14"/>
  <c r="H1787" i="14"/>
  <c r="G1787" i="14"/>
  <c r="F1787" i="14"/>
  <c r="E1787" i="14"/>
  <c r="D1787" i="14"/>
  <c r="A1787" i="14"/>
  <c r="B1787" i="14" s="1"/>
  <c r="K1786" i="14"/>
  <c r="H1786" i="14"/>
  <c r="G1786" i="14"/>
  <c r="F1786" i="14"/>
  <c r="E1786" i="14"/>
  <c r="D1786" i="14"/>
  <c r="A1786" i="14"/>
  <c r="B1786" i="14" s="1"/>
  <c r="K1785" i="14"/>
  <c r="H1785" i="14"/>
  <c r="G1785" i="14"/>
  <c r="F1785" i="14"/>
  <c r="E1785" i="14"/>
  <c r="D1785" i="14"/>
  <c r="A1785" i="14"/>
  <c r="B1785" i="14" s="1"/>
  <c r="K1784" i="14"/>
  <c r="H1784" i="14"/>
  <c r="G1784" i="14"/>
  <c r="F1784" i="14"/>
  <c r="E1784" i="14"/>
  <c r="D1784" i="14"/>
  <c r="A1784" i="14"/>
  <c r="B1784" i="14" s="1"/>
  <c r="K1783" i="14"/>
  <c r="H1783" i="14"/>
  <c r="G1783" i="14"/>
  <c r="F1783" i="14"/>
  <c r="E1783" i="14"/>
  <c r="D1783" i="14"/>
  <c r="A1783" i="14"/>
  <c r="K1782" i="14"/>
  <c r="H1782" i="14"/>
  <c r="G1782" i="14"/>
  <c r="F1782" i="14"/>
  <c r="E1782" i="14"/>
  <c r="D1782" i="14"/>
  <c r="A1782" i="14"/>
  <c r="K1781" i="14"/>
  <c r="H1781" i="14"/>
  <c r="G1781" i="14"/>
  <c r="F1781" i="14"/>
  <c r="E1781" i="14"/>
  <c r="D1781" i="14"/>
  <c r="A1781" i="14"/>
  <c r="B1781" i="14" s="1"/>
  <c r="K1780" i="14"/>
  <c r="H1780" i="14"/>
  <c r="G1780" i="14"/>
  <c r="F1780" i="14"/>
  <c r="E1780" i="14"/>
  <c r="D1780" i="14"/>
  <c r="A1780" i="14"/>
  <c r="B1780" i="14" s="1"/>
  <c r="K1779" i="14"/>
  <c r="H1779" i="14"/>
  <c r="G1779" i="14"/>
  <c r="F1779" i="14"/>
  <c r="E1779" i="14"/>
  <c r="D1779" i="14"/>
  <c r="A1779" i="14"/>
  <c r="B1779" i="14" s="1"/>
  <c r="K1778" i="14"/>
  <c r="H1778" i="14"/>
  <c r="G1778" i="14"/>
  <c r="F1778" i="14"/>
  <c r="E1778" i="14"/>
  <c r="D1778" i="14"/>
  <c r="A1778" i="14"/>
  <c r="K1777" i="14"/>
  <c r="H1777" i="14"/>
  <c r="G1777" i="14"/>
  <c r="F1777" i="14"/>
  <c r="E1777" i="14"/>
  <c r="D1777" i="14"/>
  <c r="A1777" i="14"/>
  <c r="B1777" i="14" s="1"/>
  <c r="K1776" i="14"/>
  <c r="H1776" i="14"/>
  <c r="G1776" i="14"/>
  <c r="F1776" i="14"/>
  <c r="E1776" i="14"/>
  <c r="D1776" i="14"/>
  <c r="A1776" i="14"/>
  <c r="B1776" i="14" s="1"/>
  <c r="K1775" i="14"/>
  <c r="H1775" i="14"/>
  <c r="G1775" i="14"/>
  <c r="F1775" i="14"/>
  <c r="E1775" i="14"/>
  <c r="D1775" i="14"/>
  <c r="A1775" i="14"/>
  <c r="K1774" i="14"/>
  <c r="H1774" i="14"/>
  <c r="G1774" i="14"/>
  <c r="F1774" i="14"/>
  <c r="E1774" i="14"/>
  <c r="D1774" i="14"/>
  <c r="A1774" i="14"/>
  <c r="K1773" i="14"/>
  <c r="H1773" i="14"/>
  <c r="G1773" i="14"/>
  <c r="F1773" i="14"/>
  <c r="E1773" i="14"/>
  <c r="D1773" i="14"/>
  <c r="A1773" i="14"/>
  <c r="B1773" i="14" s="1"/>
  <c r="K1772" i="14"/>
  <c r="H1772" i="14"/>
  <c r="G1772" i="14"/>
  <c r="F1772" i="14"/>
  <c r="E1772" i="14"/>
  <c r="D1772" i="14"/>
  <c r="A1772" i="14"/>
  <c r="B1772" i="14" s="1"/>
  <c r="K1771" i="14"/>
  <c r="H1771" i="14"/>
  <c r="G1771" i="14"/>
  <c r="F1771" i="14"/>
  <c r="E1771" i="14"/>
  <c r="D1771" i="14"/>
  <c r="A1771" i="14"/>
  <c r="K1770" i="14"/>
  <c r="H1770" i="14"/>
  <c r="G1770" i="14"/>
  <c r="F1770" i="14"/>
  <c r="E1770" i="14"/>
  <c r="D1770" i="14"/>
  <c r="A1770" i="14"/>
  <c r="K1769" i="14"/>
  <c r="H1769" i="14"/>
  <c r="G1769" i="14"/>
  <c r="F1769" i="14"/>
  <c r="E1769" i="14"/>
  <c r="D1769" i="14"/>
  <c r="A1769" i="14"/>
  <c r="B1769" i="14" s="1"/>
  <c r="K1768" i="14"/>
  <c r="H1768" i="14"/>
  <c r="G1768" i="14"/>
  <c r="F1768" i="14"/>
  <c r="E1768" i="14"/>
  <c r="D1768" i="14"/>
  <c r="A1768" i="14"/>
  <c r="K1767" i="14"/>
  <c r="H1767" i="14"/>
  <c r="G1767" i="14"/>
  <c r="F1767" i="14"/>
  <c r="E1767" i="14"/>
  <c r="D1767" i="14"/>
  <c r="A1767" i="14"/>
  <c r="K1766" i="14"/>
  <c r="H1766" i="14"/>
  <c r="G1766" i="14"/>
  <c r="F1766" i="14"/>
  <c r="E1766" i="14"/>
  <c r="D1766" i="14"/>
  <c r="A1766" i="14"/>
  <c r="K1765" i="14"/>
  <c r="H1765" i="14"/>
  <c r="G1765" i="14"/>
  <c r="F1765" i="14"/>
  <c r="E1765" i="14"/>
  <c r="D1765" i="14"/>
  <c r="A1765" i="14"/>
  <c r="K1764" i="14"/>
  <c r="H1764" i="14"/>
  <c r="G1764" i="14"/>
  <c r="F1764" i="14"/>
  <c r="E1764" i="14"/>
  <c r="D1764" i="14"/>
  <c r="A1764" i="14"/>
  <c r="K1763" i="14"/>
  <c r="H1763" i="14"/>
  <c r="G1763" i="14"/>
  <c r="F1763" i="14"/>
  <c r="E1763" i="14"/>
  <c r="D1763" i="14"/>
  <c r="A1763" i="14"/>
  <c r="B1763" i="14" s="1"/>
  <c r="K1762" i="14"/>
  <c r="H1762" i="14"/>
  <c r="G1762" i="14"/>
  <c r="F1762" i="14"/>
  <c r="E1762" i="14"/>
  <c r="D1762" i="14"/>
  <c r="A1762" i="14"/>
  <c r="B1762" i="14" s="1"/>
  <c r="K1761" i="14"/>
  <c r="H1761" i="14"/>
  <c r="G1761" i="14"/>
  <c r="F1761" i="14"/>
  <c r="E1761" i="14"/>
  <c r="D1761" i="14"/>
  <c r="A1761" i="14"/>
  <c r="B1761" i="14" s="1"/>
  <c r="K1760" i="14"/>
  <c r="H1760" i="14"/>
  <c r="G1760" i="14"/>
  <c r="F1760" i="14"/>
  <c r="E1760" i="14"/>
  <c r="D1760" i="14"/>
  <c r="A1760" i="14"/>
  <c r="K1759" i="14"/>
  <c r="H1759" i="14"/>
  <c r="G1759" i="14"/>
  <c r="F1759" i="14"/>
  <c r="E1759" i="14"/>
  <c r="D1759" i="14"/>
  <c r="A1759" i="14"/>
  <c r="K1758" i="14"/>
  <c r="H1758" i="14"/>
  <c r="G1758" i="14"/>
  <c r="F1758" i="14"/>
  <c r="E1758" i="14"/>
  <c r="D1758" i="14"/>
  <c r="A1758" i="14"/>
  <c r="B1758" i="14" s="1"/>
  <c r="K1757" i="14"/>
  <c r="H1757" i="14"/>
  <c r="G1757" i="14"/>
  <c r="F1757" i="14"/>
  <c r="E1757" i="14"/>
  <c r="D1757" i="14"/>
  <c r="A1757" i="14"/>
  <c r="B1757" i="14" s="1"/>
  <c r="K1756" i="14"/>
  <c r="H1756" i="14"/>
  <c r="G1756" i="14"/>
  <c r="F1756" i="14"/>
  <c r="E1756" i="14"/>
  <c r="D1756" i="14"/>
  <c r="A1756" i="14"/>
  <c r="B1756" i="14" s="1"/>
  <c r="K1755" i="14"/>
  <c r="H1755" i="14"/>
  <c r="G1755" i="14"/>
  <c r="F1755" i="14"/>
  <c r="E1755" i="14"/>
  <c r="D1755" i="14"/>
  <c r="A1755" i="14"/>
  <c r="B1755" i="14" s="1"/>
  <c r="K1754" i="14"/>
  <c r="H1754" i="14"/>
  <c r="G1754" i="14"/>
  <c r="F1754" i="14"/>
  <c r="E1754" i="14"/>
  <c r="D1754" i="14"/>
  <c r="A1754" i="14"/>
  <c r="K1753" i="14"/>
  <c r="H1753" i="14"/>
  <c r="G1753" i="14"/>
  <c r="F1753" i="14"/>
  <c r="E1753" i="14"/>
  <c r="D1753" i="14"/>
  <c r="A1753" i="14"/>
  <c r="B1753" i="14" s="1"/>
  <c r="K1752" i="14"/>
  <c r="H1752" i="14"/>
  <c r="G1752" i="14"/>
  <c r="F1752" i="14"/>
  <c r="E1752" i="14"/>
  <c r="D1752" i="14"/>
  <c r="A1752" i="14"/>
  <c r="B1752" i="14" s="1"/>
  <c r="K1751" i="14"/>
  <c r="H1751" i="14"/>
  <c r="G1751" i="14"/>
  <c r="F1751" i="14"/>
  <c r="E1751" i="14"/>
  <c r="D1751" i="14"/>
  <c r="A1751" i="14"/>
  <c r="B1751" i="14" s="1"/>
  <c r="K1750" i="14"/>
  <c r="H1750" i="14"/>
  <c r="G1750" i="14"/>
  <c r="F1750" i="14"/>
  <c r="E1750" i="14"/>
  <c r="D1750" i="14"/>
  <c r="A1750" i="14"/>
  <c r="B1750" i="14" s="1"/>
  <c r="K1749" i="14"/>
  <c r="H1749" i="14"/>
  <c r="G1749" i="14"/>
  <c r="F1749" i="14"/>
  <c r="E1749" i="14"/>
  <c r="D1749" i="14"/>
  <c r="A1749" i="14"/>
  <c r="K1748" i="14"/>
  <c r="H1748" i="14"/>
  <c r="G1748" i="14"/>
  <c r="F1748" i="14"/>
  <c r="E1748" i="14"/>
  <c r="D1748" i="14"/>
  <c r="A1748" i="14"/>
  <c r="B1748" i="14" s="1"/>
  <c r="K1747" i="14"/>
  <c r="H1747" i="14"/>
  <c r="G1747" i="14"/>
  <c r="F1747" i="14"/>
  <c r="E1747" i="14"/>
  <c r="D1747" i="14"/>
  <c r="A1747" i="14"/>
  <c r="K1746" i="14"/>
  <c r="H1746" i="14"/>
  <c r="G1746" i="14"/>
  <c r="F1746" i="14"/>
  <c r="E1746" i="14"/>
  <c r="D1746" i="14"/>
  <c r="A1746" i="14"/>
  <c r="K1745" i="14"/>
  <c r="H1745" i="14"/>
  <c r="G1745" i="14"/>
  <c r="F1745" i="14"/>
  <c r="E1745" i="14"/>
  <c r="D1745" i="14"/>
  <c r="A1745" i="14"/>
  <c r="K1744" i="14"/>
  <c r="H1744" i="14"/>
  <c r="G1744" i="14"/>
  <c r="F1744" i="14"/>
  <c r="E1744" i="14"/>
  <c r="D1744" i="14"/>
  <c r="A1744" i="14"/>
  <c r="B1744" i="14" s="1"/>
  <c r="K1743" i="14"/>
  <c r="H1743" i="14"/>
  <c r="G1743" i="14"/>
  <c r="F1743" i="14"/>
  <c r="E1743" i="14"/>
  <c r="D1743" i="14"/>
  <c r="A1743" i="14"/>
  <c r="B1743" i="14" s="1"/>
  <c r="K1742" i="14"/>
  <c r="H1742" i="14"/>
  <c r="G1742" i="14"/>
  <c r="F1742" i="14"/>
  <c r="E1742" i="14"/>
  <c r="D1742" i="14"/>
  <c r="A1742" i="14"/>
  <c r="B1742" i="14" s="1"/>
  <c r="K1741" i="14"/>
  <c r="H1741" i="14"/>
  <c r="G1741" i="14"/>
  <c r="F1741" i="14"/>
  <c r="E1741" i="14"/>
  <c r="D1741" i="14"/>
  <c r="A1741" i="14"/>
  <c r="B1741" i="14" s="1"/>
  <c r="K1740" i="14"/>
  <c r="H1740" i="14"/>
  <c r="G1740" i="14"/>
  <c r="F1740" i="14"/>
  <c r="E1740" i="14"/>
  <c r="D1740" i="14"/>
  <c r="A1740" i="14"/>
  <c r="B1740" i="14" s="1"/>
  <c r="K1739" i="14"/>
  <c r="H1739" i="14"/>
  <c r="G1739" i="14"/>
  <c r="F1739" i="14"/>
  <c r="E1739" i="14"/>
  <c r="D1739" i="14"/>
  <c r="A1739" i="14"/>
  <c r="B1739" i="14" s="1"/>
  <c r="K1738" i="14"/>
  <c r="H1738" i="14"/>
  <c r="G1738" i="14"/>
  <c r="F1738" i="14"/>
  <c r="E1738" i="14"/>
  <c r="D1738" i="14"/>
  <c r="A1738" i="14"/>
  <c r="B1738" i="14" s="1"/>
  <c r="K1737" i="14"/>
  <c r="H1737" i="14"/>
  <c r="G1737" i="14"/>
  <c r="F1737" i="14"/>
  <c r="E1737" i="14"/>
  <c r="D1737" i="14"/>
  <c r="A1737" i="14"/>
  <c r="B1737" i="14" s="1"/>
  <c r="K1736" i="14"/>
  <c r="H1736" i="14"/>
  <c r="G1736" i="14"/>
  <c r="F1736" i="14"/>
  <c r="E1736" i="14"/>
  <c r="D1736" i="14"/>
  <c r="A1736" i="14"/>
  <c r="K1735" i="14"/>
  <c r="H1735" i="14"/>
  <c r="G1735" i="14"/>
  <c r="F1735" i="14"/>
  <c r="E1735" i="14"/>
  <c r="D1735" i="14"/>
  <c r="A1735" i="14"/>
  <c r="B1735" i="14" s="1"/>
  <c r="K1734" i="14"/>
  <c r="H1734" i="14"/>
  <c r="G1734" i="14"/>
  <c r="F1734" i="14"/>
  <c r="E1734" i="14"/>
  <c r="D1734" i="14"/>
  <c r="A1734" i="14"/>
  <c r="B1734" i="14" s="1"/>
  <c r="K1733" i="14"/>
  <c r="H1733" i="14"/>
  <c r="G1733" i="14"/>
  <c r="F1733" i="14"/>
  <c r="E1733" i="14"/>
  <c r="D1733" i="14"/>
  <c r="A1733" i="14"/>
  <c r="B1733" i="14" s="1"/>
  <c r="K1732" i="14"/>
  <c r="H1732" i="14"/>
  <c r="G1732" i="14"/>
  <c r="F1732" i="14"/>
  <c r="E1732" i="14"/>
  <c r="D1732" i="14"/>
  <c r="A1732" i="14"/>
  <c r="K1731" i="14"/>
  <c r="H1731" i="14"/>
  <c r="G1731" i="14"/>
  <c r="F1731" i="14"/>
  <c r="E1731" i="14"/>
  <c r="D1731" i="14"/>
  <c r="A1731" i="14"/>
  <c r="K1730" i="14"/>
  <c r="H1730" i="14"/>
  <c r="G1730" i="14"/>
  <c r="F1730" i="14"/>
  <c r="E1730" i="14"/>
  <c r="D1730" i="14"/>
  <c r="A1730" i="14"/>
  <c r="K1729" i="14"/>
  <c r="H1729" i="14"/>
  <c r="G1729" i="14"/>
  <c r="F1729" i="14"/>
  <c r="E1729" i="14"/>
  <c r="D1729" i="14"/>
  <c r="A1729" i="14"/>
  <c r="B1729" i="14" s="1"/>
  <c r="K1728" i="14"/>
  <c r="H1728" i="14"/>
  <c r="G1728" i="14"/>
  <c r="F1728" i="14"/>
  <c r="E1728" i="14"/>
  <c r="D1728" i="14"/>
  <c r="A1728" i="14"/>
  <c r="K1727" i="14"/>
  <c r="H1727" i="14"/>
  <c r="G1727" i="14"/>
  <c r="F1727" i="14"/>
  <c r="E1727" i="14"/>
  <c r="D1727" i="14"/>
  <c r="A1727" i="14"/>
  <c r="B1727" i="14" s="1"/>
  <c r="K1726" i="14"/>
  <c r="H1726" i="14"/>
  <c r="G1726" i="14"/>
  <c r="F1726" i="14"/>
  <c r="E1726" i="14"/>
  <c r="D1726" i="14"/>
  <c r="A1726" i="14"/>
  <c r="B1726" i="14" s="1"/>
  <c r="K1725" i="14"/>
  <c r="H1725" i="14"/>
  <c r="G1725" i="14"/>
  <c r="F1725" i="14"/>
  <c r="E1725" i="14"/>
  <c r="D1725" i="14"/>
  <c r="A1725" i="14"/>
  <c r="K1724" i="14"/>
  <c r="H1724" i="14"/>
  <c r="G1724" i="14"/>
  <c r="F1724" i="14"/>
  <c r="E1724" i="14"/>
  <c r="D1724" i="14"/>
  <c r="A1724" i="14"/>
  <c r="K1723" i="14"/>
  <c r="H1723" i="14"/>
  <c r="G1723" i="14"/>
  <c r="F1723" i="14"/>
  <c r="E1723" i="14"/>
  <c r="D1723" i="14"/>
  <c r="A1723" i="14"/>
  <c r="B1723" i="14" s="1"/>
  <c r="K1722" i="14"/>
  <c r="H1722" i="14"/>
  <c r="G1722" i="14"/>
  <c r="F1722" i="14"/>
  <c r="E1722" i="14"/>
  <c r="D1722" i="14"/>
  <c r="A1722" i="14"/>
  <c r="B1722" i="14" s="1"/>
  <c r="K1721" i="14"/>
  <c r="H1721" i="14"/>
  <c r="G1721" i="14"/>
  <c r="F1721" i="14"/>
  <c r="E1721" i="14"/>
  <c r="D1721" i="14"/>
  <c r="A1721" i="14"/>
  <c r="B1721" i="14" s="1"/>
  <c r="K1720" i="14"/>
  <c r="H1720" i="14"/>
  <c r="G1720" i="14"/>
  <c r="F1720" i="14"/>
  <c r="E1720" i="14"/>
  <c r="D1720" i="14"/>
  <c r="A1720" i="14"/>
  <c r="B1720" i="14" s="1"/>
  <c r="K1719" i="14"/>
  <c r="H1719" i="14"/>
  <c r="G1719" i="14"/>
  <c r="F1719" i="14"/>
  <c r="E1719" i="14"/>
  <c r="D1719" i="14"/>
  <c r="A1719" i="14"/>
  <c r="B1719" i="14" s="1"/>
  <c r="K1718" i="14"/>
  <c r="H1718" i="14"/>
  <c r="G1718" i="14"/>
  <c r="F1718" i="14"/>
  <c r="E1718" i="14"/>
  <c r="D1718" i="14"/>
  <c r="A1718" i="14"/>
  <c r="B1718" i="14" s="1"/>
  <c r="K1717" i="14"/>
  <c r="H1717" i="14"/>
  <c r="G1717" i="14"/>
  <c r="F1717" i="14"/>
  <c r="E1717" i="14"/>
  <c r="D1717" i="14"/>
  <c r="A1717" i="14"/>
  <c r="K1716" i="14"/>
  <c r="H1716" i="14"/>
  <c r="G1716" i="14"/>
  <c r="F1716" i="14"/>
  <c r="E1716" i="14"/>
  <c r="D1716" i="14"/>
  <c r="A1716" i="14"/>
  <c r="B1716" i="14" s="1"/>
  <c r="K1715" i="14"/>
  <c r="H1715" i="14"/>
  <c r="G1715" i="14"/>
  <c r="F1715" i="14"/>
  <c r="E1715" i="14"/>
  <c r="D1715" i="14"/>
  <c r="A1715" i="14"/>
  <c r="B1715" i="14" s="1"/>
  <c r="K1714" i="14"/>
  <c r="H1714" i="14"/>
  <c r="G1714" i="14"/>
  <c r="F1714" i="14"/>
  <c r="E1714" i="14"/>
  <c r="D1714" i="14"/>
  <c r="A1714" i="14"/>
  <c r="B1714" i="14" s="1"/>
  <c r="K1713" i="14"/>
  <c r="H1713" i="14"/>
  <c r="G1713" i="14"/>
  <c r="F1713" i="14"/>
  <c r="E1713" i="14"/>
  <c r="D1713" i="14"/>
  <c r="A1713" i="14"/>
  <c r="B1713" i="14" s="1"/>
  <c r="K1712" i="14"/>
  <c r="H1712" i="14"/>
  <c r="G1712" i="14"/>
  <c r="F1712" i="14"/>
  <c r="E1712" i="14"/>
  <c r="D1712" i="14"/>
  <c r="A1712" i="14"/>
  <c r="K1711" i="14"/>
  <c r="H1711" i="14"/>
  <c r="G1711" i="14"/>
  <c r="F1711" i="14"/>
  <c r="E1711" i="14"/>
  <c r="D1711" i="14"/>
  <c r="A1711" i="14"/>
  <c r="B1711" i="14" s="1"/>
  <c r="K1710" i="14"/>
  <c r="H1710" i="14"/>
  <c r="G1710" i="14"/>
  <c r="F1710" i="14"/>
  <c r="E1710" i="14"/>
  <c r="D1710" i="14"/>
  <c r="A1710" i="14"/>
  <c r="B1710" i="14" s="1"/>
  <c r="K1709" i="14"/>
  <c r="H1709" i="14"/>
  <c r="G1709" i="14"/>
  <c r="F1709" i="14"/>
  <c r="E1709" i="14"/>
  <c r="D1709" i="14"/>
  <c r="A1709" i="14"/>
  <c r="K1708" i="14"/>
  <c r="H1708" i="14"/>
  <c r="G1708" i="14"/>
  <c r="F1708" i="14"/>
  <c r="E1708" i="14"/>
  <c r="D1708" i="14"/>
  <c r="A1708" i="14"/>
  <c r="K1707" i="14"/>
  <c r="H1707" i="14"/>
  <c r="G1707" i="14"/>
  <c r="F1707" i="14"/>
  <c r="E1707" i="14"/>
  <c r="D1707" i="14"/>
  <c r="A1707" i="14"/>
  <c r="K1706" i="14"/>
  <c r="H1706" i="14"/>
  <c r="G1706" i="14"/>
  <c r="F1706" i="14"/>
  <c r="E1706" i="14"/>
  <c r="D1706" i="14"/>
  <c r="A1706" i="14"/>
  <c r="B1706" i="14" s="1"/>
  <c r="K1705" i="14"/>
  <c r="H1705" i="14"/>
  <c r="G1705" i="14"/>
  <c r="F1705" i="14"/>
  <c r="E1705" i="14"/>
  <c r="D1705" i="14"/>
  <c r="A1705" i="14"/>
  <c r="B1705" i="14" s="1"/>
  <c r="K1704" i="14"/>
  <c r="H1704" i="14"/>
  <c r="G1704" i="14"/>
  <c r="F1704" i="14"/>
  <c r="E1704" i="14"/>
  <c r="D1704" i="14"/>
  <c r="A1704" i="14"/>
  <c r="K1703" i="14"/>
  <c r="H1703" i="14"/>
  <c r="G1703" i="14"/>
  <c r="F1703" i="14"/>
  <c r="E1703" i="14"/>
  <c r="D1703" i="14"/>
  <c r="A1703" i="14"/>
  <c r="K1702" i="14"/>
  <c r="H1702" i="14"/>
  <c r="G1702" i="14"/>
  <c r="F1702" i="14"/>
  <c r="E1702" i="14"/>
  <c r="D1702" i="14"/>
  <c r="A1702" i="14"/>
  <c r="K1701" i="14"/>
  <c r="H1701" i="14"/>
  <c r="G1701" i="14"/>
  <c r="F1701" i="14"/>
  <c r="E1701" i="14"/>
  <c r="D1701" i="14"/>
  <c r="A1701" i="14"/>
  <c r="K1700" i="14"/>
  <c r="H1700" i="14"/>
  <c r="G1700" i="14"/>
  <c r="F1700" i="14"/>
  <c r="E1700" i="14"/>
  <c r="D1700" i="14"/>
  <c r="A1700" i="14"/>
  <c r="K1699" i="14"/>
  <c r="H1699" i="14"/>
  <c r="G1699" i="14"/>
  <c r="F1699" i="14"/>
  <c r="E1699" i="14"/>
  <c r="D1699" i="14"/>
  <c r="A1699" i="14"/>
  <c r="B1699" i="14" s="1"/>
  <c r="K1698" i="14"/>
  <c r="H1698" i="14"/>
  <c r="G1698" i="14"/>
  <c r="F1698" i="14"/>
  <c r="E1698" i="14"/>
  <c r="D1698" i="14"/>
  <c r="A1698" i="14"/>
  <c r="B1698" i="14" s="1"/>
  <c r="K1697" i="14"/>
  <c r="H1697" i="14"/>
  <c r="G1697" i="14"/>
  <c r="F1697" i="14"/>
  <c r="E1697" i="14"/>
  <c r="D1697" i="14"/>
  <c r="A1697" i="14"/>
  <c r="B1697" i="14" s="1"/>
  <c r="K1696" i="14"/>
  <c r="H1696" i="14"/>
  <c r="G1696" i="14"/>
  <c r="F1696" i="14"/>
  <c r="E1696" i="14"/>
  <c r="D1696" i="14"/>
  <c r="A1696" i="14"/>
  <c r="B1696" i="14" s="1"/>
  <c r="K1695" i="14"/>
  <c r="H1695" i="14"/>
  <c r="G1695" i="14"/>
  <c r="F1695" i="14"/>
  <c r="E1695" i="14"/>
  <c r="D1695" i="14"/>
  <c r="A1695" i="14"/>
  <c r="K1694" i="14"/>
  <c r="H1694" i="14"/>
  <c r="G1694" i="14"/>
  <c r="F1694" i="14"/>
  <c r="E1694" i="14"/>
  <c r="D1694" i="14"/>
  <c r="A1694" i="14"/>
  <c r="K1693" i="14"/>
  <c r="H1693" i="14"/>
  <c r="G1693" i="14"/>
  <c r="F1693" i="14"/>
  <c r="E1693" i="14"/>
  <c r="D1693" i="14"/>
  <c r="A1693" i="14"/>
  <c r="K1692" i="14"/>
  <c r="H1692" i="14"/>
  <c r="G1692" i="14"/>
  <c r="F1692" i="14"/>
  <c r="E1692" i="14"/>
  <c r="D1692" i="14"/>
  <c r="A1692" i="14"/>
  <c r="B1692" i="14" s="1"/>
  <c r="K1691" i="14"/>
  <c r="H1691" i="14"/>
  <c r="G1691" i="14"/>
  <c r="F1691" i="14"/>
  <c r="E1691" i="14"/>
  <c r="D1691" i="14"/>
  <c r="A1691" i="14"/>
  <c r="B1691" i="14" s="1"/>
  <c r="K1690" i="14"/>
  <c r="H1690" i="14"/>
  <c r="G1690" i="14"/>
  <c r="F1690" i="14"/>
  <c r="E1690" i="14"/>
  <c r="D1690" i="14"/>
  <c r="A1690" i="14"/>
  <c r="B1690" i="14" s="1"/>
  <c r="K1689" i="14"/>
  <c r="H1689" i="14"/>
  <c r="G1689" i="14"/>
  <c r="F1689" i="14"/>
  <c r="E1689" i="14"/>
  <c r="D1689" i="14"/>
  <c r="A1689" i="14"/>
  <c r="K1688" i="14"/>
  <c r="H1688" i="14"/>
  <c r="G1688" i="14"/>
  <c r="F1688" i="14"/>
  <c r="E1688" i="14"/>
  <c r="D1688" i="14"/>
  <c r="A1688" i="14"/>
  <c r="B1688" i="14" s="1"/>
  <c r="K1687" i="14"/>
  <c r="H1687" i="14"/>
  <c r="G1687" i="14"/>
  <c r="F1687" i="14"/>
  <c r="E1687" i="14"/>
  <c r="D1687" i="14"/>
  <c r="A1687" i="14"/>
  <c r="K1686" i="14"/>
  <c r="H1686" i="14"/>
  <c r="G1686" i="14"/>
  <c r="F1686" i="14"/>
  <c r="E1686" i="14"/>
  <c r="D1686" i="14"/>
  <c r="A1686" i="14"/>
  <c r="K1685" i="14"/>
  <c r="H1685" i="14"/>
  <c r="G1685" i="14"/>
  <c r="F1685" i="14"/>
  <c r="E1685" i="14"/>
  <c r="D1685" i="14"/>
  <c r="A1685" i="14"/>
  <c r="K1684" i="14"/>
  <c r="H1684" i="14"/>
  <c r="G1684" i="14"/>
  <c r="F1684" i="14"/>
  <c r="E1684" i="14"/>
  <c r="D1684" i="14"/>
  <c r="A1684" i="14"/>
  <c r="B1684" i="14" s="1"/>
  <c r="K1683" i="14"/>
  <c r="H1683" i="14"/>
  <c r="G1683" i="14"/>
  <c r="F1683" i="14"/>
  <c r="E1683" i="14"/>
  <c r="D1683" i="14"/>
  <c r="A1683" i="14"/>
  <c r="B1683" i="14" s="1"/>
  <c r="K1682" i="14"/>
  <c r="H1682" i="14"/>
  <c r="G1682" i="14"/>
  <c r="F1682" i="14"/>
  <c r="E1682" i="14"/>
  <c r="D1682" i="14"/>
  <c r="A1682" i="14"/>
  <c r="B1682" i="14" s="1"/>
  <c r="K1681" i="14"/>
  <c r="H1681" i="14"/>
  <c r="G1681" i="14"/>
  <c r="F1681" i="14"/>
  <c r="E1681" i="14"/>
  <c r="D1681" i="14"/>
  <c r="A1681" i="14"/>
  <c r="B1681" i="14" s="1"/>
  <c r="K1680" i="14"/>
  <c r="H1680" i="14"/>
  <c r="G1680" i="14"/>
  <c r="F1680" i="14"/>
  <c r="E1680" i="14"/>
  <c r="D1680" i="14"/>
  <c r="A1680" i="14"/>
  <c r="K1679" i="14"/>
  <c r="H1679" i="14"/>
  <c r="G1679" i="14"/>
  <c r="F1679" i="14"/>
  <c r="E1679" i="14"/>
  <c r="D1679" i="14"/>
  <c r="A1679" i="14"/>
  <c r="K1678" i="14"/>
  <c r="H1678" i="14"/>
  <c r="G1678" i="14"/>
  <c r="F1678" i="14"/>
  <c r="E1678" i="14"/>
  <c r="D1678" i="14"/>
  <c r="A1678" i="14"/>
  <c r="K1677" i="14"/>
  <c r="H1677" i="14"/>
  <c r="G1677" i="14"/>
  <c r="F1677" i="14"/>
  <c r="E1677" i="14"/>
  <c r="D1677" i="14"/>
  <c r="A1677" i="14"/>
  <c r="B1677" i="14" s="1"/>
  <c r="K1676" i="14"/>
  <c r="H1676" i="14"/>
  <c r="G1676" i="14"/>
  <c r="F1676" i="14"/>
  <c r="E1676" i="14"/>
  <c r="D1676" i="14"/>
  <c r="A1676" i="14"/>
  <c r="K1675" i="14"/>
  <c r="H1675" i="14"/>
  <c r="G1675" i="14"/>
  <c r="F1675" i="14"/>
  <c r="E1675" i="14"/>
  <c r="D1675" i="14"/>
  <c r="A1675" i="14"/>
  <c r="K1674" i="14"/>
  <c r="H1674" i="14"/>
  <c r="G1674" i="14"/>
  <c r="F1674" i="14"/>
  <c r="E1674" i="14"/>
  <c r="D1674" i="14"/>
  <c r="A1674" i="14"/>
  <c r="B1674" i="14" s="1"/>
  <c r="K1673" i="14"/>
  <c r="H1673" i="14"/>
  <c r="G1673" i="14"/>
  <c r="F1673" i="14"/>
  <c r="E1673" i="14"/>
  <c r="D1673" i="14"/>
  <c r="A1673" i="14"/>
  <c r="B1673" i="14" s="1"/>
  <c r="K1672" i="14"/>
  <c r="H1672" i="14"/>
  <c r="G1672" i="14"/>
  <c r="F1672" i="14"/>
  <c r="E1672" i="14"/>
  <c r="D1672" i="14"/>
  <c r="A1672" i="14"/>
  <c r="K1671" i="14"/>
  <c r="H1671" i="14"/>
  <c r="G1671" i="14"/>
  <c r="F1671" i="14"/>
  <c r="E1671" i="14"/>
  <c r="D1671" i="14"/>
  <c r="A1671" i="14"/>
  <c r="B1671" i="14" s="1"/>
  <c r="K1670" i="14"/>
  <c r="H1670" i="14"/>
  <c r="G1670" i="14"/>
  <c r="F1670" i="14"/>
  <c r="E1670" i="14"/>
  <c r="D1670" i="14"/>
  <c r="A1670" i="14"/>
  <c r="B1670" i="14" s="1"/>
  <c r="K1669" i="14"/>
  <c r="H1669" i="14"/>
  <c r="G1669" i="14"/>
  <c r="F1669" i="14"/>
  <c r="E1669" i="14"/>
  <c r="D1669" i="14"/>
  <c r="A1669" i="14"/>
  <c r="B1669" i="14" s="1"/>
  <c r="K1668" i="14"/>
  <c r="H1668" i="14"/>
  <c r="G1668" i="14"/>
  <c r="F1668" i="14"/>
  <c r="E1668" i="14"/>
  <c r="D1668" i="14"/>
  <c r="A1668" i="14"/>
  <c r="K1667" i="14"/>
  <c r="H1667" i="14"/>
  <c r="G1667" i="14"/>
  <c r="F1667" i="14"/>
  <c r="E1667" i="14"/>
  <c r="D1667" i="14"/>
  <c r="A1667" i="14"/>
  <c r="K1666" i="14"/>
  <c r="H1666" i="14"/>
  <c r="G1666" i="14"/>
  <c r="F1666" i="14"/>
  <c r="E1666" i="14"/>
  <c r="D1666" i="14"/>
  <c r="A1666" i="14"/>
  <c r="K1665" i="14"/>
  <c r="H1665" i="14"/>
  <c r="G1665" i="14"/>
  <c r="F1665" i="14"/>
  <c r="E1665" i="14"/>
  <c r="D1665" i="14"/>
  <c r="A1665" i="14"/>
  <c r="K1664" i="14"/>
  <c r="H1664" i="14"/>
  <c r="G1664" i="14"/>
  <c r="F1664" i="14"/>
  <c r="E1664" i="14"/>
  <c r="D1664" i="14"/>
  <c r="A1664" i="14"/>
  <c r="B1664" i="14" s="1"/>
  <c r="K1663" i="14"/>
  <c r="H1663" i="14"/>
  <c r="G1663" i="14"/>
  <c r="F1663" i="14"/>
  <c r="E1663" i="14"/>
  <c r="D1663" i="14"/>
  <c r="A1663" i="14"/>
  <c r="B1663" i="14" s="1"/>
  <c r="K1662" i="14"/>
  <c r="H1662" i="14"/>
  <c r="G1662" i="14"/>
  <c r="F1662" i="14"/>
  <c r="E1662" i="14"/>
  <c r="D1662" i="14"/>
  <c r="A1662" i="14"/>
  <c r="K1661" i="14"/>
  <c r="H1661" i="14"/>
  <c r="G1661" i="14"/>
  <c r="F1661" i="14"/>
  <c r="E1661" i="14"/>
  <c r="D1661" i="14"/>
  <c r="A1661" i="14"/>
  <c r="B1661" i="14" s="1"/>
  <c r="K1660" i="14"/>
  <c r="H1660" i="14"/>
  <c r="G1660" i="14"/>
  <c r="F1660" i="14"/>
  <c r="E1660" i="14"/>
  <c r="D1660" i="14"/>
  <c r="A1660" i="14"/>
  <c r="K1659" i="14"/>
  <c r="H1659" i="14"/>
  <c r="G1659" i="14"/>
  <c r="F1659" i="14"/>
  <c r="E1659" i="14"/>
  <c r="D1659" i="14"/>
  <c r="A1659" i="14"/>
  <c r="K1658" i="14"/>
  <c r="H1658" i="14"/>
  <c r="G1658" i="14"/>
  <c r="F1658" i="14"/>
  <c r="E1658" i="14"/>
  <c r="D1658" i="14"/>
  <c r="A1658" i="14"/>
  <c r="B1658" i="14" s="1"/>
  <c r="K1657" i="14"/>
  <c r="H1657" i="14"/>
  <c r="G1657" i="14"/>
  <c r="F1657" i="14"/>
  <c r="E1657" i="14"/>
  <c r="D1657" i="14"/>
  <c r="A1657" i="14"/>
  <c r="K1656" i="14"/>
  <c r="H1656" i="14"/>
  <c r="G1656" i="14"/>
  <c r="F1656" i="14"/>
  <c r="E1656" i="14"/>
  <c r="D1656" i="14"/>
  <c r="A1656" i="14"/>
  <c r="B1656" i="14" s="1"/>
  <c r="K1655" i="14"/>
  <c r="H1655" i="14"/>
  <c r="G1655" i="14"/>
  <c r="F1655" i="14"/>
  <c r="E1655" i="14"/>
  <c r="D1655" i="14"/>
  <c r="A1655" i="14"/>
  <c r="B1655" i="14" s="1"/>
  <c r="K1654" i="14"/>
  <c r="H1654" i="14"/>
  <c r="G1654" i="14"/>
  <c r="F1654" i="14"/>
  <c r="E1654" i="14"/>
  <c r="D1654" i="14"/>
  <c r="A1654" i="14"/>
  <c r="K1653" i="14"/>
  <c r="H1653" i="14"/>
  <c r="G1653" i="14"/>
  <c r="F1653" i="14"/>
  <c r="E1653" i="14"/>
  <c r="D1653" i="14"/>
  <c r="A1653" i="14"/>
  <c r="K1652" i="14"/>
  <c r="H1652" i="14"/>
  <c r="G1652" i="14"/>
  <c r="F1652" i="14"/>
  <c r="E1652" i="14"/>
  <c r="D1652" i="14"/>
  <c r="A1652" i="14"/>
  <c r="B1652" i="14" s="1"/>
  <c r="K1651" i="14"/>
  <c r="H1651" i="14"/>
  <c r="G1651" i="14"/>
  <c r="F1651" i="14"/>
  <c r="E1651" i="14"/>
  <c r="D1651" i="14"/>
  <c r="A1651" i="14"/>
  <c r="K1650" i="14"/>
  <c r="H1650" i="14"/>
  <c r="G1650" i="14"/>
  <c r="F1650" i="14"/>
  <c r="E1650" i="14"/>
  <c r="D1650" i="14"/>
  <c r="A1650" i="14"/>
  <c r="B1650" i="14" s="1"/>
  <c r="K1649" i="14"/>
  <c r="H1649" i="14"/>
  <c r="G1649" i="14"/>
  <c r="F1649" i="14"/>
  <c r="E1649" i="14"/>
  <c r="D1649" i="14"/>
  <c r="A1649" i="14"/>
  <c r="B1649" i="14" s="1"/>
  <c r="K1648" i="14"/>
  <c r="H1648" i="14"/>
  <c r="G1648" i="14"/>
  <c r="F1648" i="14"/>
  <c r="E1648" i="14"/>
  <c r="D1648" i="14"/>
  <c r="A1648" i="14"/>
  <c r="B1648" i="14" s="1"/>
  <c r="K1647" i="14"/>
  <c r="H1647" i="14"/>
  <c r="G1647" i="14"/>
  <c r="F1647" i="14"/>
  <c r="E1647" i="14"/>
  <c r="D1647" i="14"/>
  <c r="A1647" i="14"/>
  <c r="B1647" i="14" s="1"/>
  <c r="K1646" i="14"/>
  <c r="H1646" i="14"/>
  <c r="G1646" i="14"/>
  <c r="F1646" i="14"/>
  <c r="E1646" i="14"/>
  <c r="D1646" i="14"/>
  <c r="A1646" i="14"/>
  <c r="B1646" i="14" s="1"/>
  <c r="K1645" i="14"/>
  <c r="H1645" i="14"/>
  <c r="G1645" i="14"/>
  <c r="F1645" i="14"/>
  <c r="E1645" i="14"/>
  <c r="D1645" i="14"/>
  <c r="A1645" i="14"/>
  <c r="B1645" i="14" s="1"/>
  <c r="K1644" i="14"/>
  <c r="H1644" i="14"/>
  <c r="G1644" i="14"/>
  <c r="F1644" i="14"/>
  <c r="E1644" i="14"/>
  <c r="D1644" i="14"/>
  <c r="A1644" i="14"/>
  <c r="B1644" i="14" s="1"/>
  <c r="K1643" i="14"/>
  <c r="H1643" i="14"/>
  <c r="G1643" i="14"/>
  <c r="F1643" i="14"/>
  <c r="E1643" i="14"/>
  <c r="D1643" i="14"/>
  <c r="A1643" i="14"/>
  <c r="B1643" i="14" s="1"/>
  <c r="K1642" i="14"/>
  <c r="H1642" i="14"/>
  <c r="G1642" i="14"/>
  <c r="F1642" i="14"/>
  <c r="E1642" i="14"/>
  <c r="D1642" i="14"/>
  <c r="A1642" i="14"/>
  <c r="B1642" i="14" s="1"/>
  <c r="K1641" i="14"/>
  <c r="H1641" i="14"/>
  <c r="G1641" i="14"/>
  <c r="F1641" i="14"/>
  <c r="E1641" i="14"/>
  <c r="D1641" i="14"/>
  <c r="A1641" i="14"/>
  <c r="B1641" i="14" s="1"/>
  <c r="K1640" i="14"/>
  <c r="H1640" i="14"/>
  <c r="G1640" i="14"/>
  <c r="F1640" i="14"/>
  <c r="E1640" i="14"/>
  <c r="D1640" i="14"/>
  <c r="A1640" i="14"/>
  <c r="B1640" i="14" s="1"/>
  <c r="K1639" i="14"/>
  <c r="H1639" i="14"/>
  <c r="G1639" i="14"/>
  <c r="F1639" i="14"/>
  <c r="E1639" i="14"/>
  <c r="D1639" i="14"/>
  <c r="A1639" i="14"/>
  <c r="K1638" i="14"/>
  <c r="H1638" i="14"/>
  <c r="G1638" i="14"/>
  <c r="F1638" i="14"/>
  <c r="E1638" i="14"/>
  <c r="D1638" i="14"/>
  <c r="A1638" i="14"/>
  <c r="K1637" i="14"/>
  <c r="H1637" i="14"/>
  <c r="G1637" i="14"/>
  <c r="F1637" i="14"/>
  <c r="E1637" i="14"/>
  <c r="D1637" i="14"/>
  <c r="A1637" i="14"/>
  <c r="K1636" i="14"/>
  <c r="H1636" i="14"/>
  <c r="G1636" i="14"/>
  <c r="F1636" i="14"/>
  <c r="E1636" i="14"/>
  <c r="D1636" i="14"/>
  <c r="A1636" i="14"/>
  <c r="B1636" i="14" s="1"/>
  <c r="K1635" i="14"/>
  <c r="H1635" i="14"/>
  <c r="G1635" i="14"/>
  <c r="F1635" i="14"/>
  <c r="E1635" i="14"/>
  <c r="D1635" i="14"/>
  <c r="A1635" i="14"/>
  <c r="K1634" i="14"/>
  <c r="H1634" i="14"/>
  <c r="G1634" i="14"/>
  <c r="F1634" i="14"/>
  <c r="E1634" i="14"/>
  <c r="D1634" i="14"/>
  <c r="A1634" i="14"/>
  <c r="B1634" i="14" s="1"/>
  <c r="K1633" i="14"/>
  <c r="H1633" i="14"/>
  <c r="G1633" i="14"/>
  <c r="F1633" i="14"/>
  <c r="E1633" i="14"/>
  <c r="D1633" i="14"/>
  <c r="A1633" i="14"/>
  <c r="B1633" i="14" s="1"/>
  <c r="K1632" i="14"/>
  <c r="H1632" i="14"/>
  <c r="G1632" i="14"/>
  <c r="F1632" i="14"/>
  <c r="E1632" i="14"/>
  <c r="D1632" i="14"/>
  <c r="A1632" i="14"/>
  <c r="B1632" i="14" s="1"/>
  <c r="K1631" i="14"/>
  <c r="H1631" i="14"/>
  <c r="G1631" i="14"/>
  <c r="F1631" i="14"/>
  <c r="E1631" i="14"/>
  <c r="D1631" i="14"/>
  <c r="A1631" i="14"/>
  <c r="K1630" i="14"/>
  <c r="H1630" i="14"/>
  <c r="G1630" i="14"/>
  <c r="F1630" i="14"/>
  <c r="E1630" i="14"/>
  <c r="D1630" i="14"/>
  <c r="A1630" i="14"/>
  <c r="K1629" i="14"/>
  <c r="H1629" i="14"/>
  <c r="G1629" i="14"/>
  <c r="F1629" i="14"/>
  <c r="E1629" i="14"/>
  <c r="D1629" i="14"/>
  <c r="A1629" i="14"/>
  <c r="K1628" i="14"/>
  <c r="H1628" i="14"/>
  <c r="G1628" i="14"/>
  <c r="F1628" i="14"/>
  <c r="E1628" i="14"/>
  <c r="D1628" i="14"/>
  <c r="A1628" i="14"/>
  <c r="B1628" i="14" s="1"/>
  <c r="K1627" i="14"/>
  <c r="H1627" i="14"/>
  <c r="G1627" i="14"/>
  <c r="F1627" i="14"/>
  <c r="E1627" i="14"/>
  <c r="D1627" i="14"/>
  <c r="A1627" i="14"/>
  <c r="B1627" i="14" s="1"/>
  <c r="K1626" i="14"/>
  <c r="H1626" i="14"/>
  <c r="G1626" i="14"/>
  <c r="F1626" i="14"/>
  <c r="E1626" i="14"/>
  <c r="D1626" i="14"/>
  <c r="A1626" i="14"/>
  <c r="B1626" i="14" s="1"/>
  <c r="K1625" i="14"/>
  <c r="H1625" i="14"/>
  <c r="G1625" i="14"/>
  <c r="F1625" i="14"/>
  <c r="E1625" i="14"/>
  <c r="D1625" i="14"/>
  <c r="A1625" i="14"/>
  <c r="B1625" i="14" s="1"/>
  <c r="K1624" i="14"/>
  <c r="H1624" i="14"/>
  <c r="G1624" i="14"/>
  <c r="F1624" i="14"/>
  <c r="E1624" i="14"/>
  <c r="D1624" i="14"/>
  <c r="A1624" i="14"/>
  <c r="B1624" i="14" s="1"/>
  <c r="K1623" i="14"/>
  <c r="H1623" i="14"/>
  <c r="G1623" i="14"/>
  <c r="F1623" i="14"/>
  <c r="E1623" i="14"/>
  <c r="D1623" i="14"/>
  <c r="A1623" i="14"/>
  <c r="B1623" i="14" s="1"/>
  <c r="K1622" i="14"/>
  <c r="H1622" i="14"/>
  <c r="G1622" i="14"/>
  <c r="F1622" i="14"/>
  <c r="E1622" i="14"/>
  <c r="D1622" i="14"/>
  <c r="A1622" i="14"/>
  <c r="B1622" i="14" s="1"/>
  <c r="K1621" i="14"/>
  <c r="H1621" i="14"/>
  <c r="G1621" i="14"/>
  <c r="F1621" i="14"/>
  <c r="E1621" i="14"/>
  <c r="D1621" i="14"/>
  <c r="A1621" i="14"/>
  <c r="K1620" i="14"/>
  <c r="H1620" i="14"/>
  <c r="G1620" i="14"/>
  <c r="F1620" i="14"/>
  <c r="E1620" i="14"/>
  <c r="D1620" i="14"/>
  <c r="A1620" i="14"/>
  <c r="K1619" i="14"/>
  <c r="H1619" i="14"/>
  <c r="G1619" i="14"/>
  <c r="F1619" i="14"/>
  <c r="E1619" i="14"/>
  <c r="D1619" i="14"/>
  <c r="A1619" i="14"/>
  <c r="K1618" i="14"/>
  <c r="H1618" i="14"/>
  <c r="G1618" i="14"/>
  <c r="F1618" i="14"/>
  <c r="E1618" i="14"/>
  <c r="D1618" i="14"/>
  <c r="A1618" i="14"/>
  <c r="B1618" i="14" s="1"/>
  <c r="K1617" i="14"/>
  <c r="H1617" i="14"/>
  <c r="G1617" i="14"/>
  <c r="F1617" i="14"/>
  <c r="E1617" i="14"/>
  <c r="D1617" i="14"/>
  <c r="A1617" i="14"/>
  <c r="K1616" i="14"/>
  <c r="H1616" i="14"/>
  <c r="G1616" i="14"/>
  <c r="F1616" i="14"/>
  <c r="E1616" i="14"/>
  <c r="D1616" i="14"/>
  <c r="A1616" i="14"/>
  <c r="B1616" i="14" s="1"/>
  <c r="K1615" i="14"/>
  <c r="H1615" i="14"/>
  <c r="G1615" i="14"/>
  <c r="F1615" i="14"/>
  <c r="E1615" i="14"/>
  <c r="D1615" i="14"/>
  <c r="A1615" i="14"/>
  <c r="B1615" i="14" s="1"/>
  <c r="K1614" i="14"/>
  <c r="H1614" i="14"/>
  <c r="G1614" i="14"/>
  <c r="F1614" i="14"/>
  <c r="E1614" i="14"/>
  <c r="D1614" i="14"/>
  <c r="A1614" i="14"/>
  <c r="B1614" i="14" s="1"/>
  <c r="K1613" i="14"/>
  <c r="H1613" i="14"/>
  <c r="G1613" i="14"/>
  <c r="F1613" i="14"/>
  <c r="E1613" i="14"/>
  <c r="D1613" i="14"/>
  <c r="A1613" i="14"/>
  <c r="K1612" i="14"/>
  <c r="H1612" i="14"/>
  <c r="G1612" i="14"/>
  <c r="F1612" i="14"/>
  <c r="E1612" i="14"/>
  <c r="D1612" i="14"/>
  <c r="A1612" i="14"/>
  <c r="B1612" i="14" s="1"/>
  <c r="K1611" i="14"/>
  <c r="H1611" i="14"/>
  <c r="G1611" i="14"/>
  <c r="F1611" i="14"/>
  <c r="E1611" i="14"/>
  <c r="D1611" i="14"/>
  <c r="A1611" i="14"/>
  <c r="B1611" i="14" s="1"/>
  <c r="K1610" i="14"/>
  <c r="H1610" i="14"/>
  <c r="G1610" i="14"/>
  <c r="F1610" i="14"/>
  <c r="E1610" i="14"/>
  <c r="D1610" i="14"/>
  <c r="A1610" i="14"/>
  <c r="K1609" i="14"/>
  <c r="H1609" i="14"/>
  <c r="G1609" i="14"/>
  <c r="F1609" i="14"/>
  <c r="E1609" i="14"/>
  <c r="D1609" i="14"/>
  <c r="A1609" i="14"/>
  <c r="K1608" i="14"/>
  <c r="H1608" i="14"/>
  <c r="G1608" i="14"/>
  <c r="F1608" i="14"/>
  <c r="E1608" i="14"/>
  <c r="D1608" i="14"/>
  <c r="A1608" i="14"/>
  <c r="B1608" i="14" s="1"/>
  <c r="K1607" i="14"/>
  <c r="H1607" i="14"/>
  <c r="G1607" i="14"/>
  <c r="F1607" i="14"/>
  <c r="E1607" i="14"/>
  <c r="D1607" i="14"/>
  <c r="A1607" i="14"/>
  <c r="B1607" i="14" s="1"/>
  <c r="K1606" i="14"/>
  <c r="H1606" i="14"/>
  <c r="G1606" i="14"/>
  <c r="F1606" i="14"/>
  <c r="E1606" i="14"/>
  <c r="D1606" i="14"/>
  <c r="A1606" i="14"/>
  <c r="B1606" i="14" s="1"/>
  <c r="K1605" i="14"/>
  <c r="H1605" i="14"/>
  <c r="G1605" i="14"/>
  <c r="F1605" i="14"/>
  <c r="E1605" i="14"/>
  <c r="D1605" i="14"/>
  <c r="A1605" i="14"/>
  <c r="K1604" i="14"/>
  <c r="H1604" i="14"/>
  <c r="G1604" i="14"/>
  <c r="F1604" i="14"/>
  <c r="E1604" i="14"/>
  <c r="D1604" i="14"/>
  <c r="A1604" i="14"/>
  <c r="B1604" i="14" s="1"/>
  <c r="K1603" i="14"/>
  <c r="H1603" i="14"/>
  <c r="G1603" i="14"/>
  <c r="F1603" i="14"/>
  <c r="E1603" i="14"/>
  <c r="D1603" i="14"/>
  <c r="A1603" i="14"/>
  <c r="K1602" i="14"/>
  <c r="H1602" i="14"/>
  <c r="G1602" i="14"/>
  <c r="F1602" i="14"/>
  <c r="E1602" i="14"/>
  <c r="D1602" i="14"/>
  <c r="A1602" i="14"/>
  <c r="K1601" i="14"/>
  <c r="H1601" i="14"/>
  <c r="G1601" i="14"/>
  <c r="F1601" i="14"/>
  <c r="E1601" i="14"/>
  <c r="D1601" i="14"/>
  <c r="A1601" i="14"/>
  <c r="B1601" i="14" s="1"/>
  <c r="K1600" i="14"/>
  <c r="H1600" i="14"/>
  <c r="G1600" i="14"/>
  <c r="F1600" i="14"/>
  <c r="E1600" i="14"/>
  <c r="D1600" i="14"/>
  <c r="A1600" i="14"/>
  <c r="K1599" i="14"/>
  <c r="H1599" i="14"/>
  <c r="G1599" i="14"/>
  <c r="F1599" i="14"/>
  <c r="E1599" i="14"/>
  <c r="D1599" i="14"/>
  <c r="A1599" i="14"/>
  <c r="B1599" i="14" s="1"/>
  <c r="K1598" i="14"/>
  <c r="H1598" i="14"/>
  <c r="G1598" i="14"/>
  <c r="F1598" i="14"/>
  <c r="E1598" i="14"/>
  <c r="D1598" i="14"/>
  <c r="A1598" i="14"/>
  <c r="B1598" i="14" s="1"/>
  <c r="C1598" i="14" s="1"/>
  <c r="K1597" i="14"/>
  <c r="H1597" i="14"/>
  <c r="G1597" i="14"/>
  <c r="F1597" i="14"/>
  <c r="E1597" i="14"/>
  <c r="D1597" i="14"/>
  <c r="A1597" i="14"/>
  <c r="B1597" i="14" s="1"/>
  <c r="K1596" i="14"/>
  <c r="H1596" i="14"/>
  <c r="G1596" i="14"/>
  <c r="F1596" i="14"/>
  <c r="E1596" i="14"/>
  <c r="D1596" i="14"/>
  <c r="A1596" i="14"/>
  <c r="B1596" i="14" s="1"/>
  <c r="K1595" i="14"/>
  <c r="H1595" i="14"/>
  <c r="G1595" i="14"/>
  <c r="F1595" i="14"/>
  <c r="E1595" i="14"/>
  <c r="D1595" i="14"/>
  <c r="A1595" i="14"/>
  <c r="B1595" i="14" s="1"/>
  <c r="K1594" i="14"/>
  <c r="H1594" i="14"/>
  <c r="G1594" i="14"/>
  <c r="F1594" i="14"/>
  <c r="E1594" i="14"/>
  <c r="D1594" i="14"/>
  <c r="A1594" i="14"/>
  <c r="B1594" i="14" s="1"/>
  <c r="K1593" i="14"/>
  <c r="H1593" i="14"/>
  <c r="G1593" i="14"/>
  <c r="F1593" i="14"/>
  <c r="E1593" i="14"/>
  <c r="D1593" i="14"/>
  <c r="A1593" i="14"/>
  <c r="K1592" i="14"/>
  <c r="H1592" i="14"/>
  <c r="G1592" i="14"/>
  <c r="F1592" i="14"/>
  <c r="E1592" i="14"/>
  <c r="D1592" i="14"/>
  <c r="A1592" i="14"/>
  <c r="B1592" i="14" s="1"/>
  <c r="K1591" i="14"/>
  <c r="H1591" i="14"/>
  <c r="G1591" i="14"/>
  <c r="F1591" i="14"/>
  <c r="E1591" i="14"/>
  <c r="D1591" i="14"/>
  <c r="A1591" i="14"/>
  <c r="K1590" i="14"/>
  <c r="H1590" i="14"/>
  <c r="G1590" i="14"/>
  <c r="F1590" i="14"/>
  <c r="E1590" i="14"/>
  <c r="D1590" i="14"/>
  <c r="A1590" i="14"/>
  <c r="B1590" i="14" s="1"/>
  <c r="K1589" i="14"/>
  <c r="H1589" i="14"/>
  <c r="G1589" i="14"/>
  <c r="F1589" i="14"/>
  <c r="E1589" i="14"/>
  <c r="D1589" i="14"/>
  <c r="A1589" i="14"/>
  <c r="K1588" i="14"/>
  <c r="H1588" i="14"/>
  <c r="G1588" i="14"/>
  <c r="F1588" i="14"/>
  <c r="E1588" i="14"/>
  <c r="D1588" i="14"/>
  <c r="A1588" i="14"/>
  <c r="B1588" i="14" s="1"/>
  <c r="K1587" i="14"/>
  <c r="H1587" i="14"/>
  <c r="G1587" i="14"/>
  <c r="F1587" i="14"/>
  <c r="E1587" i="14"/>
  <c r="D1587" i="14"/>
  <c r="A1587" i="14"/>
  <c r="B1587" i="14" s="1"/>
  <c r="K1586" i="14"/>
  <c r="H1586" i="14"/>
  <c r="G1586" i="14"/>
  <c r="F1586" i="14"/>
  <c r="E1586" i="14"/>
  <c r="D1586" i="14"/>
  <c r="A1586" i="14"/>
  <c r="B1586" i="14" s="1"/>
  <c r="K1585" i="14"/>
  <c r="H1585" i="14"/>
  <c r="G1585" i="14"/>
  <c r="F1585" i="14"/>
  <c r="E1585" i="14"/>
  <c r="D1585" i="14"/>
  <c r="A1585" i="14"/>
  <c r="B1585" i="14" s="1"/>
  <c r="K1584" i="14"/>
  <c r="H1584" i="14"/>
  <c r="G1584" i="14"/>
  <c r="F1584" i="14"/>
  <c r="E1584" i="14"/>
  <c r="D1584" i="14"/>
  <c r="A1584" i="14"/>
  <c r="B1584" i="14" s="1"/>
  <c r="K1583" i="14"/>
  <c r="H1583" i="14"/>
  <c r="G1583" i="14"/>
  <c r="F1583" i="14"/>
  <c r="E1583" i="14"/>
  <c r="D1583" i="14"/>
  <c r="A1583" i="14"/>
  <c r="B1583" i="14" s="1"/>
  <c r="K1582" i="14"/>
  <c r="H1582" i="14"/>
  <c r="G1582" i="14"/>
  <c r="F1582" i="14"/>
  <c r="E1582" i="14"/>
  <c r="D1582" i="14"/>
  <c r="A1582" i="14"/>
  <c r="K1581" i="14"/>
  <c r="H1581" i="14"/>
  <c r="G1581" i="14"/>
  <c r="F1581" i="14"/>
  <c r="E1581" i="14"/>
  <c r="D1581" i="14"/>
  <c r="A1581" i="14"/>
  <c r="K1580" i="14"/>
  <c r="H1580" i="14"/>
  <c r="G1580" i="14"/>
  <c r="F1580" i="14"/>
  <c r="E1580" i="14"/>
  <c r="D1580" i="14"/>
  <c r="A1580" i="14"/>
  <c r="B1580" i="14" s="1"/>
  <c r="K1579" i="14"/>
  <c r="H1579" i="14"/>
  <c r="G1579" i="14"/>
  <c r="F1579" i="14"/>
  <c r="E1579" i="14"/>
  <c r="D1579" i="14"/>
  <c r="A1579" i="14"/>
  <c r="B1579" i="14" s="1"/>
  <c r="K1578" i="14"/>
  <c r="H1578" i="14"/>
  <c r="G1578" i="14"/>
  <c r="F1578" i="14"/>
  <c r="E1578" i="14"/>
  <c r="D1578" i="14"/>
  <c r="A1578" i="14"/>
  <c r="K1577" i="14"/>
  <c r="H1577" i="14"/>
  <c r="G1577" i="14"/>
  <c r="F1577" i="14"/>
  <c r="E1577" i="14"/>
  <c r="D1577" i="14"/>
  <c r="A1577" i="14"/>
  <c r="B1577" i="14" s="1"/>
  <c r="K1576" i="14"/>
  <c r="H1576" i="14"/>
  <c r="G1576" i="14"/>
  <c r="F1576" i="14"/>
  <c r="E1576" i="14"/>
  <c r="D1576" i="14"/>
  <c r="A1576" i="14"/>
  <c r="B1576" i="14" s="1"/>
  <c r="K1575" i="14"/>
  <c r="H1575" i="14"/>
  <c r="G1575" i="14"/>
  <c r="F1575" i="14"/>
  <c r="E1575" i="14"/>
  <c r="D1575" i="14"/>
  <c r="A1575" i="14"/>
  <c r="B1575" i="14" s="1"/>
  <c r="K1574" i="14"/>
  <c r="H1574" i="14"/>
  <c r="G1574" i="14"/>
  <c r="F1574" i="14"/>
  <c r="E1574" i="14"/>
  <c r="D1574" i="14"/>
  <c r="A1574" i="14"/>
  <c r="B1574" i="14" s="1"/>
  <c r="K1573" i="14"/>
  <c r="H1573" i="14"/>
  <c r="G1573" i="14"/>
  <c r="F1573" i="14"/>
  <c r="E1573" i="14"/>
  <c r="D1573" i="14"/>
  <c r="A1573" i="14"/>
  <c r="B1573" i="14" s="1"/>
  <c r="K1572" i="14"/>
  <c r="H1572" i="14"/>
  <c r="G1572" i="14"/>
  <c r="F1572" i="14"/>
  <c r="E1572" i="14"/>
  <c r="D1572" i="14"/>
  <c r="A1572" i="14"/>
  <c r="K1571" i="14"/>
  <c r="H1571" i="14"/>
  <c r="G1571" i="14"/>
  <c r="F1571" i="14"/>
  <c r="E1571" i="14"/>
  <c r="D1571" i="14"/>
  <c r="A1571" i="14"/>
  <c r="K1570" i="14"/>
  <c r="H1570" i="14"/>
  <c r="G1570" i="14"/>
  <c r="F1570" i="14"/>
  <c r="E1570" i="14"/>
  <c r="D1570" i="14"/>
  <c r="A1570" i="14"/>
  <c r="B1570" i="14" s="1"/>
  <c r="K1569" i="14"/>
  <c r="H1569" i="14"/>
  <c r="G1569" i="14"/>
  <c r="F1569" i="14"/>
  <c r="E1569" i="14"/>
  <c r="D1569" i="14"/>
  <c r="A1569" i="14"/>
  <c r="B1569" i="14" s="1"/>
  <c r="K1568" i="14"/>
  <c r="H1568" i="14"/>
  <c r="G1568" i="14"/>
  <c r="F1568" i="14"/>
  <c r="E1568" i="14"/>
  <c r="D1568" i="14"/>
  <c r="A1568" i="14"/>
  <c r="K1567" i="14"/>
  <c r="H1567" i="14"/>
  <c r="G1567" i="14"/>
  <c r="F1567" i="14"/>
  <c r="E1567" i="14"/>
  <c r="D1567" i="14"/>
  <c r="A1567" i="14"/>
  <c r="K1566" i="14"/>
  <c r="H1566" i="14"/>
  <c r="G1566" i="14"/>
  <c r="F1566" i="14"/>
  <c r="E1566" i="14"/>
  <c r="D1566" i="14"/>
  <c r="A1566" i="14"/>
  <c r="K1565" i="14"/>
  <c r="H1565" i="14"/>
  <c r="G1565" i="14"/>
  <c r="F1565" i="14"/>
  <c r="E1565" i="14"/>
  <c r="D1565" i="14"/>
  <c r="A1565" i="14"/>
  <c r="B1565" i="14" s="1"/>
  <c r="K1564" i="14"/>
  <c r="H1564" i="14"/>
  <c r="G1564" i="14"/>
  <c r="F1564" i="14"/>
  <c r="E1564" i="14"/>
  <c r="D1564" i="14"/>
  <c r="A1564" i="14"/>
  <c r="K1563" i="14"/>
  <c r="H1563" i="14"/>
  <c r="G1563" i="14"/>
  <c r="F1563" i="14"/>
  <c r="E1563" i="14"/>
  <c r="D1563" i="14"/>
  <c r="A1563" i="14"/>
  <c r="B1563" i="14" s="1"/>
  <c r="K1562" i="14"/>
  <c r="H1562" i="14"/>
  <c r="G1562" i="14"/>
  <c r="F1562" i="14"/>
  <c r="E1562" i="14"/>
  <c r="D1562" i="14"/>
  <c r="A1562" i="14"/>
  <c r="K1561" i="14"/>
  <c r="H1561" i="14"/>
  <c r="G1561" i="14"/>
  <c r="F1561" i="14"/>
  <c r="E1561" i="14"/>
  <c r="D1561" i="14"/>
  <c r="A1561" i="14"/>
  <c r="B1561" i="14" s="1"/>
  <c r="K1560" i="14"/>
  <c r="H1560" i="14"/>
  <c r="G1560" i="14"/>
  <c r="F1560" i="14"/>
  <c r="E1560" i="14"/>
  <c r="D1560" i="14"/>
  <c r="A1560" i="14"/>
  <c r="B1560" i="14" s="1"/>
  <c r="K1559" i="14"/>
  <c r="H1559" i="14"/>
  <c r="G1559" i="14"/>
  <c r="F1559" i="14"/>
  <c r="E1559" i="14"/>
  <c r="D1559" i="14"/>
  <c r="A1559" i="14"/>
  <c r="K1558" i="14"/>
  <c r="H1558" i="14"/>
  <c r="G1558" i="14"/>
  <c r="F1558" i="14"/>
  <c r="E1558" i="14"/>
  <c r="D1558" i="14"/>
  <c r="A1558" i="14"/>
  <c r="B1558" i="14" s="1"/>
  <c r="K1557" i="14"/>
  <c r="H1557" i="14"/>
  <c r="G1557" i="14"/>
  <c r="F1557" i="14"/>
  <c r="E1557" i="14"/>
  <c r="D1557" i="14"/>
  <c r="A1557" i="14"/>
  <c r="B1557" i="14" s="1"/>
  <c r="K1556" i="14"/>
  <c r="H1556" i="14"/>
  <c r="G1556" i="14"/>
  <c r="F1556" i="14"/>
  <c r="E1556" i="14"/>
  <c r="D1556" i="14"/>
  <c r="A1556" i="14"/>
  <c r="B1556" i="14" s="1"/>
  <c r="K1555" i="14"/>
  <c r="H1555" i="14"/>
  <c r="G1555" i="14"/>
  <c r="F1555" i="14"/>
  <c r="E1555" i="14"/>
  <c r="D1555" i="14"/>
  <c r="A1555" i="14"/>
  <c r="K1554" i="14"/>
  <c r="H1554" i="14"/>
  <c r="G1554" i="14"/>
  <c r="F1554" i="14"/>
  <c r="E1554" i="14"/>
  <c r="D1554" i="14"/>
  <c r="A1554" i="14"/>
  <c r="B1554" i="14" s="1"/>
  <c r="K1553" i="14"/>
  <c r="H1553" i="14"/>
  <c r="G1553" i="14"/>
  <c r="F1553" i="14"/>
  <c r="E1553" i="14"/>
  <c r="D1553" i="14"/>
  <c r="A1553" i="14"/>
  <c r="B1553" i="14" s="1"/>
  <c r="K1552" i="14"/>
  <c r="H1552" i="14"/>
  <c r="G1552" i="14"/>
  <c r="F1552" i="14"/>
  <c r="E1552" i="14"/>
  <c r="D1552" i="14"/>
  <c r="A1552" i="14"/>
  <c r="K1551" i="14"/>
  <c r="H1551" i="14"/>
  <c r="G1551" i="14"/>
  <c r="F1551" i="14"/>
  <c r="E1551" i="14"/>
  <c r="D1551" i="14"/>
  <c r="A1551" i="14"/>
  <c r="B1551" i="14" s="1"/>
  <c r="K1550" i="14"/>
  <c r="H1550" i="14"/>
  <c r="G1550" i="14"/>
  <c r="F1550" i="14"/>
  <c r="E1550" i="14"/>
  <c r="D1550" i="14"/>
  <c r="A1550" i="14"/>
  <c r="B1550" i="14" s="1"/>
  <c r="K1549" i="14"/>
  <c r="H1549" i="14"/>
  <c r="G1549" i="14"/>
  <c r="F1549" i="14"/>
  <c r="E1549" i="14"/>
  <c r="D1549" i="14"/>
  <c r="A1549" i="14"/>
  <c r="B1549" i="14" s="1"/>
  <c r="K1548" i="14"/>
  <c r="H1548" i="14"/>
  <c r="G1548" i="14"/>
  <c r="F1548" i="14"/>
  <c r="E1548" i="14"/>
  <c r="D1548" i="14"/>
  <c r="A1548" i="14"/>
  <c r="B1548" i="14" s="1"/>
  <c r="K1547" i="14"/>
  <c r="H1547" i="14"/>
  <c r="G1547" i="14"/>
  <c r="F1547" i="14"/>
  <c r="E1547" i="14"/>
  <c r="D1547" i="14"/>
  <c r="A1547" i="14"/>
  <c r="B1547" i="14" s="1"/>
  <c r="K1546" i="14"/>
  <c r="H1546" i="14"/>
  <c r="G1546" i="14"/>
  <c r="F1546" i="14"/>
  <c r="E1546" i="14"/>
  <c r="D1546" i="14"/>
  <c r="A1546" i="14"/>
  <c r="B1546" i="14" s="1"/>
  <c r="K1545" i="14"/>
  <c r="H1545" i="14"/>
  <c r="G1545" i="14"/>
  <c r="F1545" i="14"/>
  <c r="E1545" i="14"/>
  <c r="D1545" i="14"/>
  <c r="A1545" i="14"/>
  <c r="B1545" i="14" s="1"/>
  <c r="K1544" i="14"/>
  <c r="H1544" i="14"/>
  <c r="G1544" i="14"/>
  <c r="F1544" i="14"/>
  <c r="E1544" i="14"/>
  <c r="D1544" i="14"/>
  <c r="A1544" i="14"/>
  <c r="B1544" i="14" s="1"/>
  <c r="K1543" i="14"/>
  <c r="H1543" i="14"/>
  <c r="G1543" i="14"/>
  <c r="F1543" i="14"/>
  <c r="E1543" i="14"/>
  <c r="D1543" i="14"/>
  <c r="A1543" i="14"/>
  <c r="K1542" i="14"/>
  <c r="H1542" i="14"/>
  <c r="G1542" i="14"/>
  <c r="F1542" i="14"/>
  <c r="E1542" i="14"/>
  <c r="D1542" i="14"/>
  <c r="A1542" i="14"/>
  <c r="B1542" i="14" s="1"/>
  <c r="K1541" i="14"/>
  <c r="H1541" i="14"/>
  <c r="G1541" i="14"/>
  <c r="F1541" i="14"/>
  <c r="E1541" i="14"/>
  <c r="D1541" i="14"/>
  <c r="A1541" i="14"/>
  <c r="B1541" i="14" s="1"/>
  <c r="K1540" i="14"/>
  <c r="H1540" i="14"/>
  <c r="G1540" i="14"/>
  <c r="F1540" i="14"/>
  <c r="E1540" i="14"/>
  <c r="D1540" i="14"/>
  <c r="A1540" i="14"/>
  <c r="B1540" i="14" s="1"/>
  <c r="K1539" i="14"/>
  <c r="H1539" i="14"/>
  <c r="G1539" i="14"/>
  <c r="F1539" i="14"/>
  <c r="E1539" i="14"/>
  <c r="D1539" i="14"/>
  <c r="A1539" i="14"/>
  <c r="B1539" i="14" s="1"/>
  <c r="K1538" i="14"/>
  <c r="H1538" i="14"/>
  <c r="G1538" i="14"/>
  <c r="F1538" i="14"/>
  <c r="E1538" i="14"/>
  <c r="D1538" i="14"/>
  <c r="A1538" i="14"/>
  <c r="B1538" i="14" s="1"/>
  <c r="K1537" i="14"/>
  <c r="H1537" i="14"/>
  <c r="G1537" i="14"/>
  <c r="F1537" i="14"/>
  <c r="E1537" i="14"/>
  <c r="D1537" i="14"/>
  <c r="A1537" i="14"/>
  <c r="K1536" i="14"/>
  <c r="H1536" i="14"/>
  <c r="G1536" i="14"/>
  <c r="F1536" i="14"/>
  <c r="E1536" i="14"/>
  <c r="D1536" i="14"/>
  <c r="A1536" i="14"/>
  <c r="B1536" i="14" s="1"/>
  <c r="K1535" i="14"/>
  <c r="H1535" i="14"/>
  <c r="G1535" i="14"/>
  <c r="F1535" i="14"/>
  <c r="E1535" i="14"/>
  <c r="D1535" i="14"/>
  <c r="A1535" i="14"/>
  <c r="B1535" i="14" s="1"/>
  <c r="K1534" i="14"/>
  <c r="H1534" i="14"/>
  <c r="G1534" i="14"/>
  <c r="F1534" i="14"/>
  <c r="E1534" i="14"/>
  <c r="D1534" i="14"/>
  <c r="A1534" i="14"/>
  <c r="K1533" i="14"/>
  <c r="H1533" i="14"/>
  <c r="G1533" i="14"/>
  <c r="F1533" i="14"/>
  <c r="E1533" i="14"/>
  <c r="D1533" i="14"/>
  <c r="A1533" i="14"/>
  <c r="B1533" i="14" s="1"/>
  <c r="K1532" i="14"/>
  <c r="H1532" i="14"/>
  <c r="G1532" i="14"/>
  <c r="F1532" i="14"/>
  <c r="E1532" i="14"/>
  <c r="D1532" i="14"/>
  <c r="A1532" i="14"/>
  <c r="B1532" i="14" s="1"/>
  <c r="K1531" i="14"/>
  <c r="H1531" i="14"/>
  <c r="G1531" i="14"/>
  <c r="F1531" i="14"/>
  <c r="E1531" i="14"/>
  <c r="D1531" i="14"/>
  <c r="A1531" i="14"/>
  <c r="K1530" i="14"/>
  <c r="H1530" i="14"/>
  <c r="G1530" i="14"/>
  <c r="F1530" i="14"/>
  <c r="E1530" i="14"/>
  <c r="D1530" i="14"/>
  <c r="A1530" i="14"/>
  <c r="B1530" i="14" s="1"/>
  <c r="K1529" i="14"/>
  <c r="H1529" i="14"/>
  <c r="G1529" i="14"/>
  <c r="F1529" i="14"/>
  <c r="E1529" i="14"/>
  <c r="D1529" i="14"/>
  <c r="A1529" i="14"/>
  <c r="K1528" i="14"/>
  <c r="H1528" i="14"/>
  <c r="G1528" i="14"/>
  <c r="F1528" i="14"/>
  <c r="E1528" i="14"/>
  <c r="D1528" i="14"/>
  <c r="A1528" i="14"/>
  <c r="K1527" i="14"/>
  <c r="H1527" i="14"/>
  <c r="G1527" i="14"/>
  <c r="F1527" i="14"/>
  <c r="E1527" i="14"/>
  <c r="D1527" i="14"/>
  <c r="A1527" i="14"/>
  <c r="B1527" i="14" s="1"/>
  <c r="K1526" i="14"/>
  <c r="H1526" i="14"/>
  <c r="G1526" i="14"/>
  <c r="F1526" i="14"/>
  <c r="E1526" i="14"/>
  <c r="D1526" i="14"/>
  <c r="A1526" i="14"/>
  <c r="B1526" i="14" s="1"/>
  <c r="K1525" i="14"/>
  <c r="H1525" i="14"/>
  <c r="G1525" i="14"/>
  <c r="F1525" i="14"/>
  <c r="E1525" i="14"/>
  <c r="D1525" i="14"/>
  <c r="A1525" i="14"/>
  <c r="B1525" i="14" s="1"/>
  <c r="K1524" i="14"/>
  <c r="H1524" i="14"/>
  <c r="G1524" i="14"/>
  <c r="F1524" i="14"/>
  <c r="E1524" i="14"/>
  <c r="D1524" i="14"/>
  <c r="A1524" i="14"/>
  <c r="B1524" i="14" s="1"/>
  <c r="K1523" i="14"/>
  <c r="H1523" i="14"/>
  <c r="G1523" i="14"/>
  <c r="F1523" i="14"/>
  <c r="E1523" i="14"/>
  <c r="D1523" i="14"/>
  <c r="A1523" i="14"/>
  <c r="B1523" i="14" s="1"/>
  <c r="K1522" i="14"/>
  <c r="H1522" i="14"/>
  <c r="G1522" i="14"/>
  <c r="F1522" i="14"/>
  <c r="E1522" i="14"/>
  <c r="D1522" i="14"/>
  <c r="A1522" i="14"/>
  <c r="K1521" i="14"/>
  <c r="H1521" i="14"/>
  <c r="G1521" i="14"/>
  <c r="F1521" i="14"/>
  <c r="E1521" i="14"/>
  <c r="D1521" i="14"/>
  <c r="A1521" i="14"/>
  <c r="K1520" i="14"/>
  <c r="H1520" i="14"/>
  <c r="G1520" i="14"/>
  <c r="F1520" i="14"/>
  <c r="E1520" i="14"/>
  <c r="D1520" i="14"/>
  <c r="A1520" i="14"/>
  <c r="B1520" i="14" s="1"/>
  <c r="K1519" i="14"/>
  <c r="H1519" i="14"/>
  <c r="G1519" i="14"/>
  <c r="F1519" i="14"/>
  <c r="E1519" i="14"/>
  <c r="D1519" i="14"/>
  <c r="A1519" i="14"/>
  <c r="K1518" i="14"/>
  <c r="H1518" i="14"/>
  <c r="G1518" i="14"/>
  <c r="F1518" i="14"/>
  <c r="E1518" i="14"/>
  <c r="D1518" i="14"/>
  <c r="A1518" i="14"/>
  <c r="B1518" i="14" s="1"/>
  <c r="K1517" i="14"/>
  <c r="H1517" i="14"/>
  <c r="G1517" i="14"/>
  <c r="F1517" i="14"/>
  <c r="E1517" i="14"/>
  <c r="D1517" i="14"/>
  <c r="A1517" i="14"/>
  <c r="K1516" i="14"/>
  <c r="H1516" i="14"/>
  <c r="G1516" i="14"/>
  <c r="F1516" i="14"/>
  <c r="E1516" i="14"/>
  <c r="D1516" i="14"/>
  <c r="A1516" i="14"/>
  <c r="K1515" i="14"/>
  <c r="H1515" i="14"/>
  <c r="G1515" i="14"/>
  <c r="F1515" i="14"/>
  <c r="E1515" i="14"/>
  <c r="D1515" i="14"/>
  <c r="A1515" i="14"/>
  <c r="B1515" i="14" s="1"/>
  <c r="K1514" i="14"/>
  <c r="H1514" i="14"/>
  <c r="G1514" i="14"/>
  <c r="F1514" i="14"/>
  <c r="E1514" i="14"/>
  <c r="D1514" i="14"/>
  <c r="A1514" i="14"/>
  <c r="K1513" i="14"/>
  <c r="H1513" i="14"/>
  <c r="G1513" i="14"/>
  <c r="F1513" i="14"/>
  <c r="E1513" i="14"/>
  <c r="D1513" i="14"/>
  <c r="A1513" i="14"/>
  <c r="K1512" i="14"/>
  <c r="H1512" i="14"/>
  <c r="G1512" i="14"/>
  <c r="F1512" i="14"/>
  <c r="E1512" i="14"/>
  <c r="D1512" i="14"/>
  <c r="A1512" i="14"/>
  <c r="B1512" i="14" s="1"/>
  <c r="K1511" i="14"/>
  <c r="H1511" i="14"/>
  <c r="G1511" i="14"/>
  <c r="F1511" i="14"/>
  <c r="E1511" i="14"/>
  <c r="D1511" i="14"/>
  <c r="A1511" i="14"/>
  <c r="B1511" i="14" s="1"/>
  <c r="K1510" i="14"/>
  <c r="H1510" i="14"/>
  <c r="G1510" i="14"/>
  <c r="F1510" i="14"/>
  <c r="E1510" i="14"/>
  <c r="D1510" i="14"/>
  <c r="A1510" i="14"/>
  <c r="K1509" i="14"/>
  <c r="H1509" i="14"/>
  <c r="G1509" i="14"/>
  <c r="F1509" i="14"/>
  <c r="E1509" i="14"/>
  <c r="D1509" i="14"/>
  <c r="A1509" i="14"/>
  <c r="K1508" i="14"/>
  <c r="H1508" i="14"/>
  <c r="G1508" i="14"/>
  <c r="F1508" i="14"/>
  <c r="E1508" i="14"/>
  <c r="D1508" i="14"/>
  <c r="A1508" i="14"/>
  <c r="K1507" i="14"/>
  <c r="H1507" i="14"/>
  <c r="G1507" i="14"/>
  <c r="F1507" i="14"/>
  <c r="E1507" i="14"/>
  <c r="D1507" i="14"/>
  <c r="A1507" i="14"/>
  <c r="K1506" i="14"/>
  <c r="H1506" i="14"/>
  <c r="G1506" i="14"/>
  <c r="F1506" i="14"/>
  <c r="E1506" i="14"/>
  <c r="D1506" i="14"/>
  <c r="A1506" i="14"/>
  <c r="K1505" i="14"/>
  <c r="H1505" i="14"/>
  <c r="G1505" i="14"/>
  <c r="F1505" i="14"/>
  <c r="E1505" i="14"/>
  <c r="D1505" i="14"/>
  <c r="A1505" i="14"/>
  <c r="B1505" i="14" s="1"/>
  <c r="K1504" i="14"/>
  <c r="H1504" i="14"/>
  <c r="G1504" i="14"/>
  <c r="F1504" i="14"/>
  <c r="E1504" i="14"/>
  <c r="D1504" i="14"/>
  <c r="A1504" i="14"/>
  <c r="B1504" i="14" s="1"/>
  <c r="K1503" i="14"/>
  <c r="H1503" i="14"/>
  <c r="G1503" i="14"/>
  <c r="F1503" i="14"/>
  <c r="E1503" i="14"/>
  <c r="D1503" i="14"/>
  <c r="A1503" i="14"/>
  <c r="B1503" i="14" s="1"/>
  <c r="K1502" i="14"/>
  <c r="H1502" i="14"/>
  <c r="G1502" i="14"/>
  <c r="F1502" i="14"/>
  <c r="E1502" i="14"/>
  <c r="D1502" i="14"/>
  <c r="A1502" i="14"/>
  <c r="B1502" i="14" s="1"/>
  <c r="K1501" i="14"/>
  <c r="H1501" i="14"/>
  <c r="G1501" i="14"/>
  <c r="F1501" i="14"/>
  <c r="E1501" i="14"/>
  <c r="D1501" i="14"/>
  <c r="A1501" i="14"/>
  <c r="B1501" i="14" s="1"/>
  <c r="K1500" i="14"/>
  <c r="H1500" i="14"/>
  <c r="G1500" i="14"/>
  <c r="F1500" i="14"/>
  <c r="E1500" i="14"/>
  <c r="D1500" i="14"/>
  <c r="A1500" i="14"/>
  <c r="B1500" i="14" s="1"/>
  <c r="K1499" i="14"/>
  <c r="H1499" i="14"/>
  <c r="G1499" i="14"/>
  <c r="F1499" i="14"/>
  <c r="E1499" i="14"/>
  <c r="D1499" i="14"/>
  <c r="A1499" i="14"/>
  <c r="B1499" i="14" s="1"/>
  <c r="K1498" i="14"/>
  <c r="H1498" i="14"/>
  <c r="G1498" i="14"/>
  <c r="F1498" i="14"/>
  <c r="E1498" i="14"/>
  <c r="D1498" i="14"/>
  <c r="A1498" i="14"/>
  <c r="B1498" i="14" s="1"/>
  <c r="K1497" i="14"/>
  <c r="H1497" i="14"/>
  <c r="G1497" i="14"/>
  <c r="F1497" i="14"/>
  <c r="E1497" i="14"/>
  <c r="D1497" i="14"/>
  <c r="A1497" i="14"/>
  <c r="B1497" i="14" s="1"/>
  <c r="K1496" i="14"/>
  <c r="H1496" i="14"/>
  <c r="G1496" i="14"/>
  <c r="F1496" i="14"/>
  <c r="E1496" i="14"/>
  <c r="D1496" i="14"/>
  <c r="A1496" i="14"/>
  <c r="B1496" i="14" s="1"/>
  <c r="K1495" i="14"/>
  <c r="H1495" i="14"/>
  <c r="G1495" i="14"/>
  <c r="F1495" i="14"/>
  <c r="E1495" i="14"/>
  <c r="D1495" i="14"/>
  <c r="A1495" i="14"/>
  <c r="K1494" i="14"/>
  <c r="H1494" i="14"/>
  <c r="G1494" i="14"/>
  <c r="F1494" i="14"/>
  <c r="E1494" i="14"/>
  <c r="D1494" i="14"/>
  <c r="A1494" i="14"/>
  <c r="K1493" i="14"/>
  <c r="H1493" i="14"/>
  <c r="G1493" i="14"/>
  <c r="F1493" i="14"/>
  <c r="E1493" i="14"/>
  <c r="D1493" i="14"/>
  <c r="A1493" i="14"/>
  <c r="B1493" i="14" s="1"/>
  <c r="K1492" i="14"/>
  <c r="H1492" i="14"/>
  <c r="G1492" i="14"/>
  <c r="F1492" i="14"/>
  <c r="E1492" i="14"/>
  <c r="D1492" i="14"/>
  <c r="A1492" i="14"/>
  <c r="B1492" i="14" s="1"/>
  <c r="K1491" i="14"/>
  <c r="H1491" i="14"/>
  <c r="G1491" i="14"/>
  <c r="F1491" i="14"/>
  <c r="E1491" i="14"/>
  <c r="D1491" i="14"/>
  <c r="A1491" i="14"/>
  <c r="K1490" i="14"/>
  <c r="H1490" i="14"/>
  <c r="G1490" i="14"/>
  <c r="F1490" i="14"/>
  <c r="E1490" i="14"/>
  <c r="D1490" i="14"/>
  <c r="A1490" i="14"/>
  <c r="K1489" i="14"/>
  <c r="H1489" i="14"/>
  <c r="G1489" i="14"/>
  <c r="F1489" i="14"/>
  <c r="E1489" i="14"/>
  <c r="D1489" i="14"/>
  <c r="A1489" i="14"/>
  <c r="K1488" i="14"/>
  <c r="H1488" i="14"/>
  <c r="G1488" i="14"/>
  <c r="F1488" i="14"/>
  <c r="E1488" i="14"/>
  <c r="D1488" i="14"/>
  <c r="A1488" i="14"/>
  <c r="K1487" i="14"/>
  <c r="H1487" i="14"/>
  <c r="G1487" i="14"/>
  <c r="F1487" i="14"/>
  <c r="E1487" i="14"/>
  <c r="D1487" i="14"/>
  <c r="A1487" i="14"/>
  <c r="K1486" i="14"/>
  <c r="H1486" i="14"/>
  <c r="G1486" i="14"/>
  <c r="F1486" i="14"/>
  <c r="E1486" i="14"/>
  <c r="D1486" i="14"/>
  <c r="A1486" i="14"/>
  <c r="K1485" i="14"/>
  <c r="H1485" i="14"/>
  <c r="G1485" i="14"/>
  <c r="F1485" i="14"/>
  <c r="E1485" i="14"/>
  <c r="D1485" i="14"/>
  <c r="A1485" i="14"/>
  <c r="K1484" i="14"/>
  <c r="H1484" i="14"/>
  <c r="G1484" i="14"/>
  <c r="F1484" i="14"/>
  <c r="E1484" i="14"/>
  <c r="D1484" i="14"/>
  <c r="A1484" i="14"/>
  <c r="B1484" i="14" s="1"/>
  <c r="K1483" i="14"/>
  <c r="H1483" i="14"/>
  <c r="G1483" i="14"/>
  <c r="F1483" i="14"/>
  <c r="E1483" i="14"/>
  <c r="D1483" i="14"/>
  <c r="A1483" i="14"/>
  <c r="B1483" i="14" s="1"/>
  <c r="K1482" i="14"/>
  <c r="H1482" i="14"/>
  <c r="G1482" i="14"/>
  <c r="F1482" i="14"/>
  <c r="E1482" i="14"/>
  <c r="D1482" i="14"/>
  <c r="A1482" i="14"/>
  <c r="K1481" i="14"/>
  <c r="H1481" i="14"/>
  <c r="G1481" i="14"/>
  <c r="F1481" i="14"/>
  <c r="E1481" i="14"/>
  <c r="D1481" i="14"/>
  <c r="A1481" i="14"/>
  <c r="B1481" i="14" s="1"/>
  <c r="K1480" i="14"/>
  <c r="H1480" i="14"/>
  <c r="G1480" i="14"/>
  <c r="F1480" i="14"/>
  <c r="E1480" i="14"/>
  <c r="D1480" i="14"/>
  <c r="A1480" i="14"/>
  <c r="K1479" i="14"/>
  <c r="H1479" i="14"/>
  <c r="G1479" i="14"/>
  <c r="F1479" i="14"/>
  <c r="E1479" i="14"/>
  <c r="D1479" i="14"/>
  <c r="A1479" i="14"/>
  <c r="B1479" i="14" s="1"/>
  <c r="K1478" i="14"/>
  <c r="H1478" i="14"/>
  <c r="G1478" i="14"/>
  <c r="F1478" i="14"/>
  <c r="E1478" i="14"/>
  <c r="D1478" i="14"/>
  <c r="A1478" i="14"/>
  <c r="K1477" i="14"/>
  <c r="H1477" i="14"/>
  <c r="G1477" i="14"/>
  <c r="F1477" i="14"/>
  <c r="E1477" i="14"/>
  <c r="D1477" i="14"/>
  <c r="A1477" i="14"/>
  <c r="K1476" i="14"/>
  <c r="H1476" i="14"/>
  <c r="G1476" i="14"/>
  <c r="F1476" i="14"/>
  <c r="E1476" i="14"/>
  <c r="D1476" i="14"/>
  <c r="A1476" i="14"/>
  <c r="B1476" i="14" s="1"/>
  <c r="K1475" i="14"/>
  <c r="H1475" i="14"/>
  <c r="G1475" i="14"/>
  <c r="F1475" i="14"/>
  <c r="E1475" i="14"/>
  <c r="D1475" i="14"/>
  <c r="A1475" i="14"/>
  <c r="B1475" i="14" s="1"/>
  <c r="K1474" i="14"/>
  <c r="H1474" i="14"/>
  <c r="G1474" i="14"/>
  <c r="F1474" i="14"/>
  <c r="E1474" i="14"/>
  <c r="D1474" i="14"/>
  <c r="A1474" i="14"/>
  <c r="B1474" i="14" s="1"/>
  <c r="K1473" i="14"/>
  <c r="H1473" i="14"/>
  <c r="G1473" i="14"/>
  <c r="F1473" i="14"/>
  <c r="E1473" i="14"/>
  <c r="D1473" i="14"/>
  <c r="A1473" i="14"/>
  <c r="B1473" i="14" s="1"/>
  <c r="K1472" i="14"/>
  <c r="H1472" i="14"/>
  <c r="G1472" i="14"/>
  <c r="F1472" i="14"/>
  <c r="E1472" i="14"/>
  <c r="D1472" i="14"/>
  <c r="A1472" i="14"/>
  <c r="K1471" i="14"/>
  <c r="H1471" i="14"/>
  <c r="G1471" i="14"/>
  <c r="F1471" i="14"/>
  <c r="E1471" i="14"/>
  <c r="D1471" i="14"/>
  <c r="A1471" i="14"/>
  <c r="B1471" i="14" s="1"/>
  <c r="K1470" i="14"/>
  <c r="H1470" i="14"/>
  <c r="G1470" i="14"/>
  <c r="F1470" i="14"/>
  <c r="E1470" i="14"/>
  <c r="D1470" i="14"/>
  <c r="A1470" i="14"/>
  <c r="B1470" i="14" s="1"/>
  <c r="C1470" i="14" s="1"/>
  <c r="K1469" i="14"/>
  <c r="H1469" i="14"/>
  <c r="G1469" i="14"/>
  <c r="F1469" i="14"/>
  <c r="E1469" i="14"/>
  <c r="D1469" i="14"/>
  <c r="A1469" i="14"/>
  <c r="B1469" i="14" s="1"/>
  <c r="K1468" i="14"/>
  <c r="H1468" i="14"/>
  <c r="G1468" i="14"/>
  <c r="F1468" i="14"/>
  <c r="E1468" i="14"/>
  <c r="D1468" i="14"/>
  <c r="A1468" i="14"/>
  <c r="B1468" i="14" s="1"/>
  <c r="K1467" i="14"/>
  <c r="H1467" i="14"/>
  <c r="G1467" i="14"/>
  <c r="F1467" i="14"/>
  <c r="E1467" i="14"/>
  <c r="D1467" i="14"/>
  <c r="A1467" i="14"/>
  <c r="K1466" i="14"/>
  <c r="H1466" i="14"/>
  <c r="G1466" i="14"/>
  <c r="F1466" i="14"/>
  <c r="E1466" i="14"/>
  <c r="D1466" i="14"/>
  <c r="A1466" i="14"/>
  <c r="B1466" i="14" s="1"/>
  <c r="K1465" i="14"/>
  <c r="H1465" i="14"/>
  <c r="G1465" i="14"/>
  <c r="F1465" i="14"/>
  <c r="E1465" i="14"/>
  <c r="D1465" i="14"/>
  <c r="A1465" i="14"/>
  <c r="K1464" i="14"/>
  <c r="H1464" i="14"/>
  <c r="G1464" i="14"/>
  <c r="F1464" i="14"/>
  <c r="E1464" i="14"/>
  <c r="D1464" i="14"/>
  <c r="A1464" i="14"/>
  <c r="B1464" i="14" s="1"/>
  <c r="K1463" i="14"/>
  <c r="H1463" i="14"/>
  <c r="G1463" i="14"/>
  <c r="F1463" i="14"/>
  <c r="E1463" i="14"/>
  <c r="D1463" i="14"/>
  <c r="A1463" i="14"/>
  <c r="K1462" i="14"/>
  <c r="H1462" i="14"/>
  <c r="G1462" i="14"/>
  <c r="F1462" i="14"/>
  <c r="E1462" i="14"/>
  <c r="D1462" i="14"/>
  <c r="A1462" i="14"/>
  <c r="B1462" i="14" s="1"/>
  <c r="K1461" i="14"/>
  <c r="H1461" i="14"/>
  <c r="G1461" i="14"/>
  <c r="F1461" i="14"/>
  <c r="E1461" i="14"/>
  <c r="D1461" i="14"/>
  <c r="A1461" i="14"/>
  <c r="B1461" i="14" s="1"/>
  <c r="K1460" i="14"/>
  <c r="H1460" i="14"/>
  <c r="G1460" i="14"/>
  <c r="F1460" i="14"/>
  <c r="E1460" i="14"/>
  <c r="D1460" i="14"/>
  <c r="A1460" i="14"/>
  <c r="K1459" i="14"/>
  <c r="H1459" i="14"/>
  <c r="G1459" i="14"/>
  <c r="F1459" i="14"/>
  <c r="E1459" i="14"/>
  <c r="D1459" i="14"/>
  <c r="A1459" i="14"/>
  <c r="B1459" i="14" s="1"/>
  <c r="K1458" i="14"/>
  <c r="H1458" i="14"/>
  <c r="G1458" i="14"/>
  <c r="F1458" i="14"/>
  <c r="E1458" i="14"/>
  <c r="D1458" i="14"/>
  <c r="A1458" i="14"/>
  <c r="B1458" i="14" s="1"/>
  <c r="K1457" i="14"/>
  <c r="H1457" i="14"/>
  <c r="G1457" i="14"/>
  <c r="F1457" i="14"/>
  <c r="E1457" i="14"/>
  <c r="D1457" i="14"/>
  <c r="A1457" i="14"/>
  <c r="B1457" i="14" s="1"/>
  <c r="K1456" i="14"/>
  <c r="H1456" i="14"/>
  <c r="G1456" i="14"/>
  <c r="F1456" i="14"/>
  <c r="E1456" i="14"/>
  <c r="D1456" i="14"/>
  <c r="A1456" i="14"/>
  <c r="B1456" i="14" s="1"/>
  <c r="C1456" i="14" s="1"/>
  <c r="K1455" i="14"/>
  <c r="H1455" i="14"/>
  <c r="G1455" i="14"/>
  <c r="F1455" i="14"/>
  <c r="E1455" i="14"/>
  <c r="D1455" i="14"/>
  <c r="A1455" i="14"/>
  <c r="B1455" i="14" s="1"/>
  <c r="K1454" i="14"/>
  <c r="H1454" i="14"/>
  <c r="G1454" i="14"/>
  <c r="F1454" i="14"/>
  <c r="E1454" i="14"/>
  <c r="D1454" i="14"/>
  <c r="A1454" i="14"/>
  <c r="K1453" i="14"/>
  <c r="H1453" i="14"/>
  <c r="G1453" i="14"/>
  <c r="F1453" i="14"/>
  <c r="E1453" i="14"/>
  <c r="D1453" i="14"/>
  <c r="A1453" i="14"/>
  <c r="B1453" i="14" s="1"/>
  <c r="K1452" i="14"/>
  <c r="H1452" i="14"/>
  <c r="G1452" i="14"/>
  <c r="F1452" i="14"/>
  <c r="E1452" i="14"/>
  <c r="D1452" i="14"/>
  <c r="A1452" i="14"/>
  <c r="B1452" i="14" s="1"/>
  <c r="K1451" i="14"/>
  <c r="H1451" i="14"/>
  <c r="G1451" i="14"/>
  <c r="F1451" i="14"/>
  <c r="E1451" i="14"/>
  <c r="D1451" i="14"/>
  <c r="A1451" i="14"/>
  <c r="B1451" i="14" s="1"/>
  <c r="K1450" i="14"/>
  <c r="H1450" i="14"/>
  <c r="G1450" i="14"/>
  <c r="F1450" i="14"/>
  <c r="E1450" i="14"/>
  <c r="D1450" i="14"/>
  <c r="A1450" i="14"/>
  <c r="K1449" i="14"/>
  <c r="H1449" i="14"/>
  <c r="G1449" i="14"/>
  <c r="F1449" i="14"/>
  <c r="E1449" i="14"/>
  <c r="D1449" i="14"/>
  <c r="A1449" i="14"/>
  <c r="B1449" i="14" s="1"/>
  <c r="K1448" i="14"/>
  <c r="H1448" i="14"/>
  <c r="G1448" i="14"/>
  <c r="F1448" i="14"/>
  <c r="E1448" i="14"/>
  <c r="D1448" i="14"/>
  <c r="A1448" i="14"/>
  <c r="B1448" i="14" s="1"/>
  <c r="K1447" i="14"/>
  <c r="H1447" i="14"/>
  <c r="G1447" i="14"/>
  <c r="F1447" i="14"/>
  <c r="E1447" i="14"/>
  <c r="D1447" i="14"/>
  <c r="A1447" i="14"/>
  <c r="B1447" i="14" s="1"/>
  <c r="K1446" i="14"/>
  <c r="H1446" i="14"/>
  <c r="G1446" i="14"/>
  <c r="F1446" i="14"/>
  <c r="E1446" i="14"/>
  <c r="D1446" i="14"/>
  <c r="A1446" i="14"/>
  <c r="B1446" i="14" s="1"/>
  <c r="K1445" i="14"/>
  <c r="H1445" i="14"/>
  <c r="G1445" i="14"/>
  <c r="F1445" i="14"/>
  <c r="E1445" i="14"/>
  <c r="D1445" i="14"/>
  <c r="A1445" i="14"/>
  <c r="B1445" i="14" s="1"/>
  <c r="K1444" i="14"/>
  <c r="H1444" i="14"/>
  <c r="G1444" i="14"/>
  <c r="F1444" i="14"/>
  <c r="E1444" i="14"/>
  <c r="D1444" i="14"/>
  <c r="A1444" i="14"/>
  <c r="B1444" i="14" s="1"/>
  <c r="K1443" i="14"/>
  <c r="H1443" i="14"/>
  <c r="G1443" i="14"/>
  <c r="F1443" i="14"/>
  <c r="E1443" i="14"/>
  <c r="D1443" i="14"/>
  <c r="A1443" i="14"/>
  <c r="K1442" i="14"/>
  <c r="H1442" i="14"/>
  <c r="G1442" i="14"/>
  <c r="F1442" i="14"/>
  <c r="E1442" i="14"/>
  <c r="D1442" i="14"/>
  <c r="A1442" i="14"/>
  <c r="K1441" i="14"/>
  <c r="H1441" i="14"/>
  <c r="G1441" i="14"/>
  <c r="F1441" i="14"/>
  <c r="E1441" i="14"/>
  <c r="D1441" i="14"/>
  <c r="A1441" i="14"/>
  <c r="K1440" i="14"/>
  <c r="H1440" i="14"/>
  <c r="G1440" i="14"/>
  <c r="F1440" i="14"/>
  <c r="E1440" i="14"/>
  <c r="D1440" i="14"/>
  <c r="A1440" i="14"/>
  <c r="K1439" i="14"/>
  <c r="H1439" i="14"/>
  <c r="G1439" i="14"/>
  <c r="F1439" i="14"/>
  <c r="E1439" i="14"/>
  <c r="D1439" i="14"/>
  <c r="A1439" i="14"/>
  <c r="B1439" i="14" s="1"/>
  <c r="K1438" i="14"/>
  <c r="H1438" i="14"/>
  <c r="G1438" i="14"/>
  <c r="F1438" i="14"/>
  <c r="E1438" i="14"/>
  <c r="D1438" i="14"/>
  <c r="A1438" i="14"/>
  <c r="K1437" i="14"/>
  <c r="H1437" i="14"/>
  <c r="G1437" i="14"/>
  <c r="F1437" i="14"/>
  <c r="E1437" i="14"/>
  <c r="D1437" i="14"/>
  <c r="A1437" i="14"/>
  <c r="B1437" i="14" s="1"/>
  <c r="K1436" i="14"/>
  <c r="H1436" i="14"/>
  <c r="G1436" i="14"/>
  <c r="F1436" i="14"/>
  <c r="E1436" i="14"/>
  <c r="D1436" i="14"/>
  <c r="A1436" i="14"/>
  <c r="K1435" i="14"/>
  <c r="H1435" i="14"/>
  <c r="G1435" i="14"/>
  <c r="F1435" i="14"/>
  <c r="E1435" i="14"/>
  <c r="D1435" i="14"/>
  <c r="A1435" i="14"/>
  <c r="K1434" i="14"/>
  <c r="H1434" i="14"/>
  <c r="G1434" i="14"/>
  <c r="F1434" i="14"/>
  <c r="E1434" i="14"/>
  <c r="D1434" i="14"/>
  <c r="A1434" i="14"/>
  <c r="B1434" i="14" s="1"/>
  <c r="K1433" i="14"/>
  <c r="H1433" i="14"/>
  <c r="G1433" i="14"/>
  <c r="F1433" i="14"/>
  <c r="E1433" i="14"/>
  <c r="D1433" i="14"/>
  <c r="A1433" i="14"/>
  <c r="B1433" i="14" s="1"/>
  <c r="K1432" i="14"/>
  <c r="H1432" i="14"/>
  <c r="G1432" i="14"/>
  <c r="F1432" i="14"/>
  <c r="E1432" i="14"/>
  <c r="D1432" i="14"/>
  <c r="A1432" i="14"/>
  <c r="K1431" i="14"/>
  <c r="H1431" i="14"/>
  <c r="G1431" i="14"/>
  <c r="F1431" i="14"/>
  <c r="E1431" i="14"/>
  <c r="D1431" i="14"/>
  <c r="A1431" i="14"/>
  <c r="B1431" i="14" s="1"/>
  <c r="C1431" i="14" s="1"/>
  <c r="K1430" i="14"/>
  <c r="H1430" i="14"/>
  <c r="G1430" i="14"/>
  <c r="F1430" i="14"/>
  <c r="E1430" i="14"/>
  <c r="D1430" i="14"/>
  <c r="A1430" i="14"/>
  <c r="B1430" i="14" s="1"/>
  <c r="K1429" i="14"/>
  <c r="H1429" i="14"/>
  <c r="G1429" i="14"/>
  <c r="F1429" i="14"/>
  <c r="E1429" i="14"/>
  <c r="D1429" i="14"/>
  <c r="A1429" i="14"/>
  <c r="B1429" i="14" s="1"/>
  <c r="K1428" i="14"/>
  <c r="H1428" i="14"/>
  <c r="G1428" i="14"/>
  <c r="F1428" i="14"/>
  <c r="E1428" i="14"/>
  <c r="D1428" i="14"/>
  <c r="A1428" i="14"/>
  <c r="K1427" i="14"/>
  <c r="H1427" i="14"/>
  <c r="G1427" i="14"/>
  <c r="F1427" i="14"/>
  <c r="E1427" i="14"/>
  <c r="D1427" i="14"/>
  <c r="A1427" i="14"/>
  <c r="K1426" i="14"/>
  <c r="H1426" i="14"/>
  <c r="G1426" i="14"/>
  <c r="F1426" i="14"/>
  <c r="E1426" i="14"/>
  <c r="D1426" i="14"/>
  <c r="A1426" i="14"/>
  <c r="K1425" i="14"/>
  <c r="H1425" i="14"/>
  <c r="G1425" i="14"/>
  <c r="F1425" i="14"/>
  <c r="E1425" i="14"/>
  <c r="D1425" i="14"/>
  <c r="A1425" i="14"/>
  <c r="B1425" i="14" s="1"/>
  <c r="K1424" i="14"/>
  <c r="H1424" i="14"/>
  <c r="G1424" i="14"/>
  <c r="F1424" i="14"/>
  <c r="E1424" i="14"/>
  <c r="D1424" i="14"/>
  <c r="A1424" i="14"/>
  <c r="K1423" i="14"/>
  <c r="H1423" i="14"/>
  <c r="G1423" i="14"/>
  <c r="F1423" i="14"/>
  <c r="E1423" i="14"/>
  <c r="D1423" i="14"/>
  <c r="A1423" i="14"/>
  <c r="B1423" i="14" s="1"/>
  <c r="K1422" i="14"/>
  <c r="H1422" i="14"/>
  <c r="G1422" i="14"/>
  <c r="F1422" i="14"/>
  <c r="E1422" i="14"/>
  <c r="D1422" i="14"/>
  <c r="A1422" i="14"/>
  <c r="B1422" i="14" s="1"/>
  <c r="K1421" i="14"/>
  <c r="H1421" i="14"/>
  <c r="G1421" i="14"/>
  <c r="F1421" i="14"/>
  <c r="E1421" i="14"/>
  <c r="D1421" i="14"/>
  <c r="A1421" i="14"/>
  <c r="B1421" i="14" s="1"/>
  <c r="K1420" i="14"/>
  <c r="H1420" i="14"/>
  <c r="G1420" i="14"/>
  <c r="F1420" i="14"/>
  <c r="E1420" i="14"/>
  <c r="D1420" i="14"/>
  <c r="A1420" i="14"/>
  <c r="B1420" i="14" s="1"/>
  <c r="K1419" i="14"/>
  <c r="H1419" i="14"/>
  <c r="G1419" i="14"/>
  <c r="F1419" i="14"/>
  <c r="E1419" i="14"/>
  <c r="D1419" i="14"/>
  <c r="A1419" i="14"/>
  <c r="B1419" i="14" s="1"/>
  <c r="K1418" i="14"/>
  <c r="H1418" i="14"/>
  <c r="G1418" i="14"/>
  <c r="F1418" i="14"/>
  <c r="E1418" i="14"/>
  <c r="D1418" i="14"/>
  <c r="A1418" i="14"/>
  <c r="B1418" i="14" s="1"/>
  <c r="K1417" i="14"/>
  <c r="H1417" i="14"/>
  <c r="G1417" i="14"/>
  <c r="F1417" i="14"/>
  <c r="E1417" i="14"/>
  <c r="D1417" i="14"/>
  <c r="A1417" i="14"/>
  <c r="B1417" i="14" s="1"/>
  <c r="K1416" i="14"/>
  <c r="H1416" i="14"/>
  <c r="G1416" i="14"/>
  <c r="F1416" i="14"/>
  <c r="E1416" i="14"/>
  <c r="D1416" i="14"/>
  <c r="A1416" i="14"/>
  <c r="B1416" i="14" s="1"/>
  <c r="C1416" i="14" s="1"/>
  <c r="K1415" i="14"/>
  <c r="H1415" i="14"/>
  <c r="G1415" i="14"/>
  <c r="F1415" i="14"/>
  <c r="E1415" i="14"/>
  <c r="D1415" i="14"/>
  <c r="A1415" i="14"/>
  <c r="B1415" i="14" s="1"/>
  <c r="K1414" i="14"/>
  <c r="H1414" i="14"/>
  <c r="G1414" i="14"/>
  <c r="F1414" i="14"/>
  <c r="E1414" i="14"/>
  <c r="D1414" i="14"/>
  <c r="A1414" i="14"/>
  <c r="K1413" i="14"/>
  <c r="H1413" i="14"/>
  <c r="G1413" i="14"/>
  <c r="F1413" i="14"/>
  <c r="E1413" i="14"/>
  <c r="D1413" i="14"/>
  <c r="A1413" i="14"/>
  <c r="K1412" i="14"/>
  <c r="H1412" i="14"/>
  <c r="G1412" i="14"/>
  <c r="F1412" i="14"/>
  <c r="E1412" i="14"/>
  <c r="D1412" i="14"/>
  <c r="A1412" i="14"/>
  <c r="B1412" i="14" s="1"/>
  <c r="K1411" i="14"/>
  <c r="H1411" i="14"/>
  <c r="G1411" i="14"/>
  <c r="F1411" i="14"/>
  <c r="E1411" i="14"/>
  <c r="D1411" i="14"/>
  <c r="A1411" i="14"/>
  <c r="B1411" i="14" s="1"/>
  <c r="K1410" i="14"/>
  <c r="H1410" i="14"/>
  <c r="G1410" i="14"/>
  <c r="F1410" i="14"/>
  <c r="E1410" i="14"/>
  <c r="D1410" i="14"/>
  <c r="A1410" i="14"/>
  <c r="B1410" i="14" s="1"/>
  <c r="K1409" i="14"/>
  <c r="H1409" i="14"/>
  <c r="G1409" i="14"/>
  <c r="F1409" i="14"/>
  <c r="E1409" i="14"/>
  <c r="D1409" i="14"/>
  <c r="A1409" i="14"/>
  <c r="B1409" i="14" s="1"/>
  <c r="K1408" i="14"/>
  <c r="H1408" i="14"/>
  <c r="G1408" i="14"/>
  <c r="F1408" i="14"/>
  <c r="E1408" i="14"/>
  <c r="D1408" i="14"/>
  <c r="A1408" i="14"/>
  <c r="K1407" i="14"/>
  <c r="H1407" i="14"/>
  <c r="G1407" i="14"/>
  <c r="F1407" i="14"/>
  <c r="E1407" i="14"/>
  <c r="D1407" i="14"/>
  <c r="A1407" i="14"/>
  <c r="K1406" i="14"/>
  <c r="H1406" i="14"/>
  <c r="G1406" i="14"/>
  <c r="F1406" i="14"/>
  <c r="E1406" i="14"/>
  <c r="D1406" i="14"/>
  <c r="A1406" i="14"/>
  <c r="B1406" i="14" s="1"/>
  <c r="K1405" i="14"/>
  <c r="H1405" i="14"/>
  <c r="G1405" i="14"/>
  <c r="F1405" i="14"/>
  <c r="E1405" i="14"/>
  <c r="D1405" i="14"/>
  <c r="A1405" i="14"/>
  <c r="B1405" i="14" s="1"/>
  <c r="K1404" i="14"/>
  <c r="H1404" i="14"/>
  <c r="G1404" i="14"/>
  <c r="F1404" i="14"/>
  <c r="E1404" i="14"/>
  <c r="D1404" i="14"/>
  <c r="A1404" i="14"/>
  <c r="K1403" i="14"/>
  <c r="H1403" i="14"/>
  <c r="G1403" i="14"/>
  <c r="F1403" i="14"/>
  <c r="E1403" i="14"/>
  <c r="D1403" i="14"/>
  <c r="A1403" i="14"/>
  <c r="K1402" i="14"/>
  <c r="H1402" i="14"/>
  <c r="G1402" i="14"/>
  <c r="F1402" i="14"/>
  <c r="E1402" i="14"/>
  <c r="D1402" i="14"/>
  <c r="A1402" i="14"/>
  <c r="B1402" i="14" s="1"/>
  <c r="K1401" i="14"/>
  <c r="H1401" i="14"/>
  <c r="G1401" i="14"/>
  <c r="F1401" i="14"/>
  <c r="E1401" i="14"/>
  <c r="D1401" i="14"/>
  <c r="A1401" i="14"/>
  <c r="B1401" i="14" s="1"/>
  <c r="K1400" i="14"/>
  <c r="H1400" i="14"/>
  <c r="G1400" i="14"/>
  <c r="F1400" i="14"/>
  <c r="E1400" i="14"/>
  <c r="D1400" i="14"/>
  <c r="A1400" i="14"/>
  <c r="B1400" i="14" s="1"/>
  <c r="C1400" i="14" s="1"/>
  <c r="K1399" i="14"/>
  <c r="H1399" i="14"/>
  <c r="G1399" i="14"/>
  <c r="F1399" i="14"/>
  <c r="E1399" i="14"/>
  <c r="D1399" i="14"/>
  <c r="A1399" i="14"/>
  <c r="B1399" i="14" s="1"/>
  <c r="K1398" i="14"/>
  <c r="H1398" i="14"/>
  <c r="G1398" i="14"/>
  <c r="F1398" i="14"/>
  <c r="E1398" i="14"/>
  <c r="D1398" i="14"/>
  <c r="A1398" i="14"/>
  <c r="K1397" i="14"/>
  <c r="H1397" i="14"/>
  <c r="G1397" i="14"/>
  <c r="F1397" i="14"/>
  <c r="E1397" i="14"/>
  <c r="D1397" i="14"/>
  <c r="A1397" i="14"/>
  <c r="B1397" i="14" s="1"/>
  <c r="K1396" i="14"/>
  <c r="H1396" i="14"/>
  <c r="G1396" i="14"/>
  <c r="F1396" i="14"/>
  <c r="E1396" i="14"/>
  <c r="D1396" i="14"/>
  <c r="A1396" i="14"/>
  <c r="K1395" i="14"/>
  <c r="H1395" i="14"/>
  <c r="G1395" i="14"/>
  <c r="F1395" i="14"/>
  <c r="E1395" i="14"/>
  <c r="D1395" i="14"/>
  <c r="A1395" i="14"/>
  <c r="K1394" i="14"/>
  <c r="H1394" i="14"/>
  <c r="G1394" i="14"/>
  <c r="F1394" i="14"/>
  <c r="E1394" i="14"/>
  <c r="D1394" i="14"/>
  <c r="A1394" i="14"/>
  <c r="B1394" i="14" s="1"/>
  <c r="K1393" i="14"/>
  <c r="H1393" i="14"/>
  <c r="G1393" i="14"/>
  <c r="F1393" i="14"/>
  <c r="E1393" i="14"/>
  <c r="D1393" i="14"/>
  <c r="A1393" i="14"/>
  <c r="K1392" i="14"/>
  <c r="H1392" i="14"/>
  <c r="G1392" i="14"/>
  <c r="F1392" i="14"/>
  <c r="E1392" i="14"/>
  <c r="D1392" i="14"/>
  <c r="A1392" i="14"/>
  <c r="K1391" i="14"/>
  <c r="H1391" i="14"/>
  <c r="G1391" i="14"/>
  <c r="F1391" i="14"/>
  <c r="E1391" i="14"/>
  <c r="D1391" i="14"/>
  <c r="A1391" i="14"/>
  <c r="B1391" i="14" s="1"/>
  <c r="K1390" i="14"/>
  <c r="H1390" i="14"/>
  <c r="G1390" i="14"/>
  <c r="F1390" i="14"/>
  <c r="E1390" i="14"/>
  <c r="D1390" i="14"/>
  <c r="A1390" i="14"/>
  <c r="K1389" i="14"/>
  <c r="H1389" i="14"/>
  <c r="G1389" i="14"/>
  <c r="F1389" i="14"/>
  <c r="E1389" i="14"/>
  <c r="D1389" i="14"/>
  <c r="A1389" i="14"/>
  <c r="B1389" i="14" s="1"/>
  <c r="C1389" i="14" s="1"/>
  <c r="K1388" i="14"/>
  <c r="H1388" i="14"/>
  <c r="G1388" i="14"/>
  <c r="F1388" i="14"/>
  <c r="E1388" i="14"/>
  <c r="D1388" i="14"/>
  <c r="A1388" i="14"/>
  <c r="K1387" i="14"/>
  <c r="H1387" i="14"/>
  <c r="G1387" i="14"/>
  <c r="F1387" i="14"/>
  <c r="E1387" i="14"/>
  <c r="D1387" i="14"/>
  <c r="A1387" i="14"/>
  <c r="B1387" i="14" s="1"/>
  <c r="K1386" i="14"/>
  <c r="H1386" i="14"/>
  <c r="G1386" i="14"/>
  <c r="F1386" i="14"/>
  <c r="E1386" i="14"/>
  <c r="D1386" i="14"/>
  <c r="A1386" i="14"/>
  <c r="K1385" i="14"/>
  <c r="H1385" i="14"/>
  <c r="G1385" i="14"/>
  <c r="F1385" i="14"/>
  <c r="E1385" i="14"/>
  <c r="D1385" i="14"/>
  <c r="A1385" i="14"/>
  <c r="B1385" i="14" s="1"/>
  <c r="C1385" i="14" s="1"/>
  <c r="K1384" i="14"/>
  <c r="H1384" i="14"/>
  <c r="G1384" i="14"/>
  <c r="F1384" i="14"/>
  <c r="E1384" i="14"/>
  <c r="D1384" i="14"/>
  <c r="A1384" i="14"/>
  <c r="B1384" i="14" s="1"/>
  <c r="K1383" i="14"/>
  <c r="H1383" i="14"/>
  <c r="G1383" i="14"/>
  <c r="F1383" i="14"/>
  <c r="E1383" i="14"/>
  <c r="D1383" i="14"/>
  <c r="A1383" i="14"/>
  <c r="B1383" i="14" s="1"/>
  <c r="K1382" i="14"/>
  <c r="H1382" i="14"/>
  <c r="G1382" i="14"/>
  <c r="F1382" i="14"/>
  <c r="E1382" i="14"/>
  <c r="D1382" i="14"/>
  <c r="A1382" i="14"/>
  <c r="K1381" i="14"/>
  <c r="H1381" i="14"/>
  <c r="G1381" i="14"/>
  <c r="F1381" i="14"/>
  <c r="E1381" i="14"/>
  <c r="D1381" i="14"/>
  <c r="A1381" i="14"/>
  <c r="B1381" i="14" s="1"/>
  <c r="K1380" i="14"/>
  <c r="H1380" i="14"/>
  <c r="G1380" i="14"/>
  <c r="F1380" i="14"/>
  <c r="E1380" i="14"/>
  <c r="D1380" i="14"/>
  <c r="A1380" i="14"/>
  <c r="B1380" i="14" s="1"/>
  <c r="K1379" i="14"/>
  <c r="H1379" i="14"/>
  <c r="G1379" i="14"/>
  <c r="F1379" i="14"/>
  <c r="E1379" i="14"/>
  <c r="D1379" i="14"/>
  <c r="A1379" i="14"/>
  <c r="B1379" i="14" s="1"/>
  <c r="C1379" i="14" s="1"/>
  <c r="K1378" i="14"/>
  <c r="H1378" i="14"/>
  <c r="G1378" i="14"/>
  <c r="F1378" i="14"/>
  <c r="E1378" i="14"/>
  <c r="D1378" i="14"/>
  <c r="A1378" i="14"/>
  <c r="B1378" i="14" s="1"/>
  <c r="K1377" i="14"/>
  <c r="H1377" i="14"/>
  <c r="G1377" i="14"/>
  <c r="F1377" i="14"/>
  <c r="E1377" i="14"/>
  <c r="D1377" i="14"/>
  <c r="A1377" i="14"/>
  <c r="B1377" i="14" s="1"/>
  <c r="K1376" i="14"/>
  <c r="H1376" i="14"/>
  <c r="G1376" i="14"/>
  <c r="F1376" i="14"/>
  <c r="E1376" i="14"/>
  <c r="D1376" i="14"/>
  <c r="A1376" i="14"/>
  <c r="K1375" i="14"/>
  <c r="H1375" i="14"/>
  <c r="G1375" i="14"/>
  <c r="F1375" i="14"/>
  <c r="E1375" i="14"/>
  <c r="D1375" i="14"/>
  <c r="A1375" i="14"/>
  <c r="K1374" i="14"/>
  <c r="H1374" i="14"/>
  <c r="G1374" i="14"/>
  <c r="F1374" i="14"/>
  <c r="E1374" i="14"/>
  <c r="D1374" i="14"/>
  <c r="A1374" i="14"/>
  <c r="K1373" i="14"/>
  <c r="H1373" i="14"/>
  <c r="G1373" i="14"/>
  <c r="F1373" i="14"/>
  <c r="E1373" i="14"/>
  <c r="D1373" i="14"/>
  <c r="A1373" i="14"/>
  <c r="B1373" i="14" s="1"/>
  <c r="K1372" i="14"/>
  <c r="H1372" i="14"/>
  <c r="G1372" i="14"/>
  <c r="F1372" i="14"/>
  <c r="E1372" i="14"/>
  <c r="D1372" i="14"/>
  <c r="A1372" i="14"/>
  <c r="B1372" i="14" s="1"/>
  <c r="K1371" i="14"/>
  <c r="H1371" i="14"/>
  <c r="G1371" i="14"/>
  <c r="F1371" i="14"/>
  <c r="E1371" i="14"/>
  <c r="D1371" i="14"/>
  <c r="A1371" i="14"/>
  <c r="B1371" i="14" s="1"/>
  <c r="K1370" i="14"/>
  <c r="H1370" i="14"/>
  <c r="G1370" i="14"/>
  <c r="F1370" i="14"/>
  <c r="E1370" i="14"/>
  <c r="D1370" i="14"/>
  <c r="A1370" i="14"/>
  <c r="K1369" i="14"/>
  <c r="H1369" i="14"/>
  <c r="G1369" i="14"/>
  <c r="F1369" i="14"/>
  <c r="E1369" i="14"/>
  <c r="D1369" i="14"/>
  <c r="A1369" i="14"/>
  <c r="K1368" i="14"/>
  <c r="H1368" i="14"/>
  <c r="G1368" i="14"/>
  <c r="F1368" i="14"/>
  <c r="E1368" i="14"/>
  <c r="D1368" i="14"/>
  <c r="A1368" i="14"/>
  <c r="B1368" i="14" s="1"/>
  <c r="K1367" i="14"/>
  <c r="H1367" i="14"/>
  <c r="G1367" i="14"/>
  <c r="F1367" i="14"/>
  <c r="E1367" i="14"/>
  <c r="D1367" i="14"/>
  <c r="A1367" i="14"/>
  <c r="B1367" i="14" s="1"/>
  <c r="K1366" i="14"/>
  <c r="H1366" i="14"/>
  <c r="G1366" i="14"/>
  <c r="F1366" i="14"/>
  <c r="E1366" i="14"/>
  <c r="D1366" i="14"/>
  <c r="A1366" i="14"/>
  <c r="K1365" i="14"/>
  <c r="H1365" i="14"/>
  <c r="G1365" i="14"/>
  <c r="F1365" i="14"/>
  <c r="E1365" i="14"/>
  <c r="D1365" i="14"/>
  <c r="A1365" i="14"/>
  <c r="B1365" i="14" s="1"/>
  <c r="K1364" i="14"/>
  <c r="H1364" i="14"/>
  <c r="G1364" i="14"/>
  <c r="F1364" i="14"/>
  <c r="E1364" i="14"/>
  <c r="D1364" i="14"/>
  <c r="A1364" i="14"/>
  <c r="K1363" i="14"/>
  <c r="H1363" i="14"/>
  <c r="G1363" i="14"/>
  <c r="F1363" i="14"/>
  <c r="E1363" i="14"/>
  <c r="D1363" i="14"/>
  <c r="A1363" i="14"/>
  <c r="B1363" i="14" s="1"/>
  <c r="K1362" i="14"/>
  <c r="H1362" i="14"/>
  <c r="G1362" i="14"/>
  <c r="F1362" i="14"/>
  <c r="E1362" i="14"/>
  <c r="D1362" i="14"/>
  <c r="A1362" i="14"/>
  <c r="B1362" i="14" s="1"/>
  <c r="K1361" i="14"/>
  <c r="H1361" i="14"/>
  <c r="G1361" i="14"/>
  <c r="F1361" i="14"/>
  <c r="E1361" i="14"/>
  <c r="D1361" i="14"/>
  <c r="A1361" i="14"/>
  <c r="K1360" i="14"/>
  <c r="H1360" i="14"/>
  <c r="G1360" i="14"/>
  <c r="F1360" i="14"/>
  <c r="E1360" i="14"/>
  <c r="D1360" i="14"/>
  <c r="A1360" i="14"/>
  <c r="B1360" i="14" s="1"/>
  <c r="K1359" i="14"/>
  <c r="H1359" i="14"/>
  <c r="G1359" i="14"/>
  <c r="F1359" i="14"/>
  <c r="E1359" i="14"/>
  <c r="D1359" i="14"/>
  <c r="A1359" i="14"/>
  <c r="B1359" i="14" s="1"/>
  <c r="K1358" i="14"/>
  <c r="H1358" i="14"/>
  <c r="G1358" i="14"/>
  <c r="F1358" i="14"/>
  <c r="E1358" i="14"/>
  <c r="D1358" i="14"/>
  <c r="A1358" i="14"/>
  <c r="K1357" i="14"/>
  <c r="H1357" i="14"/>
  <c r="G1357" i="14"/>
  <c r="F1357" i="14"/>
  <c r="E1357" i="14"/>
  <c r="D1357" i="14"/>
  <c r="A1357" i="14"/>
  <c r="K1356" i="14"/>
  <c r="H1356" i="14"/>
  <c r="G1356" i="14"/>
  <c r="F1356" i="14"/>
  <c r="E1356" i="14"/>
  <c r="D1356" i="14"/>
  <c r="A1356" i="14"/>
  <c r="B1356" i="14" s="1"/>
  <c r="K1355" i="14"/>
  <c r="H1355" i="14"/>
  <c r="G1355" i="14"/>
  <c r="F1355" i="14"/>
  <c r="E1355" i="14"/>
  <c r="D1355" i="14"/>
  <c r="A1355" i="14"/>
  <c r="K1354" i="14"/>
  <c r="H1354" i="14"/>
  <c r="G1354" i="14"/>
  <c r="F1354" i="14"/>
  <c r="E1354" i="14"/>
  <c r="D1354" i="14"/>
  <c r="A1354" i="14"/>
  <c r="K1353" i="14"/>
  <c r="H1353" i="14"/>
  <c r="G1353" i="14"/>
  <c r="F1353" i="14"/>
  <c r="E1353" i="14"/>
  <c r="D1353" i="14"/>
  <c r="A1353" i="14"/>
  <c r="B1353" i="14" s="1"/>
  <c r="K1352" i="14"/>
  <c r="H1352" i="14"/>
  <c r="G1352" i="14"/>
  <c r="F1352" i="14"/>
  <c r="E1352" i="14"/>
  <c r="D1352" i="14"/>
  <c r="A1352" i="14"/>
  <c r="B1352" i="14" s="1"/>
  <c r="K1351" i="14"/>
  <c r="H1351" i="14"/>
  <c r="G1351" i="14"/>
  <c r="F1351" i="14"/>
  <c r="E1351" i="14"/>
  <c r="D1351" i="14"/>
  <c r="A1351" i="14"/>
  <c r="K1350" i="14"/>
  <c r="H1350" i="14"/>
  <c r="G1350" i="14"/>
  <c r="F1350" i="14"/>
  <c r="E1350" i="14"/>
  <c r="D1350" i="14"/>
  <c r="A1350" i="14"/>
  <c r="B1350" i="14" s="1"/>
  <c r="K1349" i="14"/>
  <c r="H1349" i="14"/>
  <c r="G1349" i="14"/>
  <c r="F1349" i="14"/>
  <c r="E1349" i="14"/>
  <c r="D1349" i="14"/>
  <c r="A1349" i="14"/>
  <c r="K1348" i="14"/>
  <c r="H1348" i="14"/>
  <c r="G1348" i="14"/>
  <c r="F1348" i="14"/>
  <c r="E1348" i="14"/>
  <c r="D1348" i="14"/>
  <c r="A1348" i="14"/>
  <c r="K1347" i="14"/>
  <c r="H1347" i="14"/>
  <c r="G1347" i="14"/>
  <c r="F1347" i="14"/>
  <c r="E1347" i="14"/>
  <c r="D1347" i="14"/>
  <c r="A1347" i="14"/>
  <c r="B1347" i="14" s="1"/>
  <c r="K1346" i="14"/>
  <c r="H1346" i="14"/>
  <c r="G1346" i="14"/>
  <c r="F1346" i="14"/>
  <c r="E1346" i="14"/>
  <c r="D1346" i="14"/>
  <c r="A1346" i="14"/>
  <c r="K1345" i="14"/>
  <c r="H1345" i="14"/>
  <c r="G1345" i="14"/>
  <c r="F1345" i="14"/>
  <c r="E1345" i="14"/>
  <c r="D1345" i="14"/>
  <c r="A1345" i="14"/>
  <c r="K1344" i="14"/>
  <c r="H1344" i="14"/>
  <c r="G1344" i="14"/>
  <c r="F1344" i="14"/>
  <c r="E1344" i="14"/>
  <c r="D1344" i="14"/>
  <c r="A1344" i="14"/>
  <c r="K1343" i="14"/>
  <c r="H1343" i="14"/>
  <c r="G1343" i="14"/>
  <c r="F1343" i="14"/>
  <c r="E1343" i="14"/>
  <c r="D1343" i="14"/>
  <c r="A1343" i="14"/>
  <c r="B1343" i="14" s="1"/>
  <c r="C1343" i="14" s="1"/>
  <c r="K1342" i="14"/>
  <c r="H1342" i="14"/>
  <c r="G1342" i="14"/>
  <c r="F1342" i="14"/>
  <c r="E1342" i="14"/>
  <c r="D1342" i="14"/>
  <c r="A1342" i="14"/>
  <c r="B1342" i="14" s="1"/>
  <c r="K1341" i="14"/>
  <c r="H1341" i="14"/>
  <c r="G1341" i="14"/>
  <c r="F1341" i="14"/>
  <c r="E1341" i="14"/>
  <c r="D1341" i="14"/>
  <c r="A1341" i="14"/>
  <c r="K1340" i="14"/>
  <c r="H1340" i="14"/>
  <c r="G1340" i="14"/>
  <c r="F1340" i="14"/>
  <c r="E1340" i="14"/>
  <c r="D1340" i="14"/>
  <c r="A1340" i="14"/>
  <c r="K1339" i="14"/>
  <c r="H1339" i="14"/>
  <c r="G1339" i="14"/>
  <c r="F1339" i="14"/>
  <c r="E1339" i="14"/>
  <c r="D1339" i="14"/>
  <c r="A1339" i="14"/>
  <c r="B1339" i="14" s="1"/>
  <c r="K1338" i="14"/>
  <c r="H1338" i="14"/>
  <c r="G1338" i="14"/>
  <c r="F1338" i="14"/>
  <c r="E1338" i="14"/>
  <c r="D1338" i="14"/>
  <c r="A1338" i="14"/>
  <c r="B1338" i="14" s="1"/>
  <c r="K1337" i="14"/>
  <c r="H1337" i="14"/>
  <c r="G1337" i="14"/>
  <c r="F1337" i="14"/>
  <c r="E1337" i="14"/>
  <c r="D1337" i="14"/>
  <c r="A1337" i="14"/>
  <c r="B1337" i="14" s="1"/>
  <c r="K1336" i="14"/>
  <c r="H1336" i="14"/>
  <c r="G1336" i="14"/>
  <c r="F1336" i="14"/>
  <c r="E1336" i="14"/>
  <c r="D1336" i="14"/>
  <c r="A1336" i="14"/>
  <c r="B1336" i="14" s="1"/>
  <c r="K1335" i="14"/>
  <c r="H1335" i="14"/>
  <c r="G1335" i="14"/>
  <c r="F1335" i="14"/>
  <c r="E1335" i="14"/>
  <c r="D1335" i="14"/>
  <c r="A1335" i="14"/>
  <c r="B1335" i="14" s="1"/>
  <c r="K1334" i="14"/>
  <c r="H1334" i="14"/>
  <c r="G1334" i="14"/>
  <c r="F1334" i="14"/>
  <c r="E1334" i="14"/>
  <c r="D1334" i="14"/>
  <c r="A1334" i="14"/>
  <c r="K1333" i="14"/>
  <c r="H1333" i="14"/>
  <c r="G1333" i="14"/>
  <c r="F1333" i="14"/>
  <c r="E1333" i="14"/>
  <c r="D1333" i="14"/>
  <c r="A1333" i="14"/>
  <c r="B1333" i="14" s="1"/>
  <c r="K1332" i="14"/>
  <c r="H1332" i="14"/>
  <c r="G1332" i="14"/>
  <c r="F1332" i="14"/>
  <c r="E1332" i="14"/>
  <c r="D1332" i="14"/>
  <c r="A1332" i="14"/>
  <c r="B1332" i="14" s="1"/>
  <c r="K1331" i="14"/>
  <c r="H1331" i="14"/>
  <c r="G1331" i="14"/>
  <c r="F1331" i="14"/>
  <c r="E1331" i="14"/>
  <c r="D1331" i="14"/>
  <c r="A1331" i="14"/>
  <c r="B1331" i="14" s="1"/>
  <c r="K1330" i="14"/>
  <c r="H1330" i="14"/>
  <c r="G1330" i="14"/>
  <c r="F1330" i="14"/>
  <c r="E1330" i="14"/>
  <c r="D1330" i="14"/>
  <c r="A1330" i="14"/>
  <c r="B1330" i="14" s="1"/>
  <c r="K1329" i="14"/>
  <c r="H1329" i="14"/>
  <c r="G1329" i="14"/>
  <c r="F1329" i="14"/>
  <c r="E1329" i="14"/>
  <c r="D1329" i="14"/>
  <c r="A1329" i="14"/>
  <c r="B1329" i="14" s="1"/>
  <c r="K1328" i="14"/>
  <c r="H1328" i="14"/>
  <c r="G1328" i="14"/>
  <c r="F1328" i="14"/>
  <c r="E1328" i="14"/>
  <c r="D1328" i="14"/>
  <c r="A1328" i="14"/>
  <c r="K1327" i="14"/>
  <c r="H1327" i="14"/>
  <c r="G1327" i="14"/>
  <c r="F1327" i="14"/>
  <c r="E1327" i="14"/>
  <c r="D1327" i="14"/>
  <c r="A1327" i="14"/>
  <c r="B1327" i="14" s="1"/>
  <c r="K1326" i="14"/>
  <c r="H1326" i="14"/>
  <c r="G1326" i="14"/>
  <c r="F1326" i="14"/>
  <c r="E1326" i="14"/>
  <c r="D1326" i="14"/>
  <c r="A1326" i="14"/>
  <c r="B1326" i="14" s="1"/>
  <c r="K1325" i="14"/>
  <c r="H1325" i="14"/>
  <c r="G1325" i="14"/>
  <c r="F1325" i="14"/>
  <c r="E1325" i="14"/>
  <c r="D1325" i="14"/>
  <c r="A1325" i="14"/>
  <c r="B1325" i="14" s="1"/>
  <c r="K1324" i="14"/>
  <c r="H1324" i="14"/>
  <c r="G1324" i="14"/>
  <c r="F1324" i="14"/>
  <c r="E1324" i="14"/>
  <c r="D1324" i="14"/>
  <c r="A1324" i="14"/>
  <c r="K1323" i="14"/>
  <c r="H1323" i="14"/>
  <c r="G1323" i="14"/>
  <c r="F1323" i="14"/>
  <c r="E1323" i="14"/>
  <c r="D1323" i="14"/>
  <c r="A1323" i="14"/>
  <c r="K1322" i="14"/>
  <c r="H1322" i="14"/>
  <c r="G1322" i="14"/>
  <c r="F1322" i="14"/>
  <c r="E1322" i="14"/>
  <c r="D1322" i="14"/>
  <c r="A1322" i="14"/>
  <c r="K1321" i="14"/>
  <c r="H1321" i="14"/>
  <c r="G1321" i="14"/>
  <c r="F1321" i="14"/>
  <c r="E1321" i="14"/>
  <c r="D1321" i="14"/>
  <c r="A1321" i="14"/>
  <c r="B1321" i="14" s="1"/>
  <c r="C1321" i="14" s="1"/>
  <c r="K1320" i="14"/>
  <c r="H1320" i="14"/>
  <c r="G1320" i="14"/>
  <c r="F1320" i="14"/>
  <c r="E1320" i="14"/>
  <c r="D1320" i="14"/>
  <c r="A1320" i="14"/>
  <c r="K1319" i="14"/>
  <c r="H1319" i="14"/>
  <c r="G1319" i="14"/>
  <c r="F1319" i="14"/>
  <c r="E1319" i="14"/>
  <c r="D1319" i="14"/>
  <c r="A1319" i="14"/>
  <c r="B1319" i="14" s="1"/>
  <c r="K1318" i="14"/>
  <c r="H1318" i="14"/>
  <c r="G1318" i="14"/>
  <c r="F1318" i="14"/>
  <c r="E1318" i="14"/>
  <c r="D1318" i="14"/>
  <c r="A1318" i="14"/>
  <c r="K1317" i="14"/>
  <c r="H1317" i="14"/>
  <c r="G1317" i="14"/>
  <c r="F1317" i="14"/>
  <c r="E1317" i="14"/>
  <c r="D1317" i="14"/>
  <c r="A1317" i="14"/>
  <c r="K1316" i="14"/>
  <c r="H1316" i="14"/>
  <c r="G1316" i="14"/>
  <c r="F1316" i="14"/>
  <c r="E1316" i="14"/>
  <c r="D1316" i="14"/>
  <c r="A1316" i="14"/>
  <c r="K1315" i="14"/>
  <c r="H1315" i="14"/>
  <c r="G1315" i="14"/>
  <c r="F1315" i="14"/>
  <c r="E1315" i="14"/>
  <c r="D1315" i="14"/>
  <c r="A1315" i="14"/>
  <c r="B1315" i="14" s="1"/>
  <c r="C1315" i="14" s="1"/>
  <c r="K1314" i="14"/>
  <c r="H1314" i="14"/>
  <c r="G1314" i="14"/>
  <c r="F1314" i="14"/>
  <c r="E1314" i="14"/>
  <c r="D1314" i="14"/>
  <c r="A1314" i="14"/>
  <c r="K1313" i="14"/>
  <c r="H1313" i="14"/>
  <c r="G1313" i="14"/>
  <c r="F1313" i="14"/>
  <c r="E1313" i="14"/>
  <c r="D1313" i="14"/>
  <c r="A1313" i="14"/>
  <c r="B1313" i="14" s="1"/>
  <c r="K1312" i="14"/>
  <c r="H1312" i="14"/>
  <c r="G1312" i="14"/>
  <c r="F1312" i="14"/>
  <c r="E1312" i="14"/>
  <c r="D1312" i="14"/>
  <c r="A1312" i="14"/>
  <c r="K1311" i="14"/>
  <c r="H1311" i="14"/>
  <c r="G1311" i="14"/>
  <c r="F1311" i="14"/>
  <c r="E1311" i="14"/>
  <c r="D1311" i="14"/>
  <c r="A1311" i="14"/>
  <c r="K1310" i="14"/>
  <c r="H1310" i="14"/>
  <c r="G1310" i="14"/>
  <c r="F1310" i="14"/>
  <c r="E1310" i="14"/>
  <c r="D1310" i="14"/>
  <c r="A1310" i="14"/>
  <c r="K1309" i="14"/>
  <c r="H1309" i="14"/>
  <c r="G1309" i="14"/>
  <c r="F1309" i="14"/>
  <c r="E1309" i="14"/>
  <c r="D1309" i="14"/>
  <c r="A1309" i="14"/>
  <c r="B1309" i="14" s="1"/>
  <c r="C1309" i="14" s="1"/>
  <c r="K1308" i="14"/>
  <c r="H1308" i="14"/>
  <c r="G1308" i="14"/>
  <c r="F1308" i="14"/>
  <c r="E1308" i="14"/>
  <c r="D1308" i="14"/>
  <c r="A1308" i="14"/>
  <c r="K1307" i="14"/>
  <c r="H1307" i="14"/>
  <c r="G1307" i="14"/>
  <c r="F1307" i="14"/>
  <c r="E1307" i="14"/>
  <c r="D1307" i="14"/>
  <c r="A1307" i="14"/>
  <c r="B1307" i="14" s="1"/>
  <c r="K1306" i="14"/>
  <c r="H1306" i="14"/>
  <c r="G1306" i="14"/>
  <c r="F1306" i="14"/>
  <c r="E1306" i="14"/>
  <c r="D1306" i="14"/>
  <c r="A1306" i="14"/>
  <c r="K1305" i="14"/>
  <c r="H1305" i="14"/>
  <c r="G1305" i="14"/>
  <c r="F1305" i="14"/>
  <c r="E1305" i="14"/>
  <c r="D1305" i="14"/>
  <c r="A1305" i="14"/>
  <c r="B1305" i="14" s="1"/>
  <c r="K1304" i="14"/>
  <c r="H1304" i="14"/>
  <c r="G1304" i="14"/>
  <c r="F1304" i="14"/>
  <c r="E1304" i="14"/>
  <c r="D1304" i="14"/>
  <c r="A1304" i="14"/>
  <c r="B1304" i="14" s="1"/>
  <c r="C1304" i="14" s="1"/>
  <c r="K1303" i="14"/>
  <c r="H1303" i="14"/>
  <c r="G1303" i="14"/>
  <c r="F1303" i="14"/>
  <c r="E1303" i="14"/>
  <c r="D1303" i="14"/>
  <c r="A1303" i="14"/>
  <c r="B1303" i="14" s="1"/>
  <c r="K1302" i="14"/>
  <c r="H1302" i="14"/>
  <c r="G1302" i="14"/>
  <c r="F1302" i="14"/>
  <c r="E1302" i="14"/>
  <c r="D1302" i="14"/>
  <c r="A1302" i="14"/>
  <c r="B1302" i="14" s="1"/>
  <c r="K1301" i="14"/>
  <c r="H1301" i="14"/>
  <c r="G1301" i="14"/>
  <c r="F1301" i="14"/>
  <c r="E1301" i="14"/>
  <c r="D1301" i="14"/>
  <c r="A1301" i="14"/>
  <c r="B1301" i="14" s="1"/>
  <c r="K1300" i="14"/>
  <c r="H1300" i="14"/>
  <c r="G1300" i="14"/>
  <c r="F1300" i="14"/>
  <c r="E1300" i="14"/>
  <c r="D1300" i="14"/>
  <c r="A1300" i="14"/>
  <c r="B1300" i="14" s="1"/>
  <c r="K1299" i="14"/>
  <c r="H1299" i="14"/>
  <c r="G1299" i="14"/>
  <c r="F1299" i="14"/>
  <c r="E1299" i="14"/>
  <c r="D1299" i="14"/>
  <c r="A1299" i="14"/>
  <c r="B1299" i="14" s="1"/>
  <c r="K1298" i="14"/>
  <c r="H1298" i="14"/>
  <c r="G1298" i="14"/>
  <c r="F1298" i="14"/>
  <c r="E1298" i="14"/>
  <c r="D1298" i="14"/>
  <c r="A1298" i="14"/>
  <c r="B1298" i="14" s="1"/>
  <c r="K1297" i="14"/>
  <c r="H1297" i="14"/>
  <c r="G1297" i="14"/>
  <c r="F1297" i="14"/>
  <c r="E1297" i="14"/>
  <c r="D1297" i="14"/>
  <c r="A1297" i="14"/>
  <c r="B1297" i="14" s="1"/>
  <c r="K1296" i="14"/>
  <c r="H1296" i="14"/>
  <c r="G1296" i="14"/>
  <c r="F1296" i="14"/>
  <c r="E1296" i="14"/>
  <c r="D1296" i="14"/>
  <c r="A1296" i="14"/>
  <c r="B1296" i="14" s="1"/>
  <c r="K1295" i="14"/>
  <c r="H1295" i="14"/>
  <c r="G1295" i="14"/>
  <c r="F1295" i="14"/>
  <c r="E1295" i="14"/>
  <c r="D1295" i="14"/>
  <c r="A1295" i="14"/>
  <c r="K1294" i="14"/>
  <c r="H1294" i="14"/>
  <c r="G1294" i="14"/>
  <c r="F1294" i="14"/>
  <c r="E1294" i="14"/>
  <c r="D1294" i="14"/>
  <c r="A1294" i="14"/>
  <c r="B1294" i="14" s="1"/>
  <c r="K1293" i="14"/>
  <c r="H1293" i="14"/>
  <c r="G1293" i="14"/>
  <c r="F1293" i="14"/>
  <c r="E1293" i="14"/>
  <c r="D1293" i="14"/>
  <c r="A1293" i="14"/>
  <c r="K1292" i="14"/>
  <c r="H1292" i="14"/>
  <c r="G1292" i="14"/>
  <c r="F1292" i="14"/>
  <c r="E1292" i="14"/>
  <c r="D1292" i="14"/>
  <c r="A1292" i="14"/>
  <c r="B1292" i="14" s="1"/>
  <c r="K1291" i="14"/>
  <c r="H1291" i="14"/>
  <c r="G1291" i="14"/>
  <c r="F1291" i="14"/>
  <c r="E1291" i="14"/>
  <c r="D1291" i="14"/>
  <c r="A1291" i="14"/>
  <c r="B1291" i="14" s="1"/>
  <c r="C1291" i="14" s="1"/>
  <c r="K1290" i="14"/>
  <c r="H1290" i="14"/>
  <c r="G1290" i="14"/>
  <c r="F1290" i="14"/>
  <c r="E1290" i="14"/>
  <c r="D1290" i="14"/>
  <c r="A1290" i="14"/>
  <c r="K1289" i="14"/>
  <c r="H1289" i="14"/>
  <c r="G1289" i="14"/>
  <c r="F1289" i="14"/>
  <c r="E1289" i="14"/>
  <c r="D1289" i="14"/>
  <c r="A1289" i="14"/>
  <c r="K1288" i="14"/>
  <c r="H1288" i="14"/>
  <c r="G1288" i="14"/>
  <c r="F1288" i="14"/>
  <c r="E1288" i="14"/>
  <c r="D1288" i="14"/>
  <c r="A1288" i="14"/>
  <c r="B1288" i="14" s="1"/>
  <c r="K1287" i="14"/>
  <c r="H1287" i="14"/>
  <c r="G1287" i="14"/>
  <c r="F1287" i="14"/>
  <c r="E1287" i="14"/>
  <c r="D1287" i="14"/>
  <c r="A1287" i="14"/>
  <c r="B1287" i="14" s="1"/>
  <c r="K1286" i="14"/>
  <c r="H1286" i="14"/>
  <c r="G1286" i="14"/>
  <c r="F1286" i="14"/>
  <c r="E1286" i="14"/>
  <c r="D1286" i="14"/>
  <c r="A1286" i="14"/>
  <c r="B1286" i="14" s="1"/>
  <c r="K1285" i="14"/>
  <c r="H1285" i="14"/>
  <c r="G1285" i="14"/>
  <c r="F1285" i="14"/>
  <c r="E1285" i="14"/>
  <c r="D1285" i="14"/>
  <c r="A1285" i="14"/>
  <c r="K1284" i="14"/>
  <c r="H1284" i="14"/>
  <c r="G1284" i="14"/>
  <c r="F1284" i="14"/>
  <c r="E1284" i="14"/>
  <c r="D1284" i="14"/>
  <c r="A1284" i="14"/>
  <c r="B1284" i="14" s="1"/>
  <c r="K1283" i="14"/>
  <c r="H1283" i="14"/>
  <c r="G1283" i="14"/>
  <c r="F1283" i="14"/>
  <c r="E1283" i="14"/>
  <c r="D1283" i="14"/>
  <c r="A1283" i="14"/>
  <c r="K1282" i="14"/>
  <c r="H1282" i="14"/>
  <c r="G1282" i="14"/>
  <c r="F1282" i="14"/>
  <c r="E1282" i="14"/>
  <c r="D1282" i="14"/>
  <c r="A1282" i="14"/>
  <c r="K1281" i="14"/>
  <c r="H1281" i="14"/>
  <c r="G1281" i="14"/>
  <c r="F1281" i="14"/>
  <c r="E1281" i="14"/>
  <c r="D1281" i="14"/>
  <c r="A1281" i="14"/>
  <c r="B1281" i="14" s="1"/>
  <c r="K1280" i="14"/>
  <c r="H1280" i="14"/>
  <c r="G1280" i="14"/>
  <c r="F1280" i="14"/>
  <c r="E1280" i="14"/>
  <c r="D1280" i="14"/>
  <c r="A1280" i="14"/>
  <c r="B1280" i="14" s="1"/>
  <c r="K1279" i="14"/>
  <c r="H1279" i="14"/>
  <c r="G1279" i="14"/>
  <c r="F1279" i="14"/>
  <c r="E1279" i="14"/>
  <c r="D1279" i="14"/>
  <c r="A1279" i="14"/>
  <c r="K1278" i="14"/>
  <c r="H1278" i="14"/>
  <c r="G1278" i="14"/>
  <c r="F1278" i="14"/>
  <c r="E1278" i="14"/>
  <c r="D1278" i="14"/>
  <c r="A1278" i="14"/>
  <c r="K1277" i="14"/>
  <c r="H1277" i="14"/>
  <c r="G1277" i="14"/>
  <c r="F1277" i="14"/>
  <c r="E1277" i="14"/>
  <c r="D1277" i="14"/>
  <c r="A1277" i="14"/>
  <c r="B1277" i="14" s="1"/>
  <c r="K1276" i="14"/>
  <c r="H1276" i="14"/>
  <c r="G1276" i="14"/>
  <c r="F1276" i="14"/>
  <c r="E1276" i="14"/>
  <c r="D1276" i="14"/>
  <c r="A1276" i="14"/>
  <c r="B1276" i="14" s="1"/>
  <c r="K1275" i="14"/>
  <c r="H1275" i="14"/>
  <c r="G1275" i="14"/>
  <c r="F1275" i="14"/>
  <c r="E1275" i="14"/>
  <c r="D1275" i="14"/>
  <c r="A1275" i="14"/>
  <c r="B1275" i="14" s="1"/>
  <c r="C1275" i="14" s="1"/>
  <c r="K1274" i="14"/>
  <c r="H1274" i="14"/>
  <c r="G1274" i="14"/>
  <c r="F1274" i="14"/>
  <c r="E1274" i="14"/>
  <c r="D1274" i="14"/>
  <c r="A1274" i="14"/>
  <c r="B1274" i="14" s="1"/>
  <c r="K1273" i="14"/>
  <c r="H1273" i="14"/>
  <c r="G1273" i="14"/>
  <c r="F1273" i="14"/>
  <c r="E1273" i="14"/>
  <c r="D1273" i="14"/>
  <c r="A1273" i="14"/>
  <c r="B1273" i="14" s="1"/>
  <c r="K1272" i="14"/>
  <c r="H1272" i="14"/>
  <c r="G1272" i="14"/>
  <c r="F1272" i="14"/>
  <c r="E1272" i="14"/>
  <c r="D1272" i="14"/>
  <c r="A1272" i="14"/>
  <c r="B1272" i="14" s="1"/>
  <c r="K1271" i="14"/>
  <c r="H1271" i="14"/>
  <c r="G1271" i="14"/>
  <c r="F1271" i="14"/>
  <c r="E1271" i="14"/>
  <c r="D1271" i="14"/>
  <c r="A1271" i="14"/>
  <c r="K1270" i="14"/>
  <c r="H1270" i="14"/>
  <c r="G1270" i="14"/>
  <c r="F1270" i="14"/>
  <c r="E1270" i="14"/>
  <c r="D1270" i="14"/>
  <c r="A1270" i="14"/>
  <c r="B1270" i="14" s="1"/>
  <c r="K1269" i="14"/>
  <c r="H1269" i="14"/>
  <c r="G1269" i="14"/>
  <c r="F1269" i="14"/>
  <c r="E1269" i="14"/>
  <c r="D1269" i="14"/>
  <c r="A1269" i="14"/>
  <c r="B1269" i="14" s="1"/>
  <c r="K1268" i="14"/>
  <c r="H1268" i="14"/>
  <c r="G1268" i="14"/>
  <c r="F1268" i="14"/>
  <c r="E1268" i="14"/>
  <c r="D1268" i="14"/>
  <c r="A1268" i="14"/>
  <c r="B1268" i="14" s="1"/>
  <c r="K1267" i="14"/>
  <c r="H1267" i="14"/>
  <c r="G1267" i="14"/>
  <c r="F1267" i="14"/>
  <c r="E1267" i="14"/>
  <c r="D1267" i="14"/>
  <c r="A1267" i="14"/>
  <c r="K1266" i="14"/>
  <c r="H1266" i="14"/>
  <c r="G1266" i="14"/>
  <c r="F1266" i="14"/>
  <c r="E1266" i="14"/>
  <c r="D1266" i="14"/>
  <c r="A1266" i="14"/>
  <c r="B1266" i="14" s="1"/>
  <c r="K1265" i="14"/>
  <c r="H1265" i="14"/>
  <c r="G1265" i="14"/>
  <c r="F1265" i="14"/>
  <c r="E1265" i="14"/>
  <c r="D1265" i="14"/>
  <c r="A1265" i="14"/>
  <c r="B1265" i="14" s="1"/>
  <c r="K1264" i="14"/>
  <c r="H1264" i="14"/>
  <c r="G1264" i="14"/>
  <c r="F1264" i="14"/>
  <c r="E1264" i="14"/>
  <c r="D1264" i="14"/>
  <c r="A1264" i="14"/>
  <c r="K1263" i="14"/>
  <c r="H1263" i="14"/>
  <c r="G1263" i="14"/>
  <c r="F1263" i="14"/>
  <c r="E1263" i="14"/>
  <c r="D1263" i="14"/>
  <c r="A1263" i="14"/>
  <c r="K1262" i="14"/>
  <c r="H1262" i="14"/>
  <c r="G1262" i="14"/>
  <c r="F1262" i="14"/>
  <c r="E1262" i="14"/>
  <c r="D1262" i="14"/>
  <c r="A1262" i="14"/>
  <c r="B1262" i="14" s="1"/>
  <c r="K1261" i="14"/>
  <c r="H1261" i="14"/>
  <c r="G1261" i="14"/>
  <c r="F1261" i="14"/>
  <c r="E1261" i="14"/>
  <c r="D1261" i="14"/>
  <c r="A1261" i="14"/>
  <c r="B1261" i="14" s="1"/>
  <c r="K1260" i="14"/>
  <c r="H1260" i="14"/>
  <c r="G1260" i="14"/>
  <c r="F1260" i="14"/>
  <c r="E1260" i="14"/>
  <c r="D1260" i="14"/>
  <c r="A1260" i="14"/>
  <c r="K1259" i="14"/>
  <c r="H1259" i="14"/>
  <c r="G1259" i="14"/>
  <c r="F1259" i="14"/>
  <c r="E1259" i="14"/>
  <c r="D1259" i="14"/>
  <c r="A1259" i="14"/>
  <c r="B1259" i="14" s="1"/>
  <c r="K1258" i="14"/>
  <c r="H1258" i="14"/>
  <c r="G1258" i="14"/>
  <c r="F1258" i="14"/>
  <c r="E1258" i="14"/>
  <c r="D1258" i="14"/>
  <c r="A1258" i="14"/>
  <c r="B1258" i="14" s="1"/>
  <c r="K1257" i="14"/>
  <c r="H1257" i="14"/>
  <c r="G1257" i="14"/>
  <c r="F1257" i="14"/>
  <c r="E1257" i="14"/>
  <c r="D1257" i="14"/>
  <c r="A1257" i="14"/>
  <c r="B1257" i="14" s="1"/>
  <c r="K1256" i="14"/>
  <c r="H1256" i="14"/>
  <c r="G1256" i="14"/>
  <c r="F1256" i="14"/>
  <c r="E1256" i="14"/>
  <c r="D1256" i="14"/>
  <c r="A1256" i="14"/>
  <c r="B1256" i="14" s="1"/>
  <c r="K1255" i="14"/>
  <c r="H1255" i="14"/>
  <c r="G1255" i="14"/>
  <c r="F1255" i="14"/>
  <c r="E1255" i="14"/>
  <c r="D1255" i="14"/>
  <c r="A1255" i="14"/>
  <c r="B1255" i="14" s="1"/>
  <c r="K1254" i="14"/>
  <c r="H1254" i="14"/>
  <c r="G1254" i="14"/>
  <c r="F1254" i="14"/>
  <c r="E1254" i="14"/>
  <c r="D1254" i="14"/>
  <c r="A1254" i="14"/>
  <c r="B1254" i="14" s="1"/>
  <c r="K1253" i="14"/>
  <c r="H1253" i="14"/>
  <c r="G1253" i="14"/>
  <c r="F1253" i="14"/>
  <c r="E1253" i="14"/>
  <c r="D1253" i="14"/>
  <c r="A1253" i="14"/>
  <c r="B1253" i="14" s="1"/>
  <c r="K1252" i="14"/>
  <c r="H1252" i="14"/>
  <c r="G1252" i="14"/>
  <c r="F1252" i="14"/>
  <c r="E1252" i="14"/>
  <c r="D1252" i="14"/>
  <c r="A1252" i="14"/>
  <c r="B1252" i="14" s="1"/>
  <c r="K1251" i="14"/>
  <c r="H1251" i="14"/>
  <c r="G1251" i="14"/>
  <c r="F1251" i="14"/>
  <c r="E1251" i="14"/>
  <c r="D1251" i="14"/>
  <c r="A1251" i="14"/>
  <c r="B1251" i="14" s="1"/>
  <c r="K1250" i="14"/>
  <c r="H1250" i="14"/>
  <c r="G1250" i="14"/>
  <c r="F1250" i="14"/>
  <c r="E1250" i="14"/>
  <c r="D1250" i="14"/>
  <c r="A1250" i="14"/>
  <c r="B1250" i="14" s="1"/>
  <c r="K1249" i="14"/>
  <c r="H1249" i="14"/>
  <c r="G1249" i="14"/>
  <c r="F1249" i="14"/>
  <c r="E1249" i="14"/>
  <c r="D1249" i="14"/>
  <c r="A1249" i="14"/>
  <c r="B1249" i="14" s="1"/>
  <c r="K1248" i="14"/>
  <c r="H1248" i="14"/>
  <c r="G1248" i="14"/>
  <c r="F1248" i="14"/>
  <c r="E1248" i="14"/>
  <c r="D1248" i="14"/>
  <c r="A1248" i="14"/>
  <c r="B1248" i="14" s="1"/>
  <c r="K1247" i="14"/>
  <c r="H1247" i="14"/>
  <c r="G1247" i="14"/>
  <c r="F1247" i="14"/>
  <c r="E1247" i="14"/>
  <c r="D1247" i="14"/>
  <c r="A1247" i="14"/>
  <c r="B1247" i="14" s="1"/>
  <c r="K1246" i="14"/>
  <c r="H1246" i="14"/>
  <c r="G1246" i="14"/>
  <c r="F1246" i="14"/>
  <c r="E1246" i="14"/>
  <c r="D1246" i="14"/>
  <c r="A1246" i="14"/>
  <c r="B1246" i="14" s="1"/>
  <c r="K1245" i="14"/>
  <c r="H1245" i="14"/>
  <c r="G1245" i="14"/>
  <c r="F1245" i="14"/>
  <c r="E1245" i="14"/>
  <c r="D1245" i="14"/>
  <c r="A1245" i="14"/>
  <c r="B1245" i="14" s="1"/>
  <c r="K1244" i="14"/>
  <c r="H1244" i="14"/>
  <c r="G1244" i="14"/>
  <c r="F1244" i="14"/>
  <c r="E1244" i="14"/>
  <c r="D1244" i="14"/>
  <c r="A1244" i="14"/>
  <c r="B1244" i="14" s="1"/>
  <c r="K1243" i="14"/>
  <c r="H1243" i="14"/>
  <c r="G1243" i="14"/>
  <c r="F1243" i="14"/>
  <c r="E1243" i="14"/>
  <c r="D1243" i="14"/>
  <c r="A1243" i="14"/>
  <c r="B1243" i="14" s="1"/>
  <c r="K1242" i="14"/>
  <c r="H1242" i="14"/>
  <c r="G1242" i="14"/>
  <c r="F1242" i="14"/>
  <c r="E1242" i="14"/>
  <c r="D1242" i="14"/>
  <c r="A1242" i="14"/>
  <c r="K1241" i="14"/>
  <c r="H1241" i="14"/>
  <c r="G1241" i="14"/>
  <c r="F1241" i="14"/>
  <c r="E1241" i="14"/>
  <c r="D1241" i="14"/>
  <c r="A1241" i="14"/>
  <c r="B1241" i="14" s="1"/>
  <c r="K1240" i="14"/>
  <c r="H1240" i="14"/>
  <c r="G1240" i="14"/>
  <c r="F1240" i="14"/>
  <c r="E1240" i="14"/>
  <c r="D1240" i="14"/>
  <c r="A1240" i="14"/>
  <c r="K1239" i="14"/>
  <c r="H1239" i="14"/>
  <c r="G1239" i="14"/>
  <c r="F1239" i="14"/>
  <c r="E1239" i="14"/>
  <c r="D1239" i="14"/>
  <c r="A1239" i="14"/>
  <c r="B1239" i="14" s="1"/>
  <c r="K1238" i="14"/>
  <c r="H1238" i="14"/>
  <c r="G1238" i="14"/>
  <c r="F1238" i="14"/>
  <c r="E1238" i="14"/>
  <c r="D1238" i="14"/>
  <c r="A1238" i="14"/>
  <c r="K1237" i="14"/>
  <c r="H1237" i="14"/>
  <c r="G1237" i="14"/>
  <c r="F1237" i="14"/>
  <c r="E1237" i="14"/>
  <c r="D1237" i="14"/>
  <c r="A1237" i="14"/>
  <c r="B1237" i="14" s="1"/>
  <c r="K1236" i="14"/>
  <c r="H1236" i="14"/>
  <c r="G1236" i="14"/>
  <c r="F1236" i="14"/>
  <c r="E1236" i="14"/>
  <c r="D1236" i="14"/>
  <c r="A1236" i="14"/>
  <c r="B1236" i="14" s="1"/>
  <c r="K1235" i="14"/>
  <c r="H1235" i="14"/>
  <c r="G1235" i="14"/>
  <c r="F1235" i="14"/>
  <c r="E1235" i="14"/>
  <c r="D1235" i="14"/>
  <c r="A1235" i="14"/>
  <c r="B1235" i="14" s="1"/>
  <c r="K1234" i="14"/>
  <c r="H1234" i="14"/>
  <c r="G1234" i="14"/>
  <c r="F1234" i="14"/>
  <c r="E1234" i="14"/>
  <c r="D1234" i="14"/>
  <c r="A1234" i="14"/>
  <c r="B1234" i="14" s="1"/>
  <c r="K1233" i="14"/>
  <c r="H1233" i="14"/>
  <c r="G1233" i="14"/>
  <c r="F1233" i="14"/>
  <c r="E1233" i="14"/>
  <c r="D1233" i="14"/>
  <c r="A1233" i="14"/>
  <c r="B1233" i="14" s="1"/>
  <c r="K1232" i="14"/>
  <c r="H1232" i="14"/>
  <c r="G1232" i="14"/>
  <c r="F1232" i="14"/>
  <c r="E1232" i="14"/>
  <c r="D1232" i="14"/>
  <c r="A1232" i="14"/>
  <c r="K1231" i="14"/>
  <c r="H1231" i="14"/>
  <c r="G1231" i="14"/>
  <c r="F1231" i="14"/>
  <c r="E1231" i="14"/>
  <c r="D1231" i="14"/>
  <c r="A1231" i="14"/>
  <c r="B1231" i="14" s="1"/>
  <c r="K1230" i="14"/>
  <c r="H1230" i="14"/>
  <c r="G1230" i="14"/>
  <c r="F1230" i="14"/>
  <c r="E1230" i="14"/>
  <c r="D1230" i="14"/>
  <c r="A1230" i="14"/>
  <c r="B1230" i="14" s="1"/>
  <c r="K1229" i="14"/>
  <c r="H1229" i="14"/>
  <c r="G1229" i="14"/>
  <c r="F1229" i="14"/>
  <c r="E1229" i="14"/>
  <c r="D1229" i="14"/>
  <c r="A1229" i="14"/>
  <c r="B1229" i="14" s="1"/>
  <c r="K1228" i="14"/>
  <c r="H1228" i="14"/>
  <c r="G1228" i="14"/>
  <c r="F1228" i="14"/>
  <c r="E1228" i="14"/>
  <c r="D1228" i="14"/>
  <c r="A1228" i="14"/>
  <c r="K1227" i="14"/>
  <c r="H1227" i="14"/>
  <c r="G1227" i="14"/>
  <c r="F1227" i="14"/>
  <c r="E1227" i="14"/>
  <c r="D1227" i="14"/>
  <c r="A1227" i="14"/>
  <c r="K1226" i="14"/>
  <c r="H1226" i="14"/>
  <c r="G1226" i="14"/>
  <c r="F1226" i="14"/>
  <c r="E1226" i="14"/>
  <c r="D1226" i="14"/>
  <c r="A1226" i="14"/>
  <c r="B1226" i="14" s="1"/>
  <c r="K1225" i="14"/>
  <c r="H1225" i="14"/>
  <c r="G1225" i="14"/>
  <c r="F1225" i="14"/>
  <c r="E1225" i="14"/>
  <c r="D1225" i="14"/>
  <c r="A1225" i="14"/>
  <c r="B1225" i="14" s="1"/>
  <c r="K1224" i="14"/>
  <c r="H1224" i="14"/>
  <c r="G1224" i="14"/>
  <c r="F1224" i="14"/>
  <c r="E1224" i="14"/>
  <c r="D1224" i="14"/>
  <c r="A1224" i="14"/>
  <c r="K1223" i="14"/>
  <c r="H1223" i="14"/>
  <c r="G1223" i="14"/>
  <c r="F1223" i="14"/>
  <c r="E1223" i="14"/>
  <c r="D1223" i="14"/>
  <c r="A1223" i="14"/>
  <c r="B1223" i="14" s="1"/>
  <c r="K1222" i="14"/>
  <c r="H1222" i="14"/>
  <c r="G1222" i="14"/>
  <c r="F1222" i="14"/>
  <c r="E1222" i="14"/>
  <c r="D1222" i="14"/>
  <c r="A1222" i="14"/>
  <c r="B1222" i="14" s="1"/>
  <c r="C1222" i="14" s="1"/>
  <c r="K1221" i="14"/>
  <c r="H1221" i="14"/>
  <c r="G1221" i="14"/>
  <c r="F1221" i="14"/>
  <c r="E1221" i="14"/>
  <c r="D1221" i="14"/>
  <c r="A1221" i="14"/>
  <c r="B1221" i="14" s="1"/>
  <c r="K1220" i="14"/>
  <c r="H1220" i="14"/>
  <c r="G1220" i="14"/>
  <c r="F1220" i="14"/>
  <c r="E1220" i="14"/>
  <c r="D1220" i="14"/>
  <c r="A1220" i="14"/>
  <c r="K1219" i="14"/>
  <c r="H1219" i="14"/>
  <c r="G1219" i="14"/>
  <c r="F1219" i="14"/>
  <c r="E1219" i="14"/>
  <c r="D1219" i="14"/>
  <c r="A1219" i="14"/>
  <c r="B1219" i="14" s="1"/>
  <c r="K1218" i="14"/>
  <c r="H1218" i="14"/>
  <c r="G1218" i="14"/>
  <c r="F1218" i="14"/>
  <c r="E1218" i="14"/>
  <c r="D1218" i="14"/>
  <c r="A1218" i="14"/>
  <c r="B1218" i="14" s="1"/>
  <c r="C1218" i="14" s="1"/>
  <c r="K1217" i="14"/>
  <c r="H1217" i="14"/>
  <c r="G1217" i="14"/>
  <c r="F1217" i="14"/>
  <c r="E1217" i="14"/>
  <c r="D1217" i="14"/>
  <c r="A1217" i="14"/>
  <c r="B1217" i="14" s="1"/>
  <c r="K1216" i="14"/>
  <c r="H1216" i="14"/>
  <c r="G1216" i="14"/>
  <c r="F1216" i="14"/>
  <c r="E1216" i="14"/>
  <c r="D1216" i="14"/>
  <c r="A1216" i="14"/>
  <c r="K1215" i="14"/>
  <c r="H1215" i="14"/>
  <c r="G1215" i="14"/>
  <c r="F1215" i="14"/>
  <c r="E1215" i="14"/>
  <c r="D1215" i="14"/>
  <c r="A1215" i="14"/>
  <c r="K1214" i="14"/>
  <c r="H1214" i="14"/>
  <c r="G1214" i="14"/>
  <c r="F1214" i="14"/>
  <c r="E1214" i="14"/>
  <c r="D1214" i="14"/>
  <c r="A1214" i="14"/>
  <c r="B1214" i="14" s="1"/>
  <c r="K1213" i="14"/>
  <c r="H1213" i="14"/>
  <c r="G1213" i="14"/>
  <c r="F1213" i="14"/>
  <c r="E1213" i="14"/>
  <c r="D1213" i="14"/>
  <c r="A1213" i="14"/>
  <c r="B1213" i="14" s="1"/>
  <c r="K1212" i="14"/>
  <c r="H1212" i="14"/>
  <c r="G1212" i="14"/>
  <c r="F1212" i="14"/>
  <c r="E1212" i="14"/>
  <c r="D1212" i="14"/>
  <c r="A1212" i="14"/>
  <c r="K1211" i="14"/>
  <c r="H1211" i="14"/>
  <c r="G1211" i="14"/>
  <c r="F1211" i="14"/>
  <c r="E1211" i="14"/>
  <c r="D1211" i="14"/>
  <c r="A1211" i="14"/>
  <c r="K1210" i="14"/>
  <c r="H1210" i="14"/>
  <c r="G1210" i="14"/>
  <c r="F1210" i="14"/>
  <c r="E1210" i="14"/>
  <c r="D1210" i="14"/>
  <c r="A1210" i="14"/>
  <c r="B1210" i="14" s="1"/>
  <c r="K1209" i="14"/>
  <c r="H1209" i="14"/>
  <c r="G1209" i="14"/>
  <c r="F1209" i="14"/>
  <c r="E1209" i="14"/>
  <c r="D1209" i="14"/>
  <c r="A1209" i="14"/>
  <c r="B1209" i="14" s="1"/>
  <c r="K1208" i="14"/>
  <c r="H1208" i="14"/>
  <c r="G1208" i="14"/>
  <c r="F1208" i="14"/>
  <c r="E1208" i="14"/>
  <c r="D1208" i="14"/>
  <c r="A1208" i="14"/>
  <c r="B1208" i="14" s="1"/>
  <c r="K1207" i="14"/>
  <c r="H1207" i="14"/>
  <c r="G1207" i="14"/>
  <c r="F1207" i="14"/>
  <c r="E1207" i="14"/>
  <c r="D1207" i="14"/>
  <c r="A1207" i="14"/>
  <c r="K1206" i="14"/>
  <c r="H1206" i="14"/>
  <c r="G1206" i="14"/>
  <c r="F1206" i="14"/>
  <c r="E1206" i="14"/>
  <c r="D1206" i="14"/>
  <c r="A1206" i="14"/>
  <c r="B1206" i="14" s="1"/>
  <c r="K1205" i="14"/>
  <c r="H1205" i="14"/>
  <c r="G1205" i="14"/>
  <c r="F1205" i="14"/>
  <c r="E1205" i="14"/>
  <c r="D1205" i="14"/>
  <c r="A1205" i="14"/>
  <c r="K1204" i="14"/>
  <c r="H1204" i="14"/>
  <c r="G1204" i="14"/>
  <c r="F1204" i="14"/>
  <c r="E1204" i="14"/>
  <c r="D1204" i="14"/>
  <c r="A1204" i="14"/>
  <c r="K1203" i="14"/>
  <c r="H1203" i="14"/>
  <c r="G1203" i="14"/>
  <c r="F1203" i="14"/>
  <c r="E1203" i="14"/>
  <c r="D1203" i="14"/>
  <c r="A1203" i="14"/>
  <c r="B1203" i="14" s="1"/>
  <c r="K1202" i="14"/>
  <c r="H1202" i="14"/>
  <c r="G1202" i="14"/>
  <c r="F1202" i="14"/>
  <c r="E1202" i="14"/>
  <c r="D1202" i="14"/>
  <c r="A1202" i="14"/>
  <c r="B1202" i="14" s="1"/>
  <c r="K1201" i="14"/>
  <c r="H1201" i="14"/>
  <c r="G1201" i="14"/>
  <c r="F1201" i="14"/>
  <c r="E1201" i="14"/>
  <c r="D1201" i="14"/>
  <c r="A1201" i="14"/>
  <c r="K1200" i="14"/>
  <c r="H1200" i="14"/>
  <c r="G1200" i="14"/>
  <c r="F1200" i="14"/>
  <c r="E1200" i="14"/>
  <c r="D1200" i="14"/>
  <c r="A1200" i="14"/>
  <c r="K1199" i="14"/>
  <c r="H1199" i="14"/>
  <c r="G1199" i="14"/>
  <c r="F1199" i="14"/>
  <c r="E1199" i="14"/>
  <c r="D1199" i="14"/>
  <c r="A1199" i="14"/>
  <c r="K1198" i="14"/>
  <c r="H1198" i="14"/>
  <c r="G1198" i="14"/>
  <c r="F1198" i="14"/>
  <c r="E1198" i="14"/>
  <c r="D1198" i="14"/>
  <c r="A1198" i="14"/>
  <c r="B1198" i="14" s="1"/>
  <c r="C1198" i="14" s="1"/>
  <c r="K1197" i="14"/>
  <c r="H1197" i="14"/>
  <c r="G1197" i="14"/>
  <c r="F1197" i="14"/>
  <c r="E1197" i="14"/>
  <c r="D1197" i="14"/>
  <c r="A1197" i="14"/>
  <c r="B1197" i="14" s="1"/>
  <c r="K1196" i="14"/>
  <c r="H1196" i="14"/>
  <c r="G1196" i="14"/>
  <c r="F1196" i="14"/>
  <c r="E1196" i="14"/>
  <c r="D1196" i="14"/>
  <c r="A1196" i="14"/>
  <c r="B1196" i="14" s="1"/>
  <c r="K1195" i="14"/>
  <c r="H1195" i="14"/>
  <c r="G1195" i="14"/>
  <c r="F1195" i="14"/>
  <c r="E1195" i="14"/>
  <c r="D1195" i="14"/>
  <c r="A1195" i="14"/>
  <c r="B1195" i="14" s="1"/>
  <c r="K1194" i="14"/>
  <c r="H1194" i="14"/>
  <c r="G1194" i="14"/>
  <c r="F1194" i="14"/>
  <c r="E1194" i="14"/>
  <c r="D1194" i="14"/>
  <c r="A1194" i="14"/>
  <c r="B1194" i="14" s="1"/>
  <c r="K1193" i="14"/>
  <c r="H1193" i="14"/>
  <c r="G1193" i="14"/>
  <c r="F1193" i="14"/>
  <c r="E1193" i="14"/>
  <c r="D1193" i="14"/>
  <c r="A1193" i="14"/>
  <c r="K1192" i="14"/>
  <c r="H1192" i="14"/>
  <c r="G1192" i="14"/>
  <c r="F1192" i="14"/>
  <c r="E1192" i="14"/>
  <c r="D1192" i="14"/>
  <c r="A1192" i="14"/>
  <c r="B1192" i="14" s="1"/>
  <c r="K1191" i="14"/>
  <c r="H1191" i="14"/>
  <c r="G1191" i="14"/>
  <c r="F1191" i="14"/>
  <c r="E1191" i="14"/>
  <c r="D1191" i="14"/>
  <c r="A1191" i="14"/>
  <c r="B1191" i="14" s="1"/>
  <c r="K1190" i="14"/>
  <c r="H1190" i="14"/>
  <c r="G1190" i="14"/>
  <c r="F1190" i="14"/>
  <c r="E1190" i="14"/>
  <c r="D1190" i="14"/>
  <c r="A1190" i="14"/>
  <c r="K1189" i="14"/>
  <c r="H1189" i="14"/>
  <c r="G1189" i="14"/>
  <c r="F1189" i="14"/>
  <c r="E1189" i="14"/>
  <c r="D1189" i="14"/>
  <c r="A1189" i="14"/>
  <c r="B1189" i="14" s="1"/>
  <c r="K1188" i="14"/>
  <c r="H1188" i="14"/>
  <c r="G1188" i="14"/>
  <c r="F1188" i="14"/>
  <c r="E1188" i="14"/>
  <c r="D1188" i="14"/>
  <c r="A1188" i="14"/>
  <c r="B1188" i="14" s="1"/>
  <c r="K1187" i="14"/>
  <c r="H1187" i="14"/>
  <c r="G1187" i="14"/>
  <c r="F1187" i="14"/>
  <c r="E1187" i="14"/>
  <c r="D1187" i="14"/>
  <c r="A1187" i="14"/>
  <c r="B1187" i="14" s="1"/>
  <c r="K1186" i="14"/>
  <c r="H1186" i="14"/>
  <c r="G1186" i="14"/>
  <c r="F1186" i="14"/>
  <c r="E1186" i="14"/>
  <c r="D1186" i="14"/>
  <c r="A1186" i="14"/>
  <c r="B1186" i="14" s="1"/>
  <c r="K1185" i="14"/>
  <c r="H1185" i="14"/>
  <c r="G1185" i="14"/>
  <c r="F1185" i="14"/>
  <c r="E1185" i="14"/>
  <c r="D1185" i="14"/>
  <c r="A1185" i="14"/>
  <c r="B1185" i="14" s="1"/>
  <c r="K1184" i="14"/>
  <c r="H1184" i="14"/>
  <c r="G1184" i="14"/>
  <c r="F1184" i="14"/>
  <c r="E1184" i="14"/>
  <c r="D1184" i="14"/>
  <c r="A1184" i="14"/>
  <c r="K1183" i="14"/>
  <c r="H1183" i="14"/>
  <c r="G1183" i="14"/>
  <c r="F1183" i="14"/>
  <c r="E1183" i="14"/>
  <c r="D1183" i="14"/>
  <c r="A1183" i="14"/>
  <c r="B1183" i="14" s="1"/>
  <c r="K1182" i="14"/>
  <c r="H1182" i="14"/>
  <c r="G1182" i="14"/>
  <c r="F1182" i="14"/>
  <c r="E1182" i="14"/>
  <c r="D1182" i="14"/>
  <c r="A1182" i="14"/>
  <c r="B1182" i="14" s="1"/>
  <c r="C1182" i="14" s="1"/>
  <c r="K1181" i="14"/>
  <c r="H1181" i="14"/>
  <c r="G1181" i="14"/>
  <c r="F1181" i="14"/>
  <c r="E1181" i="14"/>
  <c r="D1181" i="14"/>
  <c r="A1181" i="14"/>
  <c r="B1181" i="14" s="1"/>
  <c r="K1180" i="14"/>
  <c r="H1180" i="14"/>
  <c r="G1180" i="14"/>
  <c r="F1180" i="14"/>
  <c r="E1180" i="14"/>
  <c r="D1180" i="14"/>
  <c r="A1180" i="14"/>
  <c r="B1180" i="14" s="1"/>
  <c r="K1179" i="14"/>
  <c r="H1179" i="14"/>
  <c r="G1179" i="14"/>
  <c r="F1179" i="14"/>
  <c r="E1179" i="14"/>
  <c r="D1179" i="14"/>
  <c r="A1179" i="14"/>
  <c r="K1178" i="14"/>
  <c r="H1178" i="14"/>
  <c r="G1178" i="14"/>
  <c r="F1178" i="14"/>
  <c r="E1178" i="14"/>
  <c r="D1178" i="14"/>
  <c r="A1178" i="14"/>
  <c r="B1178" i="14" s="1"/>
  <c r="K1177" i="14"/>
  <c r="H1177" i="14"/>
  <c r="G1177" i="14"/>
  <c r="F1177" i="14"/>
  <c r="E1177" i="14"/>
  <c r="D1177" i="14"/>
  <c r="A1177" i="14"/>
  <c r="B1177" i="14" s="1"/>
  <c r="K1176" i="14"/>
  <c r="H1176" i="14"/>
  <c r="G1176" i="14"/>
  <c r="F1176" i="14"/>
  <c r="E1176" i="14"/>
  <c r="D1176" i="14"/>
  <c r="A1176" i="14"/>
  <c r="K1175" i="14"/>
  <c r="H1175" i="14"/>
  <c r="G1175" i="14"/>
  <c r="F1175" i="14"/>
  <c r="E1175" i="14"/>
  <c r="D1175" i="14"/>
  <c r="A1175" i="14"/>
  <c r="K1174" i="14"/>
  <c r="H1174" i="14"/>
  <c r="G1174" i="14"/>
  <c r="F1174" i="14"/>
  <c r="E1174" i="14"/>
  <c r="D1174" i="14"/>
  <c r="A1174" i="14"/>
  <c r="B1174" i="14" s="1"/>
  <c r="K1173" i="14"/>
  <c r="H1173" i="14"/>
  <c r="G1173" i="14"/>
  <c r="F1173" i="14"/>
  <c r="E1173" i="14"/>
  <c r="D1173" i="14"/>
  <c r="A1173" i="14"/>
  <c r="B1173" i="14" s="1"/>
  <c r="C1173" i="14" s="1"/>
  <c r="K1172" i="14"/>
  <c r="H1172" i="14"/>
  <c r="G1172" i="14"/>
  <c r="F1172" i="14"/>
  <c r="E1172" i="14"/>
  <c r="D1172" i="14"/>
  <c r="A1172" i="14"/>
  <c r="B1172" i="14" s="1"/>
  <c r="C1172" i="14" s="1"/>
  <c r="K1171" i="14"/>
  <c r="H1171" i="14"/>
  <c r="G1171" i="14"/>
  <c r="F1171" i="14"/>
  <c r="E1171" i="14"/>
  <c r="D1171" i="14"/>
  <c r="A1171" i="14"/>
  <c r="B1171" i="14" s="1"/>
  <c r="C1171" i="14" s="1"/>
  <c r="K1170" i="14"/>
  <c r="H1170" i="14"/>
  <c r="G1170" i="14"/>
  <c r="F1170" i="14"/>
  <c r="E1170" i="14"/>
  <c r="D1170" i="14"/>
  <c r="A1170" i="14"/>
  <c r="B1170" i="14" s="1"/>
  <c r="K1169" i="14"/>
  <c r="H1169" i="14"/>
  <c r="G1169" i="14"/>
  <c r="F1169" i="14"/>
  <c r="E1169" i="14"/>
  <c r="D1169" i="14"/>
  <c r="A1169" i="14"/>
  <c r="B1169" i="14" s="1"/>
  <c r="K1168" i="14"/>
  <c r="H1168" i="14"/>
  <c r="G1168" i="14"/>
  <c r="F1168" i="14"/>
  <c r="E1168" i="14"/>
  <c r="D1168" i="14"/>
  <c r="A1168" i="14"/>
  <c r="B1168" i="14" s="1"/>
  <c r="C1168" i="14" s="1"/>
  <c r="K1167" i="14"/>
  <c r="H1167" i="14"/>
  <c r="G1167" i="14"/>
  <c r="F1167" i="14"/>
  <c r="E1167" i="14"/>
  <c r="D1167" i="14"/>
  <c r="A1167" i="14"/>
  <c r="B1167" i="14" s="1"/>
  <c r="K1166" i="14"/>
  <c r="H1166" i="14"/>
  <c r="G1166" i="14"/>
  <c r="F1166" i="14"/>
  <c r="E1166" i="14"/>
  <c r="D1166" i="14"/>
  <c r="A1166" i="14"/>
  <c r="B1166" i="14" s="1"/>
  <c r="K1165" i="14"/>
  <c r="H1165" i="14"/>
  <c r="G1165" i="14"/>
  <c r="F1165" i="14"/>
  <c r="E1165" i="14"/>
  <c r="D1165" i="14"/>
  <c r="A1165" i="14"/>
  <c r="B1165" i="14" s="1"/>
  <c r="K1164" i="14"/>
  <c r="H1164" i="14"/>
  <c r="G1164" i="14"/>
  <c r="F1164" i="14"/>
  <c r="E1164" i="14"/>
  <c r="D1164" i="14"/>
  <c r="A1164" i="14"/>
  <c r="B1164" i="14" s="1"/>
  <c r="K1163" i="14"/>
  <c r="H1163" i="14"/>
  <c r="G1163" i="14"/>
  <c r="F1163" i="14"/>
  <c r="E1163" i="14"/>
  <c r="D1163" i="14"/>
  <c r="A1163" i="14"/>
  <c r="B1163" i="14" s="1"/>
  <c r="K1162" i="14"/>
  <c r="H1162" i="14"/>
  <c r="G1162" i="14"/>
  <c r="F1162" i="14"/>
  <c r="E1162" i="14"/>
  <c r="D1162" i="14"/>
  <c r="A1162" i="14"/>
  <c r="B1162" i="14" s="1"/>
  <c r="K1161" i="14"/>
  <c r="H1161" i="14"/>
  <c r="G1161" i="14"/>
  <c r="F1161" i="14"/>
  <c r="E1161" i="14"/>
  <c r="D1161" i="14"/>
  <c r="A1161" i="14"/>
  <c r="B1161" i="14" s="1"/>
  <c r="K1160" i="14"/>
  <c r="H1160" i="14"/>
  <c r="G1160" i="14"/>
  <c r="F1160" i="14"/>
  <c r="E1160" i="14"/>
  <c r="D1160" i="14"/>
  <c r="A1160" i="14"/>
  <c r="K1159" i="14"/>
  <c r="H1159" i="14"/>
  <c r="G1159" i="14"/>
  <c r="F1159" i="14"/>
  <c r="E1159" i="14"/>
  <c r="D1159" i="14"/>
  <c r="A1159" i="14"/>
  <c r="B1159" i="14" s="1"/>
  <c r="K1158" i="14"/>
  <c r="H1158" i="14"/>
  <c r="G1158" i="14"/>
  <c r="F1158" i="14"/>
  <c r="E1158" i="14"/>
  <c r="D1158" i="14"/>
  <c r="A1158" i="14"/>
  <c r="B1158" i="14" s="1"/>
  <c r="C1158" i="14" s="1"/>
  <c r="K1157" i="14"/>
  <c r="H1157" i="14"/>
  <c r="G1157" i="14"/>
  <c r="F1157" i="14"/>
  <c r="E1157" i="14"/>
  <c r="D1157" i="14"/>
  <c r="A1157" i="14"/>
  <c r="K1156" i="14"/>
  <c r="H1156" i="14"/>
  <c r="G1156" i="14"/>
  <c r="F1156" i="14"/>
  <c r="E1156" i="14"/>
  <c r="D1156" i="14"/>
  <c r="A1156" i="14"/>
  <c r="B1156" i="14" s="1"/>
  <c r="K1155" i="14"/>
  <c r="H1155" i="14"/>
  <c r="G1155" i="14"/>
  <c r="F1155" i="14"/>
  <c r="E1155" i="14"/>
  <c r="D1155" i="14"/>
  <c r="A1155" i="14"/>
  <c r="K1154" i="14"/>
  <c r="H1154" i="14"/>
  <c r="G1154" i="14"/>
  <c r="F1154" i="14"/>
  <c r="E1154" i="14"/>
  <c r="D1154" i="14"/>
  <c r="A1154" i="14"/>
  <c r="K1153" i="14"/>
  <c r="H1153" i="14"/>
  <c r="G1153" i="14"/>
  <c r="F1153" i="14"/>
  <c r="E1153" i="14"/>
  <c r="D1153" i="14"/>
  <c r="A1153" i="14"/>
  <c r="K1152" i="14"/>
  <c r="H1152" i="14"/>
  <c r="G1152" i="14"/>
  <c r="F1152" i="14"/>
  <c r="E1152" i="14"/>
  <c r="D1152" i="14"/>
  <c r="A1152" i="14"/>
  <c r="B1152" i="14" s="1"/>
  <c r="K1151" i="14"/>
  <c r="H1151" i="14"/>
  <c r="G1151" i="14"/>
  <c r="F1151" i="14"/>
  <c r="E1151" i="14"/>
  <c r="D1151" i="14"/>
  <c r="A1151" i="14"/>
  <c r="B1151" i="14" s="1"/>
  <c r="K1150" i="14"/>
  <c r="H1150" i="14"/>
  <c r="G1150" i="14"/>
  <c r="F1150" i="14"/>
  <c r="E1150" i="14"/>
  <c r="D1150" i="14"/>
  <c r="A1150" i="14"/>
  <c r="K1149" i="14"/>
  <c r="H1149" i="14"/>
  <c r="G1149" i="14"/>
  <c r="F1149" i="14"/>
  <c r="E1149" i="14"/>
  <c r="D1149" i="14"/>
  <c r="A1149" i="14"/>
  <c r="B1149" i="14" s="1"/>
  <c r="K1148" i="14"/>
  <c r="H1148" i="14"/>
  <c r="G1148" i="14"/>
  <c r="F1148" i="14"/>
  <c r="E1148" i="14"/>
  <c r="D1148" i="14"/>
  <c r="A1148" i="14"/>
  <c r="K1147" i="14"/>
  <c r="H1147" i="14"/>
  <c r="G1147" i="14"/>
  <c r="F1147" i="14"/>
  <c r="E1147" i="14"/>
  <c r="D1147" i="14"/>
  <c r="A1147" i="14"/>
  <c r="B1147" i="14" s="1"/>
  <c r="K1146" i="14"/>
  <c r="H1146" i="14"/>
  <c r="G1146" i="14"/>
  <c r="F1146" i="14"/>
  <c r="E1146" i="14"/>
  <c r="D1146" i="14"/>
  <c r="A1146" i="14"/>
  <c r="K1145" i="14"/>
  <c r="H1145" i="14"/>
  <c r="G1145" i="14"/>
  <c r="F1145" i="14"/>
  <c r="E1145" i="14"/>
  <c r="D1145" i="14"/>
  <c r="A1145" i="14"/>
  <c r="B1145" i="14" s="1"/>
  <c r="K1144" i="14"/>
  <c r="H1144" i="14"/>
  <c r="G1144" i="14"/>
  <c r="F1144" i="14"/>
  <c r="E1144" i="14"/>
  <c r="D1144" i="14"/>
  <c r="A1144" i="14"/>
  <c r="K1143" i="14"/>
  <c r="H1143" i="14"/>
  <c r="G1143" i="14"/>
  <c r="F1143" i="14"/>
  <c r="E1143" i="14"/>
  <c r="D1143" i="14"/>
  <c r="A1143" i="14"/>
  <c r="B1143" i="14" s="1"/>
  <c r="K1142" i="14"/>
  <c r="H1142" i="14"/>
  <c r="G1142" i="14"/>
  <c r="F1142" i="14"/>
  <c r="E1142" i="14"/>
  <c r="D1142" i="14"/>
  <c r="A1142" i="14"/>
  <c r="K1141" i="14"/>
  <c r="H1141" i="14"/>
  <c r="G1141" i="14"/>
  <c r="F1141" i="14"/>
  <c r="E1141" i="14"/>
  <c r="D1141" i="14"/>
  <c r="A1141" i="14"/>
  <c r="B1141" i="14" s="1"/>
  <c r="K1140" i="14"/>
  <c r="H1140" i="14"/>
  <c r="G1140" i="14"/>
  <c r="F1140" i="14"/>
  <c r="E1140" i="14"/>
  <c r="D1140" i="14"/>
  <c r="A1140" i="14"/>
  <c r="B1140" i="14" s="1"/>
  <c r="K1139" i="14"/>
  <c r="H1139" i="14"/>
  <c r="G1139" i="14"/>
  <c r="F1139" i="14"/>
  <c r="E1139" i="14"/>
  <c r="D1139" i="14"/>
  <c r="A1139" i="14"/>
  <c r="K1138" i="14"/>
  <c r="H1138" i="14"/>
  <c r="G1138" i="14"/>
  <c r="F1138" i="14"/>
  <c r="E1138" i="14"/>
  <c r="D1138" i="14"/>
  <c r="A1138" i="14"/>
  <c r="B1138" i="14" s="1"/>
  <c r="K1137" i="14"/>
  <c r="H1137" i="14"/>
  <c r="G1137" i="14"/>
  <c r="F1137" i="14"/>
  <c r="E1137" i="14"/>
  <c r="D1137" i="14"/>
  <c r="A1137" i="14"/>
  <c r="B1137" i="14" s="1"/>
  <c r="K1136" i="14"/>
  <c r="H1136" i="14"/>
  <c r="G1136" i="14"/>
  <c r="F1136" i="14"/>
  <c r="E1136" i="14"/>
  <c r="D1136" i="14"/>
  <c r="A1136" i="14"/>
  <c r="B1136" i="14" s="1"/>
  <c r="K1135" i="14"/>
  <c r="H1135" i="14"/>
  <c r="G1135" i="14"/>
  <c r="F1135" i="14"/>
  <c r="E1135" i="14"/>
  <c r="D1135" i="14"/>
  <c r="A1135" i="14"/>
  <c r="B1135" i="14" s="1"/>
  <c r="K1134" i="14"/>
  <c r="H1134" i="14"/>
  <c r="G1134" i="14"/>
  <c r="F1134" i="14"/>
  <c r="E1134" i="14"/>
  <c r="D1134" i="14"/>
  <c r="A1134" i="14"/>
  <c r="B1134" i="14" s="1"/>
  <c r="K1133" i="14"/>
  <c r="H1133" i="14"/>
  <c r="G1133" i="14"/>
  <c r="F1133" i="14"/>
  <c r="E1133" i="14"/>
  <c r="D1133" i="14"/>
  <c r="A1133" i="14"/>
  <c r="B1133" i="14" s="1"/>
  <c r="K1132" i="14"/>
  <c r="H1132" i="14"/>
  <c r="G1132" i="14"/>
  <c r="F1132" i="14"/>
  <c r="E1132" i="14"/>
  <c r="D1132" i="14"/>
  <c r="A1132" i="14"/>
  <c r="B1132" i="14" s="1"/>
  <c r="K1131" i="14"/>
  <c r="H1131" i="14"/>
  <c r="G1131" i="14"/>
  <c r="F1131" i="14"/>
  <c r="E1131" i="14"/>
  <c r="D1131" i="14"/>
  <c r="A1131" i="14"/>
  <c r="B1131" i="14" s="1"/>
  <c r="K1130" i="14"/>
  <c r="H1130" i="14"/>
  <c r="G1130" i="14"/>
  <c r="F1130" i="14"/>
  <c r="E1130" i="14"/>
  <c r="D1130" i="14"/>
  <c r="A1130" i="14"/>
  <c r="B1130" i="14" s="1"/>
  <c r="K1129" i="14"/>
  <c r="H1129" i="14"/>
  <c r="G1129" i="14"/>
  <c r="F1129" i="14"/>
  <c r="E1129" i="14"/>
  <c r="D1129" i="14"/>
  <c r="A1129" i="14"/>
  <c r="K1128" i="14"/>
  <c r="H1128" i="14"/>
  <c r="G1128" i="14"/>
  <c r="F1128" i="14"/>
  <c r="E1128" i="14"/>
  <c r="D1128" i="14"/>
  <c r="A1128" i="14"/>
  <c r="B1128" i="14" s="1"/>
  <c r="K1127" i="14"/>
  <c r="H1127" i="14"/>
  <c r="G1127" i="14"/>
  <c r="F1127" i="14"/>
  <c r="E1127" i="14"/>
  <c r="D1127" i="14"/>
  <c r="A1127" i="14"/>
  <c r="K1126" i="14"/>
  <c r="H1126" i="14"/>
  <c r="G1126" i="14"/>
  <c r="F1126" i="14"/>
  <c r="E1126" i="14"/>
  <c r="D1126" i="14"/>
  <c r="A1126" i="14"/>
  <c r="B1126" i="14" s="1"/>
  <c r="C1126" i="14" s="1"/>
  <c r="K1125" i="14"/>
  <c r="H1125" i="14"/>
  <c r="G1125" i="14"/>
  <c r="F1125" i="14"/>
  <c r="E1125" i="14"/>
  <c r="D1125" i="14"/>
  <c r="A1125" i="14"/>
  <c r="B1125" i="14" s="1"/>
  <c r="K1124" i="14"/>
  <c r="H1124" i="14"/>
  <c r="G1124" i="14"/>
  <c r="F1124" i="14"/>
  <c r="E1124" i="14"/>
  <c r="D1124" i="14"/>
  <c r="A1124" i="14"/>
  <c r="K1123" i="14"/>
  <c r="H1123" i="14"/>
  <c r="G1123" i="14"/>
  <c r="F1123" i="14"/>
  <c r="E1123" i="14"/>
  <c r="D1123" i="14"/>
  <c r="A1123" i="14"/>
  <c r="K1122" i="14"/>
  <c r="H1122" i="14"/>
  <c r="G1122" i="14"/>
  <c r="F1122" i="14"/>
  <c r="E1122" i="14"/>
  <c r="D1122" i="14"/>
  <c r="A1122" i="14"/>
  <c r="B1122" i="14" s="1"/>
  <c r="K1121" i="14"/>
  <c r="H1121" i="14"/>
  <c r="G1121" i="14"/>
  <c r="F1121" i="14"/>
  <c r="E1121" i="14"/>
  <c r="D1121" i="14"/>
  <c r="A1121" i="14"/>
  <c r="B1121" i="14" s="1"/>
  <c r="K1120" i="14"/>
  <c r="H1120" i="14"/>
  <c r="G1120" i="14"/>
  <c r="F1120" i="14"/>
  <c r="E1120" i="14"/>
  <c r="D1120" i="14"/>
  <c r="A1120" i="14"/>
  <c r="B1120" i="14" s="1"/>
  <c r="K1119" i="14"/>
  <c r="H1119" i="14"/>
  <c r="G1119" i="14"/>
  <c r="F1119" i="14"/>
  <c r="E1119" i="14"/>
  <c r="D1119" i="14"/>
  <c r="A1119" i="14"/>
  <c r="K1118" i="14"/>
  <c r="H1118" i="14"/>
  <c r="G1118" i="14"/>
  <c r="F1118" i="14"/>
  <c r="E1118" i="14"/>
  <c r="D1118" i="14"/>
  <c r="A1118" i="14"/>
  <c r="B1118" i="14" s="1"/>
  <c r="K1117" i="14"/>
  <c r="H1117" i="14"/>
  <c r="G1117" i="14"/>
  <c r="F1117" i="14"/>
  <c r="E1117" i="14"/>
  <c r="D1117" i="14"/>
  <c r="A1117" i="14"/>
  <c r="K1116" i="14"/>
  <c r="H1116" i="14"/>
  <c r="G1116" i="14"/>
  <c r="F1116" i="14"/>
  <c r="E1116" i="14"/>
  <c r="D1116" i="14"/>
  <c r="A1116" i="14"/>
  <c r="B1116" i="14" s="1"/>
  <c r="K1115" i="14"/>
  <c r="H1115" i="14"/>
  <c r="G1115" i="14"/>
  <c r="F1115" i="14"/>
  <c r="E1115" i="14"/>
  <c r="D1115" i="14"/>
  <c r="A1115" i="14"/>
  <c r="B1115" i="14" s="1"/>
  <c r="K1114" i="14"/>
  <c r="H1114" i="14"/>
  <c r="G1114" i="14"/>
  <c r="F1114" i="14"/>
  <c r="E1114" i="14"/>
  <c r="D1114" i="14"/>
  <c r="A1114" i="14"/>
  <c r="B1114" i="14" s="1"/>
  <c r="K1113" i="14"/>
  <c r="H1113" i="14"/>
  <c r="G1113" i="14"/>
  <c r="F1113" i="14"/>
  <c r="E1113" i="14"/>
  <c r="D1113" i="14"/>
  <c r="A1113" i="14"/>
  <c r="B1113" i="14" s="1"/>
  <c r="K1112" i="14"/>
  <c r="H1112" i="14"/>
  <c r="G1112" i="14"/>
  <c r="F1112" i="14"/>
  <c r="E1112" i="14"/>
  <c r="D1112" i="14"/>
  <c r="A1112" i="14"/>
  <c r="B1112" i="14" s="1"/>
  <c r="K1111" i="14"/>
  <c r="H1111" i="14"/>
  <c r="G1111" i="14"/>
  <c r="F1111" i="14"/>
  <c r="E1111" i="14"/>
  <c r="D1111" i="14"/>
  <c r="A1111" i="14"/>
  <c r="K1110" i="14"/>
  <c r="H1110" i="14"/>
  <c r="G1110" i="14"/>
  <c r="F1110" i="14"/>
  <c r="E1110" i="14"/>
  <c r="D1110" i="14"/>
  <c r="A1110" i="14"/>
  <c r="K1109" i="14"/>
  <c r="H1109" i="14"/>
  <c r="G1109" i="14"/>
  <c r="F1109" i="14"/>
  <c r="E1109" i="14"/>
  <c r="D1109" i="14"/>
  <c r="A1109" i="14"/>
  <c r="B1109" i="14" s="1"/>
  <c r="K1108" i="14"/>
  <c r="H1108" i="14"/>
  <c r="G1108" i="14"/>
  <c r="F1108" i="14"/>
  <c r="E1108" i="14"/>
  <c r="D1108" i="14"/>
  <c r="A1108" i="14"/>
  <c r="K1107" i="14"/>
  <c r="H1107" i="14"/>
  <c r="G1107" i="14"/>
  <c r="F1107" i="14"/>
  <c r="E1107" i="14"/>
  <c r="D1107" i="14"/>
  <c r="A1107" i="14"/>
  <c r="B1107" i="14" s="1"/>
  <c r="K1106" i="14"/>
  <c r="H1106" i="14"/>
  <c r="G1106" i="14"/>
  <c r="F1106" i="14"/>
  <c r="E1106" i="14"/>
  <c r="D1106" i="14"/>
  <c r="A1106" i="14"/>
  <c r="B1106" i="14" s="1"/>
  <c r="K1105" i="14"/>
  <c r="H1105" i="14"/>
  <c r="G1105" i="14"/>
  <c r="F1105" i="14"/>
  <c r="E1105" i="14"/>
  <c r="D1105" i="14"/>
  <c r="A1105" i="14"/>
  <c r="K1104" i="14"/>
  <c r="H1104" i="14"/>
  <c r="G1104" i="14"/>
  <c r="F1104" i="14"/>
  <c r="E1104" i="14"/>
  <c r="D1104" i="14"/>
  <c r="A1104" i="14"/>
  <c r="K1103" i="14"/>
  <c r="H1103" i="14"/>
  <c r="G1103" i="14"/>
  <c r="F1103" i="14"/>
  <c r="E1103" i="14"/>
  <c r="D1103" i="14"/>
  <c r="A1103" i="14"/>
  <c r="B1103" i="14" s="1"/>
  <c r="K1102" i="14"/>
  <c r="H1102" i="14"/>
  <c r="G1102" i="14"/>
  <c r="F1102" i="14"/>
  <c r="E1102" i="14"/>
  <c r="D1102" i="14"/>
  <c r="A1102" i="14"/>
  <c r="B1102" i="14" s="1"/>
  <c r="K1101" i="14"/>
  <c r="H1101" i="14"/>
  <c r="G1101" i="14"/>
  <c r="F1101" i="14"/>
  <c r="E1101" i="14"/>
  <c r="D1101" i="14"/>
  <c r="A1101" i="14"/>
  <c r="B1101" i="14" s="1"/>
  <c r="K1100" i="14"/>
  <c r="H1100" i="14"/>
  <c r="G1100" i="14"/>
  <c r="F1100" i="14"/>
  <c r="E1100" i="14"/>
  <c r="D1100" i="14"/>
  <c r="A1100" i="14"/>
  <c r="K1099" i="14"/>
  <c r="H1099" i="14"/>
  <c r="G1099" i="14"/>
  <c r="F1099" i="14"/>
  <c r="E1099" i="14"/>
  <c r="D1099" i="14"/>
  <c r="A1099" i="14"/>
  <c r="K1098" i="14"/>
  <c r="H1098" i="14"/>
  <c r="G1098" i="14"/>
  <c r="F1098" i="14"/>
  <c r="E1098" i="14"/>
  <c r="D1098" i="14"/>
  <c r="A1098" i="14"/>
  <c r="K1097" i="14"/>
  <c r="H1097" i="14"/>
  <c r="G1097" i="14"/>
  <c r="F1097" i="14"/>
  <c r="E1097" i="14"/>
  <c r="D1097" i="14"/>
  <c r="A1097" i="14"/>
  <c r="B1097" i="14" s="1"/>
  <c r="K1096" i="14"/>
  <c r="H1096" i="14"/>
  <c r="G1096" i="14"/>
  <c r="F1096" i="14"/>
  <c r="E1096" i="14"/>
  <c r="D1096" i="14"/>
  <c r="A1096" i="14"/>
  <c r="B1096" i="14" s="1"/>
  <c r="K1095" i="14"/>
  <c r="H1095" i="14"/>
  <c r="G1095" i="14"/>
  <c r="F1095" i="14"/>
  <c r="E1095" i="14"/>
  <c r="D1095" i="14"/>
  <c r="A1095" i="14"/>
  <c r="B1095" i="14" s="1"/>
  <c r="K1094" i="14"/>
  <c r="H1094" i="14"/>
  <c r="G1094" i="14"/>
  <c r="F1094" i="14"/>
  <c r="E1094" i="14"/>
  <c r="D1094" i="14"/>
  <c r="A1094" i="14"/>
  <c r="K1093" i="14"/>
  <c r="H1093" i="14"/>
  <c r="G1093" i="14"/>
  <c r="F1093" i="14"/>
  <c r="E1093" i="14"/>
  <c r="D1093" i="14"/>
  <c r="A1093" i="14"/>
  <c r="B1093" i="14" s="1"/>
  <c r="K1092" i="14"/>
  <c r="H1092" i="14"/>
  <c r="G1092" i="14"/>
  <c r="F1092" i="14"/>
  <c r="E1092" i="14"/>
  <c r="D1092" i="14"/>
  <c r="A1092" i="14"/>
  <c r="K1091" i="14"/>
  <c r="H1091" i="14"/>
  <c r="G1091" i="14"/>
  <c r="F1091" i="14"/>
  <c r="E1091" i="14"/>
  <c r="D1091" i="14"/>
  <c r="A1091" i="14"/>
  <c r="B1091" i="14" s="1"/>
  <c r="K1090" i="14"/>
  <c r="H1090" i="14"/>
  <c r="G1090" i="14"/>
  <c r="F1090" i="14"/>
  <c r="E1090" i="14"/>
  <c r="D1090" i="14"/>
  <c r="A1090" i="14"/>
  <c r="K1089" i="14"/>
  <c r="H1089" i="14"/>
  <c r="G1089" i="14"/>
  <c r="F1089" i="14"/>
  <c r="E1089" i="14"/>
  <c r="D1089" i="14"/>
  <c r="A1089" i="14"/>
  <c r="K1088" i="14"/>
  <c r="H1088" i="14"/>
  <c r="G1088" i="14"/>
  <c r="F1088" i="14"/>
  <c r="E1088" i="14"/>
  <c r="D1088" i="14"/>
  <c r="A1088" i="14"/>
  <c r="K1087" i="14"/>
  <c r="H1087" i="14"/>
  <c r="G1087" i="14"/>
  <c r="F1087" i="14"/>
  <c r="E1087" i="14"/>
  <c r="D1087" i="14"/>
  <c r="A1087" i="14"/>
  <c r="B1087" i="14" s="1"/>
  <c r="K1086" i="14"/>
  <c r="H1086" i="14"/>
  <c r="G1086" i="14"/>
  <c r="F1086" i="14"/>
  <c r="E1086" i="14"/>
  <c r="D1086" i="14"/>
  <c r="A1086" i="14"/>
  <c r="B1086" i="14" s="1"/>
  <c r="K1085" i="14"/>
  <c r="H1085" i="14"/>
  <c r="G1085" i="14"/>
  <c r="F1085" i="14"/>
  <c r="E1085" i="14"/>
  <c r="D1085" i="14"/>
  <c r="A1085" i="14"/>
  <c r="B1085" i="14" s="1"/>
  <c r="K1084" i="14"/>
  <c r="H1084" i="14"/>
  <c r="G1084" i="14"/>
  <c r="F1084" i="14"/>
  <c r="E1084" i="14"/>
  <c r="D1084" i="14"/>
  <c r="A1084" i="14"/>
  <c r="B1084" i="14" s="1"/>
  <c r="K1083" i="14"/>
  <c r="H1083" i="14"/>
  <c r="G1083" i="14"/>
  <c r="F1083" i="14"/>
  <c r="E1083" i="14"/>
  <c r="D1083" i="14"/>
  <c r="A1083" i="14"/>
  <c r="B1083" i="14" s="1"/>
  <c r="K1082" i="14"/>
  <c r="H1082" i="14"/>
  <c r="G1082" i="14"/>
  <c r="F1082" i="14"/>
  <c r="E1082" i="14"/>
  <c r="D1082" i="14"/>
  <c r="A1082" i="14"/>
  <c r="B1082" i="14" s="1"/>
  <c r="K1081" i="14"/>
  <c r="H1081" i="14"/>
  <c r="G1081" i="14"/>
  <c r="F1081" i="14"/>
  <c r="E1081" i="14"/>
  <c r="D1081" i="14"/>
  <c r="A1081" i="14"/>
  <c r="B1081" i="14" s="1"/>
  <c r="C1081" i="14" s="1"/>
  <c r="K1080" i="14"/>
  <c r="H1080" i="14"/>
  <c r="G1080" i="14"/>
  <c r="F1080" i="14"/>
  <c r="E1080" i="14"/>
  <c r="D1080" i="14"/>
  <c r="A1080" i="14"/>
  <c r="K1079" i="14"/>
  <c r="H1079" i="14"/>
  <c r="G1079" i="14"/>
  <c r="F1079" i="14"/>
  <c r="E1079" i="14"/>
  <c r="D1079" i="14"/>
  <c r="A1079" i="14"/>
  <c r="B1079" i="14" s="1"/>
  <c r="K1078" i="14"/>
  <c r="H1078" i="14"/>
  <c r="G1078" i="14"/>
  <c r="F1078" i="14"/>
  <c r="E1078" i="14"/>
  <c r="D1078" i="14"/>
  <c r="A1078" i="14"/>
  <c r="B1078" i="14" s="1"/>
  <c r="K1077" i="14"/>
  <c r="H1077" i="14"/>
  <c r="G1077" i="14"/>
  <c r="F1077" i="14"/>
  <c r="E1077" i="14"/>
  <c r="D1077" i="14"/>
  <c r="A1077" i="14"/>
  <c r="B1077" i="14" s="1"/>
  <c r="K1076" i="14"/>
  <c r="H1076" i="14"/>
  <c r="G1076" i="14"/>
  <c r="F1076" i="14"/>
  <c r="E1076" i="14"/>
  <c r="D1076" i="14"/>
  <c r="A1076" i="14"/>
  <c r="B1076" i="14" s="1"/>
  <c r="K1075" i="14"/>
  <c r="H1075" i="14"/>
  <c r="G1075" i="14"/>
  <c r="F1075" i="14"/>
  <c r="E1075" i="14"/>
  <c r="D1075" i="14"/>
  <c r="A1075" i="14"/>
  <c r="B1075" i="14" s="1"/>
  <c r="K1074" i="14"/>
  <c r="H1074" i="14"/>
  <c r="G1074" i="14"/>
  <c r="F1074" i="14"/>
  <c r="E1074" i="14"/>
  <c r="D1074" i="14"/>
  <c r="A1074" i="14"/>
  <c r="B1074" i="14" s="1"/>
  <c r="K1073" i="14"/>
  <c r="H1073" i="14"/>
  <c r="G1073" i="14"/>
  <c r="F1073" i="14"/>
  <c r="E1073" i="14"/>
  <c r="D1073" i="14"/>
  <c r="A1073" i="14"/>
  <c r="B1073" i="14" s="1"/>
  <c r="K1072" i="14"/>
  <c r="H1072" i="14"/>
  <c r="G1072" i="14"/>
  <c r="F1072" i="14"/>
  <c r="E1072" i="14"/>
  <c r="D1072" i="14"/>
  <c r="A1072" i="14"/>
  <c r="B1072" i="14" s="1"/>
  <c r="K1071" i="14"/>
  <c r="H1071" i="14"/>
  <c r="G1071" i="14"/>
  <c r="F1071" i="14"/>
  <c r="E1071" i="14"/>
  <c r="D1071" i="14"/>
  <c r="A1071" i="14"/>
  <c r="B1071" i="14" s="1"/>
  <c r="K1070" i="14"/>
  <c r="H1070" i="14"/>
  <c r="G1070" i="14"/>
  <c r="F1070" i="14"/>
  <c r="E1070" i="14"/>
  <c r="D1070" i="14"/>
  <c r="A1070" i="14"/>
  <c r="B1070" i="14" s="1"/>
  <c r="C1070" i="14" s="1"/>
  <c r="K1069" i="14"/>
  <c r="H1069" i="14"/>
  <c r="G1069" i="14"/>
  <c r="F1069" i="14"/>
  <c r="E1069" i="14"/>
  <c r="D1069" i="14"/>
  <c r="A1069" i="14"/>
  <c r="B1069" i="14" s="1"/>
  <c r="C1069" i="14" s="1"/>
  <c r="K1068" i="14"/>
  <c r="H1068" i="14"/>
  <c r="G1068" i="14"/>
  <c r="F1068" i="14"/>
  <c r="E1068" i="14"/>
  <c r="D1068" i="14"/>
  <c r="A1068" i="14"/>
  <c r="B1068" i="14" s="1"/>
  <c r="K1067" i="14"/>
  <c r="H1067" i="14"/>
  <c r="G1067" i="14"/>
  <c r="F1067" i="14"/>
  <c r="E1067" i="14"/>
  <c r="D1067" i="14"/>
  <c r="A1067" i="14"/>
  <c r="B1067" i="14" s="1"/>
  <c r="C1067" i="14" s="1"/>
  <c r="K1066" i="14"/>
  <c r="H1066" i="14"/>
  <c r="G1066" i="14"/>
  <c r="F1066" i="14"/>
  <c r="E1066" i="14"/>
  <c r="D1066" i="14"/>
  <c r="A1066" i="14"/>
  <c r="B1066" i="14" s="1"/>
  <c r="K1065" i="14"/>
  <c r="H1065" i="14"/>
  <c r="G1065" i="14"/>
  <c r="F1065" i="14"/>
  <c r="E1065" i="14"/>
  <c r="D1065" i="14"/>
  <c r="A1065" i="14"/>
  <c r="B1065" i="14" s="1"/>
  <c r="K1064" i="14"/>
  <c r="H1064" i="14"/>
  <c r="G1064" i="14"/>
  <c r="F1064" i="14"/>
  <c r="E1064" i="14"/>
  <c r="D1064" i="14"/>
  <c r="A1064" i="14"/>
  <c r="B1064" i="14" s="1"/>
  <c r="K1063" i="14"/>
  <c r="H1063" i="14"/>
  <c r="G1063" i="14"/>
  <c r="F1063" i="14"/>
  <c r="E1063" i="14"/>
  <c r="D1063" i="14"/>
  <c r="A1063" i="14"/>
  <c r="B1063" i="14" s="1"/>
  <c r="K1062" i="14"/>
  <c r="H1062" i="14"/>
  <c r="G1062" i="14"/>
  <c r="F1062" i="14"/>
  <c r="E1062" i="14"/>
  <c r="D1062" i="14"/>
  <c r="A1062" i="14"/>
  <c r="B1062" i="14" s="1"/>
  <c r="K1061" i="14"/>
  <c r="H1061" i="14"/>
  <c r="G1061" i="14"/>
  <c r="F1061" i="14"/>
  <c r="E1061" i="14"/>
  <c r="D1061" i="14"/>
  <c r="A1061" i="14"/>
  <c r="B1061" i="14" s="1"/>
  <c r="K1060" i="14"/>
  <c r="H1060" i="14"/>
  <c r="G1060" i="14"/>
  <c r="F1060" i="14"/>
  <c r="E1060" i="14"/>
  <c r="D1060" i="14"/>
  <c r="A1060" i="14"/>
  <c r="K1059" i="14"/>
  <c r="H1059" i="14"/>
  <c r="G1059" i="14"/>
  <c r="F1059" i="14"/>
  <c r="E1059" i="14"/>
  <c r="D1059" i="14"/>
  <c r="A1059" i="14"/>
  <c r="K1058" i="14"/>
  <c r="H1058" i="14"/>
  <c r="G1058" i="14"/>
  <c r="F1058" i="14"/>
  <c r="E1058" i="14"/>
  <c r="D1058" i="14"/>
  <c r="A1058" i="14"/>
  <c r="B1058" i="14" s="1"/>
  <c r="K1057" i="14"/>
  <c r="H1057" i="14"/>
  <c r="G1057" i="14"/>
  <c r="F1057" i="14"/>
  <c r="E1057" i="14"/>
  <c r="D1057" i="14"/>
  <c r="A1057" i="14"/>
  <c r="B1057" i="14" s="1"/>
  <c r="K1056" i="14"/>
  <c r="H1056" i="14"/>
  <c r="G1056" i="14"/>
  <c r="F1056" i="14"/>
  <c r="E1056" i="14"/>
  <c r="D1056" i="14"/>
  <c r="A1056" i="14"/>
  <c r="K1055" i="14"/>
  <c r="H1055" i="14"/>
  <c r="G1055" i="14"/>
  <c r="F1055" i="14"/>
  <c r="E1055" i="14"/>
  <c r="D1055" i="14"/>
  <c r="A1055" i="14"/>
  <c r="K1054" i="14"/>
  <c r="H1054" i="14"/>
  <c r="G1054" i="14"/>
  <c r="F1054" i="14"/>
  <c r="E1054" i="14"/>
  <c r="D1054" i="14"/>
  <c r="A1054" i="14"/>
  <c r="B1054" i="14" s="1"/>
  <c r="K1053" i="14"/>
  <c r="H1053" i="14"/>
  <c r="G1053" i="14"/>
  <c r="F1053" i="14"/>
  <c r="E1053" i="14"/>
  <c r="D1053" i="14"/>
  <c r="A1053" i="14"/>
  <c r="B1053" i="14" s="1"/>
  <c r="K1052" i="14"/>
  <c r="H1052" i="14"/>
  <c r="G1052" i="14"/>
  <c r="F1052" i="14"/>
  <c r="E1052" i="14"/>
  <c r="D1052" i="14"/>
  <c r="A1052" i="14"/>
  <c r="B1052" i="14" s="1"/>
  <c r="K1051" i="14"/>
  <c r="H1051" i="14"/>
  <c r="G1051" i="14"/>
  <c r="F1051" i="14"/>
  <c r="E1051" i="14"/>
  <c r="D1051" i="14"/>
  <c r="A1051" i="14"/>
  <c r="B1051" i="14" s="1"/>
  <c r="K1050" i="14"/>
  <c r="H1050" i="14"/>
  <c r="G1050" i="14"/>
  <c r="F1050" i="14"/>
  <c r="E1050" i="14"/>
  <c r="D1050" i="14"/>
  <c r="A1050" i="14"/>
  <c r="B1050" i="14" s="1"/>
  <c r="K1049" i="14"/>
  <c r="H1049" i="14"/>
  <c r="G1049" i="14"/>
  <c r="F1049" i="14"/>
  <c r="E1049" i="14"/>
  <c r="D1049" i="14"/>
  <c r="A1049" i="14"/>
  <c r="B1049" i="14" s="1"/>
  <c r="C1049" i="14" s="1"/>
  <c r="K1048" i="14"/>
  <c r="H1048" i="14"/>
  <c r="G1048" i="14"/>
  <c r="F1048" i="14"/>
  <c r="E1048" i="14"/>
  <c r="D1048" i="14"/>
  <c r="A1048" i="14"/>
  <c r="B1048" i="14" s="1"/>
  <c r="K1047" i="14"/>
  <c r="H1047" i="14"/>
  <c r="G1047" i="14"/>
  <c r="F1047" i="14"/>
  <c r="E1047" i="14"/>
  <c r="D1047" i="14"/>
  <c r="A1047" i="14"/>
  <c r="B1047" i="14" s="1"/>
  <c r="K1046" i="14"/>
  <c r="H1046" i="14"/>
  <c r="G1046" i="14"/>
  <c r="F1046" i="14"/>
  <c r="E1046" i="14"/>
  <c r="D1046" i="14"/>
  <c r="A1046" i="14"/>
  <c r="B1046" i="14" s="1"/>
  <c r="K1045" i="14"/>
  <c r="H1045" i="14"/>
  <c r="G1045" i="14"/>
  <c r="F1045" i="14"/>
  <c r="E1045" i="14"/>
  <c r="D1045" i="14"/>
  <c r="A1045" i="14"/>
  <c r="K1044" i="14"/>
  <c r="H1044" i="14"/>
  <c r="G1044" i="14"/>
  <c r="F1044" i="14"/>
  <c r="E1044" i="14"/>
  <c r="D1044" i="14"/>
  <c r="A1044" i="14"/>
  <c r="B1044" i="14" s="1"/>
  <c r="K1043" i="14"/>
  <c r="H1043" i="14"/>
  <c r="G1043" i="14"/>
  <c r="F1043" i="14"/>
  <c r="E1043" i="14"/>
  <c r="D1043" i="14"/>
  <c r="A1043" i="14"/>
  <c r="B1043" i="14" s="1"/>
  <c r="C1043" i="14" s="1"/>
  <c r="K1042" i="14"/>
  <c r="H1042" i="14"/>
  <c r="G1042" i="14"/>
  <c r="F1042" i="14"/>
  <c r="E1042" i="14"/>
  <c r="D1042" i="14"/>
  <c r="A1042" i="14"/>
  <c r="B1042" i="14" s="1"/>
  <c r="K1041" i="14"/>
  <c r="H1041" i="14"/>
  <c r="G1041" i="14"/>
  <c r="F1041" i="14"/>
  <c r="E1041" i="14"/>
  <c r="D1041" i="14"/>
  <c r="A1041" i="14"/>
  <c r="B1041" i="14" s="1"/>
  <c r="K1040" i="14"/>
  <c r="H1040" i="14"/>
  <c r="G1040" i="14"/>
  <c r="F1040" i="14"/>
  <c r="E1040" i="14"/>
  <c r="D1040" i="14"/>
  <c r="A1040" i="14"/>
  <c r="K1039" i="14"/>
  <c r="H1039" i="14"/>
  <c r="G1039" i="14"/>
  <c r="F1039" i="14"/>
  <c r="E1039" i="14"/>
  <c r="D1039" i="14"/>
  <c r="A1039" i="14"/>
  <c r="K1038" i="14"/>
  <c r="H1038" i="14"/>
  <c r="G1038" i="14"/>
  <c r="F1038" i="14"/>
  <c r="E1038" i="14"/>
  <c r="D1038" i="14"/>
  <c r="A1038" i="14"/>
  <c r="B1038" i="14" s="1"/>
  <c r="C1038" i="14" s="1"/>
  <c r="K1037" i="14"/>
  <c r="H1037" i="14"/>
  <c r="G1037" i="14"/>
  <c r="F1037" i="14"/>
  <c r="E1037" i="14"/>
  <c r="D1037" i="14"/>
  <c r="A1037" i="14"/>
  <c r="B1037" i="14" s="1"/>
  <c r="C1037" i="14" s="1"/>
  <c r="K1036" i="14"/>
  <c r="H1036" i="14"/>
  <c r="G1036" i="14"/>
  <c r="F1036" i="14"/>
  <c r="E1036" i="14"/>
  <c r="D1036" i="14"/>
  <c r="A1036" i="14"/>
  <c r="B1036" i="14" s="1"/>
  <c r="K1035" i="14"/>
  <c r="H1035" i="14"/>
  <c r="G1035" i="14"/>
  <c r="F1035" i="14"/>
  <c r="E1035" i="14"/>
  <c r="D1035" i="14"/>
  <c r="A1035" i="14"/>
  <c r="K1034" i="14"/>
  <c r="H1034" i="14"/>
  <c r="G1034" i="14"/>
  <c r="F1034" i="14"/>
  <c r="E1034" i="14"/>
  <c r="D1034" i="14"/>
  <c r="A1034" i="14"/>
  <c r="K1033" i="14"/>
  <c r="H1033" i="14"/>
  <c r="G1033" i="14"/>
  <c r="F1033" i="14"/>
  <c r="E1033" i="14"/>
  <c r="D1033" i="14"/>
  <c r="A1033" i="14"/>
  <c r="B1033" i="14" s="1"/>
  <c r="K1032" i="14"/>
  <c r="H1032" i="14"/>
  <c r="G1032" i="14"/>
  <c r="F1032" i="14"/>
  <c r="E1032" i="14"/>
  <c r="D1032" i="14"/>
  <c r="A1032" i="14"/>
  <c r="B1032" i="14" s="1"/>
  <c r="K1031" i="14"/>
  <c r="H1031" i="14"/>
  <c r="G1031" i="14"/>
  <c r="F1031" i="14"/>
  <c r="E1031" i="14"/>
  <c r="D1031" i="14"/>
  <c r="A1031" i="14"/>
  <c r="B1031" i="14" s="1"/>
  <c r="K1030" i="14"/>
  <c r="H1030" i="14"/>
  <c r="G1030" i="14"/>
  <c r="F1030" i="14"/>
  <c r="E1030" i="14"/>
  <c r="D1030" i="14"/>
  <c r="A1030" i="14"/>
  <c r="B1030" i="14" s="1"/>
  <c r="K1029" i="14"/>
  <c r="H1029" i="14"/>
  <c r="G1029" i="14"/>
  <c r="F1029" i="14"/>
  <c r="E1029" i="14"/>
  <c r="D1029" i="14"/>
  <c r="A1029" i="14"/>
  <c r="K1028" i="14"/>
  <c r="H1028" i="14"/>
  <c r="G1028" i="14"/>
  <c r="F1028" i="14"/>
  <c r="E1028" i="14"/>
  <c r="D1028" i="14"/>
  <c r="A1028" i="14"/>
  <c r="B1028" i="14" s="1"/>
  <c r="K1027" i="14"/>
  <c r="H1027" i="14"/>
  <c r="G1027" i="14"/>
  <c r="F1027" i="14"/>
  <c r="E1027" i="14"/>
  <c r="D1027" i="14"/>
  <c r="A1027" i="14"/>
  <c r="K1026" i="14"/>
  <c r="H1026" i="14"/>
  <c r="G1026" i="14"/>
  <c r="F1026" i="14"/>
  <c r="E1026" i="14"/>
  <c r="D1026" i="14"/>
  <c r="A1026" i="14"/>
  <c r="K1025" i="14"/>
  <c r="H1025" i="14"/>
  <c r="G1025" i="14"/>
  <c r="F1025" i="14"/>
  <c r="E1025" i="14"/>
  <c r="D1025" i="14"/>
  <c r="A1025" i="14"/>
  <c r="K1024" i="14"/>
  <c r="H1024" i="14"/>
  <c r="G1024" i="14"/>
  <c r="F1024" i="14"/>
  <c r="E1024" i="14"/>
  <c r="D1024" i="14"/>
  <c r="A1024" i="14"/>
  <c r="B1024" i="14" s="1"/>
  <c r="K1023" i="14"/>
  <c r="H1023" i="14"/>
  <c r="G1023" i="14"/>
  <c r="F1023" i="14"/>
  <c r="E1023" i="14"/>
  <c r="D1023" i="14"/>
  <c r="A1023" i="14"/>
  <c r="B1023" i="14" s="1"/>
  <c r="K1022" i="14"/>
  <c r="H1022" i="14"/>
  <c r="G1022" i="14"/>
  <c r="F1022" i="14"/>
  <c r="E1022" i="14"/>
  <c r="D1022" i="14"/>
  <c r="A1022" i="14"/>
  <c r="B1022" i="14" s="1"/>
  <c r="K1021" i="14"/>
  <c r="H1021" i="14"/>
  <c r="G1021" i="14"/>
  <c r="F1021" i="14"/>
  <c r="E1021" i="14"/>
  <c r="D1021" i="14"/>
  <c r="A1021" i="14"/>
  <c r="B1021" i="14" s="1"/>
  <c r="K1020" i="14"/>
  <c r="H1020" i="14"/>
  <c r="G1020" i="14"/>
  <c r="F1020" i="14"/>
  <c r="E1020" i="14"/>
  <c r="D1020" i="14"/>
  <c r="A1020" i="14"/>
  <c r="B1020" i="14" s="1"/>
  <c r="K1019" i="14"/>
  <c r="H1019" i="14"/>
  <c r="G1019" i="14"/>
  <c r="F1019" i="14"/>
  <c r="E1019" i="14"/>
  <c r="D1019" i="14"/>
  <c r="A1019" i="14"/>
  <c r="B1019" i="14" s="1"/>
  <c r="K1018" i="14"/>
  <c r="H1018" i="14"/>
  <c r="G1018" i="14"/>
  <c r="F1018" i="14"/>
  <c r="E1018" i="14"/>
  <c r="D1018" i="14"/>
  <c r="A1018" i="14"/>
  <c r="B1018" i="14" s="1"/>
  <c r="K1017" i="14"/>
  <c r="H1017" i="14"/>
  <c r="G1017" i="14"/>
  <c r="F1017" i="14"/>
  <c r="E1017" i="14"/>
  <c r="D1017" i="14"/>
  <c r="A1017" i="14"/>
  <c r="B1017" i="14" s="1"/>
  <c r="C1017" i="14" s="1"/>
  <c r="K1016" i="14"/>
  <c r="H1016" i="14"/>
  <c r="G1016" i="14"/>
  <c r="F1016" i="14"/>
  <c r="E1016" i="14"/>
  <c r="D1016" i="14"/>
  <c r="A1016" i="14"/>
  <c r="B1016" i="14" s="1"/>
  <c r="K1015" i="14"/>
  <c r="H1015" i="14"/>
  <c r="G1015" i="14"/>
  <c r="F1015" i="14"/>
  <c r="E1015" i="14"/>
  <c r="D1015" i="14"/>
  <c r="A1015" i="14"/>
  <c r="B1015" i="14" s="1"/>
  <c r="K1014" i="14"/>
  <c r="H1014" i="14"/>
  <c r="G1014" i="14"/>
  <c r="F1014" i="14"/>
  <c r="E1014" i="14"/>
  <c r="D1014" i="14"/>
  <c r="A1014" i="14"/>
  <c r="B1014" i="14" s="1"/>
  <c r="K1013" i="14"/>
  <c r="H1013" i="14"/>
  <c r="G1013" i="14"/>
  <c r="F1013" i="14"/>
  <c r="E1013" i="14"/>
  <c r="D1013" i="14"/>
  <c r="A1013" i="14"/>
  <c r="B1013" i="14" s="1"/>
  <c r="K1012" i="14"/>
  <c r="H1012" i="14"/>
  <c r="G1012" i="14"/>
  <c r="F1012" i="14"/>
  <c r="E1012" i="14"/>
  <c r="D1012" i="14"/>
  <c r="A1012" i="14"/>
  <c r="K1011" i="14"/>
  <c r="H1011" i="14"/>
  <c r="G1011" i="14"/>
  <c r="F1011" i="14"/>
  <c r="E1011" i="14"/>
  <c r="D1011" i="14"/>
  <c r="A1011" i="14"/>
  <c r="B1011" i="14" s="1"/>
  <c r="K1010" i="14"/>
  <c r="H1010" i="14"/>
  <c r="G1010" i="14"/>
  <c r="F1010" i="14"/>
  <c r="E1010" i="14"/>
  <c r="D1010" i="14"/>
  <c r="A1010" i="14"/>
  <c r="B1010" i="14" s="1"/>
  <c r="K1009" i="14"/>
  <c r="H1009" i="14"/>
  <c r="G1009" i="14"/>
  <c r="F1009" i="14"/>
  <c r="E1009" i="14"/>
  <c r="D1009" i="14"/>
  <c r="A1009" i="14"/>
  <c r="B1009" i="14" s="1"/>
  <c r="K1008" i="14"/>
  <c r="H1008" i="14"/>
  <c r="G1008" i="14"/>
  <c r="F1008" i="14"/>
  <c r="E1008" i="14"/>
  <c r="D1008" i="14"/>
  <c r="A1008" i="14"/>
  <c r="B1008" i="14" s="1"/>
  <c r="K1007" i="14"/>
  <c r="H1007" i="14"/>
  <c r="G1007" i="14"/>
  <c r="F1007" i="14"/>
  <c r="E1007" i="14"/>
  <c r="D1007" i="14"/>
  <c r="A1007" i="14"/>
  <c r="B1007" i="14" s="1"/>
  <c r="K1006" i="14"/>
  <c r="H1006" i="14"/>
  <c r="G1006" i="14"/>
  <c r="F1006" i="14"/>
  <c r="E1006" i="14"/>
  <c r="D1006" i="14"/>
  <c r="A1006" i="14"/>
  <c r="B1006" i="14" s="1"/>
  <c r="K1005" i="14"/>
  <c r="H1005" i="14"/>
  <c r="G1005" i="14"/>
  <c r="F1005" i="14"/>
  <c r="E1005" i="14"/>
  <c r="D1005" i="14"/>
  <c r="A1005" i="14"/>
  <c r="K1004" i="14"/>
  <c r="H1004" i="14"/>
  <c r="G1004" i="14"/>
  <c r="F1004" i="14"/>
  <c r="E1004" i="14"/>
  <c r="D1004" i="14"/>
  <c r="A1004" i="14"/>
  <c r="B1004" i="14" s="1"/>
  <c r="K1003" i="14"/>
  <c r="H1003" i="14"/>
  <c r="G1003" i="14"/>
  <c r="F1003" i="14"/>
  <c r="E1003" i="14"/>
  <c r="D1003" i="14"/>
  <c r="A1003" i="14"/>
  <c r="K1002" i="14"/>
  <c r="H1002" i="14"/>
  <c r="G1002" i="14"/>
  <c r="F1002" i="14"/>
  <c r="E1002" i="14"/>
  <c r="D1002" i="14"/>
  <c r="A1002" i="14"/>
  <c r="K1001" i="14"/>
  <c r="H1001" i="14"/>
  <c r="G1001" i="14"/>
  <c r="F1001" i="14"/>
  <c r="E1001" i="14"/>
  <c r="D1001" i="14"/>
  <c r="A1001" i="14"/>
  <c r="K1000" i="14"/>
  <c r="H1000" i="14"/>
  <c r="G1000" i="14"/>
  <c r="F1000" i="14"/>
  <c r="E1000" i="14"/>
  <c r="D1000" i="14"/>
  <c r="A1000" i="14"/>
  <c r="B1000" i="14" s="1"/>
  <c r="C1000" i="14" s="1"/>
  <c r="K999" i="14"/>
  <c r="H999" i="14"/>
  <c r="G999" i="14"/>
  <c r="F999" i="14"/>
  <c r="E999" i="14"/>
  <c r="D999" i="14"/>
  <c r="A999" i="14"/>
  <c r="K998" i="14"/>
  <c r="H998" i="14"/>
  <c r="G998" i="14"/>
  <c r="F998" i="14"/>
  <c r="E998" i="14"/>
  <c r="D998" i="14"/>
  <c r="A998" i="14"/>
  <c r="B998" i="14" s="1"/>
  <c r="K997" i="14"/>
  <c r="H997" i="14"/>
  <c r="G997" i="14"/>
  <c r="F997" i="14"/>
  <c r="E997" i="14"/>
  <c r="D997" i="14"/>
  <c r="A997" i="14"/>
  <c r="K996" i="14"/>
  <c r="H996" i="14"/>
  <c r="G996" i="14"/>
  <c r="F996" i="14"/>
  <c r="E996" i="14"/>
  <c r="D996" i="14"/>
  <c r="A996" i="14"/>
  <c r="B996" i="14" s="1"/>
  <c r="K995" i="14"/>
  <c r="H995" i="14"/>
  <c r="G995" i="14"/>
  <c r="F995" i="14"/>
  <c r="E995" i="14"/>
  <c r="D995" i="14"/>
  <c r="A995" i="14"/>
  <c r="K994" i="14"/>
  <c r="H994" i="14"/>
  <c r="G994" i="14"/>
  <c r="F994" i="14"/>
  <c r="E994" i="14"/>
  <c r="D994" i="14"/>
  <c r="A994" i="14"/>
  <c r="B994" i="14" s="1"/>
  <c r="K993" i="14"/>
  <c r="H993" i="14"/>
  <c r="G993" i="14"/>
  <c r="F993" i="14"/>
  <c r="E993" i="14"/>
  <c r="D993" i="14"/>
  <c r="A993" i="14"/>
  <c r="B993" i="14" s="1"/>
  <c r="K992" i="14"/>
  <c r="H992" i="14"/>
  <c r="G992" i="14"/>
  <c r="F992" i="14"/>
  <c r="E992" i="14"/>
  <c r="D992" i="14"/>
  <c r="A992" i="14"/>
  <c r="B992" i="14" s="1"/>
  <c r="K991" i="14"/>
  <c r="H991" i="14"/>
  <c r="G991" i="14"/>
  <c r="F991" i="14"/>
  <c r="E991" i="14"/>
  <c r="D991" i="14"/>
  <c r="A991" i="14"/>
  <c r="B991" i="14" s="1"/>
  <c r="K990" i="14"/>
  <c r="H990" i="14"/>
  <c r="G990" i="14"/>
  <c r="F990" i="14"/>
  <c r="E990" i="14"/>
  <c r="D990" i="14"/>
  <c r="A990" i="14"/>
  <c r="B990" i="14" s="1"/>
  <c r="K989" i="14"/>
  <c r="H989" i="14"/>
  <c r="G989" i="14"/>
  <c r="F989" i="14"/>
  <c r="E989" i="14"/>
  <c r="D989" i="14"/>
  <c r="A989" i="14"/>
  <c r="B989" i="14" s="1"/>
  <c r="K988" i="14"/>
  <c r="H988" i="14"/>
  <c r="G988" i="14"/>
  <c r="F988" i="14"/>
  <c r="E988" i="14"/>
  <c r="D988" i="14"/>
  <c r="A988" i="14"/>
  <c r="K987" i="14"/>
  <c r="H987" i="14"/>
  <c r="G987" i="14"/>
  <c r="F987" i="14"/>
  <c r="E987" i="14"/>
  <c r="D987" i="14"/>
  <c r="A987" i="14"/>
  <c r="K986" i="14"/>
  <c r="H986" i="14"/>
  <c r="G986" i="14"/>
  <c r="F986" i="14"/>
  <c r="E986" i="14"/>
  <c r="D986" i="14"/>
  <c r="A986" i="14"/>
  <c r="B986" i="14" s="1"/>
  <c r="K985" i="14"/>
  <c r="H985" i="14"/>
  <c r="G985" i="14"/>
  <c r="F985" i="14"/>
  <c r="E985" i="14"/>
  <c r="D985" i="14"/>
  <c r="A985" i="14"/>
  <c r="K984" i="14"/>
  <c r="H984" i="14"/>
  <c r="G984" i="14"/>
  <c r="F984" i="14"/>
  <c r="E984" i="14"/>
  <c r="D984" i="14"/>
  <c r="A984" i="14"/>
  <c r="B984" i="14" s="1"/>
  <c r="C984" i="14" s="1"/>
  <c r="K983" i="14"/>
  <c r="H983" i="14"/>
  <c r="G983" i="14"/>
  <c r="F983" i="14"/>
  <c r="E983" i="14"/>
  <c r="D983" i="14"/>
  <c r="A983" i="14"/>
  <c r="B983" i="14" s="1"/>
  <c r="K982" i="14"/>
  <c r="H982" i="14"/>
  <c r="G982" i="14"/>
  <c r="F982" i="14"/>
  <c r="E982" i="14"/>
  <c r="D982" i="14"/>
  <c r="A982" i="14"/>
  <c r="K981" i="14"/>
  <c r="H981" i="14"/>
  <c r="G981" i="14"/>
  <c r="F981" i="14"/>
  <c r="E981" i="14"/>
  <c r="D981" i="14"/>
  <c r="A981" i="14"/>
  <c r="B981" i="14" s="1"/>
  <c r="K980" i="14"/>
  <c r="H980" i="14"/>
  <c r="G980" i="14"/>
  <c r="F980" i="14"/>
  <c r="E980" i="14"/>
  <c r="D980" i="14"/>
  <c r="A980" i="14"/>
  <c r="B980" i="14" s="1"/>
  <c r="K979" i="14"/>
  <c r="H979" i="14"/>
  <c r="G979" i="14"/>
  <c r="F979" i="14"/>
  <c r="E979" i="14"/>
  <c r="D979" i="14"/>
  <c r="A979" i="14"/>
  <c r="B979" i="14" s="1"/>
  <c r="K978" i="14"/>
  <c r="H978" i="14"/>
  <c r="G978" i="14"/>
  <c r="F978" i="14"/>
  <c r="E978" i="14"/>
  <c r="D978" i="14"/>
  <c r="A978" i="14"/>
  <c r="K977" i="14"/>
  <c r="H977" i="14"/>
  <c r="G977" i="14"/>
  <c r="F977" i="14"/>
  <c r="E977" i="14"/>
  <c r="D977" i="14"/>
  <c r="A977" i="14"/>
  <c r="B977" i="14" s="1"/>
  <c r="K976" i="14"/>
  <c r="H976" i="14"/>
  <c r="G976" i="14"/>
  <c r="F976" i="14"/>
  <c r="E976" i="14"/>
  <c r="D976" i="14"/>
  <c r="A976" i="14"/>
  <c r="K975" i="14"/>
  <c r="H975" i="14"/>
  <c r="G975" i="14"/>
  <c r="F975" i="14"/>
  <c r="E975" i="14"/>
  <c r="D975" i="14"/>
  <c r="A975" i="14"/>
  <c r="B975" i="14" s="1"/>
  <c r="K974" i="14"/>
  <c r="H974" i="14"/>
  <c r="G974" i="14"/>
  <c r="F974" i="14"/>
  <c r="E974" i="14"/>
  <c r="D974" i="14"/>
  <c r="A974" i="14"/>
  <c r="B974" i="14" s="1"/>
  <c r="C974" i="14" s="1"/>
  <c r="K973" i="14"/>
  <c r="H973" i="14"/>
  <c r="G973" i="14"/>
  <c r="F973" i="14"/>
  <c r="E973" i="14"/>
  <c r="D973" i="14"/>
  <c r="A973" i="14"/>
  <c r="B973" i="14" s="1"/>
  <c r="K972" i="14"/>
  <c r="H972" i="14"/>
  <c r="G972" i="14"/>
  <c r="F972" i="14"/>
  <c r="E972" i="14"/>
  <c r="D972" i="14"/>
  <c r="A972" i="14"/>
  <c r="B972" i="14" s="1"/>
  <c r="K971" i="14"/>
  <c r="H971" i="14"/>
  <c r="G971" i="14"/>
  <c r="F971" i="14"/>
  <c r="E971" i="14"/>
  <c r="D971" i="14"/>
  <c r="A971" i="14"/>
  <c r="B971" i="14" s="1"/>
  <c r="C971" i="14" s="1"/>
  <c r="K970" i="14"/>
  <c r="H970" i="14"/>
  <c r="G970" i="14"/>
  <c r="F970" i="14"/>
  <c r="E970" i="14"/>
  <c r="D970" i="14"/>
  <c r="A970" i="14"/>
  <c r="B970" i="14" s="1"/>
  <c r="K969" i="14"/>
  <c r="H969" i="14"/>
  <c r="G969" i="14"/>
  <c r="F969" i="14"/>
  <c r="E969" i="14"/>
  <c r="D969" i="14"/>
  <c r="A969" i="14"/>
  <c r="B969" i="14" s="1"/>
  <c r="K968" i="14"/>
  <c r="H968" i="14"/>
  <c r="G968" i="14"/>
  <c r="F968" i="14"/>
  <c r="E968" i="14"/>
  <c r="D968" i="14"/>
  <c r="A968" i="14"/>
  <c r="B968" i="14" s="1"/>
  <c r="K967" i="14"/>
  <c r="H967" i="14"/>
  <c r="G967" i="14"/>
  <c r="F967" i="14"/>
  <c r="E967" i="14"/>
  <c r="D967" i="14"/>
  <c r="A967" i="14"/>
  <c r="B967" i="14" s="1"/>
  <c r="K966" i="14"/>
  <c r="H966" i="14"/>
  <c r="G966" i="14"/>
  <c r="F966" i="14"/>
  <c r="E966" i="14"/>
  <c r="D966" i="14"/>
  <c r="A966" i="14"/>
  <c r="B966" i="14" s="1"/>
  <c r="K965" i="14"/>
  <c r="H965" i="14"/>
  <c r="G965" i="14"/>
  <c r="F965" i="14"/>
  <c r="E965" i="14"/>
  <c r="D965" i="14"/>
  <c r="A965" i="14"/>
  <c r="B965" i="14" s="1"/>
  <c r="K964" i="14"/>
  <c r="H964" i="14"/>
  <c r="G964" i="14"/>
  <c r="F964" i="14"/>
  <c r="E964" i="14"/>
  <c r="D964" i="14"/>
  <c r="A964" i="14"/>
  <c r="B964" i="14" s="1"/>
  <c r="K963" i="14"/>
  <c r="H963" i="14"/>
  <c r="G963" i="14"/>
  <c r="F963" i="14"/>
  <c r="E963" i="14"/>
  <c r="D963" i="14"/>
  <c r="A963" i="14"/>
  <c r="K962" i="14"/>
  <c r="H962" i="14"/>
  <c r="G962" i="14"/>
  <c r="F962" i="14"/>
  <c r="E962" i="14"/>
  <c r="D962" i="14"/>
  <c r="A962" i="14"/>
  <c r="K961" i="14"/>
  <c r="H961" i="14"/>
  <c r="G961" i="14"/>
  <c r="F961" i="14"/>
  <c r="E961" i="14"/>
  <c r="D961" i="14"/>
  <c r="A961" i="14"/>
  <c r="K960" i="14"/>
  <c r="H960" i="14"/>
  <c r="G960" i="14"/>
  <c r="F960" i="14"/>
  <c r="E960" i="14"/>
  <c r="D960" i="14"/>
  <c r="A960" i="14"/>
  <c r="K959" i="14"/>
  <c r="H959" i="14"/>
  <c r="G959" i="14"/>
  <c r="F959" i="14"/>
  <c r="E959" i="14"/>
  <c r="D959" i="14"/>
  <c r="A959" i="14"/>
  <c r="K958" i="14"/>
  <c r="H958" i="14"/>
  <c r="G958" i="14"/>
  <c r="F958" i="14"/>
  <c r="E958" i="14"/>
  <c r="D958" i="14"/>
  <c r="A958" i="14"/>
  <c r="B958" i="14" s="1"/>
  <c r="K957" i="14"/>
  <c r="H957" i="14"/>
  <c r="G957" i="14"/>
  <c r="F957" i="14"/>
  <c r="E957" i="14"/>
  <c r="D957" i="14"/>
  <c r="A957" i="14"/>
  <c r="B957" i="14" s="1"/>
  <c r="K956" i="14"/>
  <c r="H956" i="14"/>
  <c r="G956" i="14"/>
  <c r="F956" i="14"/>
  <c r="E956" i="14"/>
  <c r="D956" i="14"/>
  <c r="A956" i="14"/>
  <c r="K955" i="14"/>
  <c r="H955" i="14"/>
  <c r="G955" i="14"/>
  <c r="F955" i="14"/>
  <c r="E955" i="14"/>
  <c r="D955" i="14"/>
  <c r="A955" i="14"/>
  <c r="B955" i="14" s="1"/>
  <c r="K954" i="14"/>
  <c r="H954" i="14"/>
  <c r="G954" i="14"/>
  <c r="F954" i="14"/>
  <c r="E954" i="14"/>
  <c r="D954" i="14"/>
  <c r="A954" i="14"/>
  <c r="B954" i="14" s="1"/>
  <c r="K953" i="14"/>
  <c r="H953" i="14"/>
  <c r="G953" i="14"/>
  <c r="F953" i="14"/>
  <c r="E953" i="14"/>
  <c r="D953" i="14"/>
  <c r="A953" i="14"/>
  <c r="K952" i="14"/>
  <c r="H952" i="14"/>
  <c r="G952" i="14"/>
  <c r="F952" i="14"/>
  <c r="E952" i="14"/>
  <c r="D952" i="14"/>
  <c r="A952" i="14"/>
  <c r="K951" i="14"/>
  <c r="H951" i="14"/>
  <c r="G951" i="14"/>
  <c r="F951" i="14"/>
  <c r="E951" i="14"/>
  <c r="D951" i="14"/>
  <c r="A951" i="14"/>
  <c r="B951" i="14" s="1"/>
  <c r="K950" i="14"/>
  <c r="H950" i="14"/>
  <c r="G950" i="14"/>
  <c r="F950" i="14"/>
  <c r="E950" i="14"/>
  <c r="D950" i="14"/>
  <c r="A950" i="14"/>
  <c r="K949" i="14"/>
  <c r="H949" i="14"/>
  <c r="G949" i="14"/>
  <c r="F949" i="14"/>
  <c r="E949" i="14"/>
  <c r="D949" i="14"/>
  <c r="A949" i="14"/>
  <c r="B949" i="14" s="1"/>
  <c r="K948" i="14"/>
  <c r="H948" i="14"/>
  <c r="G948" i="14"/>
  <c r="F948" i="14"/>
  <c r="E948" i="14"/>
  <c r="D948" i="14"/>
  <c r="A948" i="14"/>
  <c r="B948" i="14" s="1"/>
  <c r="K947" i="14"/>
  <c r="H947" i="14"/>
  <c r="G947" i="14"/>
  <c r="F947" i="14"/>
  <c r="E947" i="14"/>
  <c r="D947" i="14"/>
  <c r="A947" i="14"/>
  <c r="K946" i="14"/>
  <c r="H946" i="14"/>
  <c r="G946" i="14"/>
  <c r="F946" i="14"/>
  <c r="E946" i="14"/>
  <c r="D946" i="14"/>
  <c r="A946" i="14"/>
  <c r="B946" i="14" s="1"/>
  <c r="K945" i="14"/>
  <c r="H945" i="14"/>
  <c r="G945" i="14"/>
  <c r="F945" i="14"/>
  <c r="E945" i="14"/>
  <c r="D945" i="14"/>
  <c r="A945" i="14"/>
  <c r="K944" i="14"/>
  <c r="H944" i="14"/>
  <c r="G944" i="14"/>
  <c r="F944" i="14"/>
  <c r="E944" i="14"/>
  <c r="D944" i="14"/>
  <c r="A944" i="14"/>
  <c r="K943" i="14"/>
  <c r="H943" i="14"/>
  <c r="G943" i="14"/>
  <c r="F943" i="14"/>
  <c r="E943" i="14"/>
  <c r="D943" i="14"/>
  <c r="A943" i="14"/>
  <c r="K942" i="14"/>
  <c r="H942" i="14"/>
  <c r="G942" i="14"/>
  <c r="F942" i="14"/>
  <c r="E942" i="14"/>
  <c r="D942" i="14"/>
  <c r="A942" i="14"/>
  <c r="B942" i="14" s="1"/>
  <c r="C942" i="14" s="1"/>
  <c r="K941" i="14"/>
  <c r="H941" i="14"/>
  <c r="G941" i="14"/>
  <c r="F941" i="14"/>
  <c r="E941" i="14"/>
  <c r="D941" i="14"/>
  <c r="A941" i="14"/>
  <c r="K940" i="14"/>
  <c r="H940" i="14"/>
  <c r="G940" i="14"/>
  <c r="F940" i="14"/>
  <c r="E940" i="14"/>
  <c r="D940" i="14"/>
  <c r="A940" i="14"/>
  <c r="B940" i="14" s="1"/>
  <c r="K939" i="14"/>
  <c r="H939" i="14"/>
  <c r="G939" i="14"/>
  <c r="F939" i="14"/>
  <c r="E939" i="14"/>
  <c r="D939" i="14"/>
  <c r="A939" i="14"/>
  <c r="B939" i="14" s="1"/>
  <c r="K938" i="14"/>
  <c r="H938" i="14"/>
  <c r="G938" i="14"/>
  <c r="F938" i="14"/>
  <c r="E938" i="14"/>
  <c r="D938" i="14"/>
  <c r="A938" i="14"/>
  <c r="K937" i="14"/>
  <c r="H937" i="14"/>
  <c r="G937" i="14"/>
  <c r="F937" i="14"/>
  <c r="E937" i="14"/>
  <c r="D937" i="14"/>
  <c r="A937" i="14"/>
  <c r="B937" i="14" s="1"/>
  <c r="K936" i="14"/>
  <c r="H936" i="14"/>
  <c r="G936" i="14"/>
  <c r="F936" i="14"/>
  <c r="E936" i="14"/>
  <c r="D936" i="14"/>
  <c r="A936" i="14"/>
  <c r="B936" i="14" s="1"/>
  <c r="K935" i="14"/>
  <c r="H935" i="14"/>
  <c r="G935" i="14"/>
  <c r="F935" i="14"/>
  <c r="E935" i="14"/>
  <c r="D935" i="14"/>
  <c r="A935" i="14"/>
  <c r="B935" i="14" s="1"/>
  <c r="K934" i="14"/>
  <c r="H934" i="14"/>
  <c r="G934" i="14"/>
  <c r="F934" i="14"/>
  <c r="E934" i="14"/>
  <c r="D934" i="14"/>
  <c r="A934" i="14"/>
  <c r="B934" i="14" s="1"/>
  <c r="K933" i="14"/>
  <c r="H933" i="14"/>
  <c r="G933" i="14"/>
  <c r="F933" i="14"/>
  <c r="E933" i="14"/>
  <c r="D933" i="14"/>
  <c r="A933" i="14"/>
  <c r="B933" i="14" s="1"/>
  <c r="K932" i="14"/>
  <c r="H932" i="14"/>
  <c r="G932" i="14"/>
  <c r="F932" i="14"/>
  <c r="E932" i="14"/>
  <c r="D932" i="14"/>
  <c r="A932" i="14"/>
  <c r="B932" i="14" s="1"/>
  <c r="K931" i="14"/>
  <c r="H931" i="14"/>
  <c r="G931" i="14"/>
  <c r="F931" i="14"/>
  <c r="E931" i="14"/>
  <c r="D931" i="14"/>
  <c r="A931" i="14"/>
  <c r="B931" i="14" s="1"/>
  <c r="K930" i="14"/>
  <c r="H930" i="14"/>
  <c r="G930" i="14"/>
  <c r="F930" i="14"/>
  <c r="E930" i="14"/>
  <c r="D930" i="14"/>
  <c r="A930" i="14"/>
  <c r="B930" i="14" s="1"/>
  <c r="K929" i="14"/>
  <c r="H929" i="14"/>
  <c r="G929" i="14"/>
  <c r="F929" i="14"/>
  <c r="E929" i="14"/>
  <c r="D929" i="14"/>
  <c r="A929" i="14"/>
  <c r="B929" i="14" s="1"/>
  <c r="K928" i="14"/>
  <c r="H928" i="14"/>
  <c r="G928" i="14"/>
  <c r="F928" i="14"/>
  <c r="E928" i="14"/>
  <c r="D928" i="14"/>
  <c r="A928" i="14"/>
  <c r="K927" i="14"/>
  <c r="H927" i="14"/>
  <c r="G927" i="14"/>
  <c r="F927" i="14"/>
  <c r="E927" i="14"/>
  <c r="D927" i="14"/>
  <c r="A927" i="14"/>
  <c r="K926" i="14"/>
  <c r="H926" i="14"/>
  <c r="G926" i="14"/>
  <c r="F926" i="14"/>
  <c r="E926" i="14"/>
  <c r="D926" i="14"/>
  <c r="A926" i="14"/>
  <c r="B926" i="14" s="1"/>
  <c r="K925" i="14"/>
  <c r="H925" i="14"/>
  <c r="G925" i="14"/>
  <c r="F925" i="14"/>
  <c r="E925" i="14"/>
  <c r="D925" i="14"/>
  <c r="A925" i="14"/>
  <c r="B925" i="14" s="1"/>
  <c r="K924" i="14"/>
  <c r="H924" i="14"/>
  <c r="G924" i="14"/>
  <c r="F924" i="14"/>
  <c r="E924" i="14"/>
  <c r="D924" i="14"/>
  <c r="A924" i="14"/>
  <c r="K923" i="14"/>
  <c r="H923" i="14"/>
  <c r="G923" i="14"/>
  <c r="F923" i="14"/>
  <c r="E923" i="14"/>
  <c r="D923" i="14"/>
  <c r="A923" i="14"/>
  <c r="K922" i="14"/>
  <c r="H922" i="14"/>
  <c r="G922" i="14"/>
  <c r="F922" i="14"/>
  <c r="E922" i="14"/>
  <c r="D922" i="14"/>
  <c r="A922" i="14"/>
  <c r="K921" i="14"/>
  <c r="H921" i="14"/>
  <c r="G921" i="14"/>
  <c r="F921" i="14"/>
  <c r="E921" i="14"/>
  <c r="D921" i="14"/>
  <c r="A921" i="14"/>
  <c r="B921" i="14" s="1"/>
  <c r="K920" i="14"/>
  <c r="H920" i="14"/>
  <c r="G920" i="14"/>
  <c r="F920" i="14"/>
  <c r="E920" i="14"/>
  <c r="D920" i="14"/>
  <c r="A920" i="14"/>
  <c r="B920" i="14" s="1"/>
  <c r="K919" i="14"/>
  <c r="H919" i="14"/>
  <c r="G919" i="14"/>
  <c r="F919" i="14"/>
  <c r="E919" i="14"/>
  <c r="D919" i="14"/>
  <c r="A919" i="14"/>
  <c r="B919" i="14" s="1"/>
  <c r="K918" i="14"/>
  <c r="H918" i="14"/>
  <c r="G918" i="14"/>
  <c r="F918" i="14"/>
  <c r="E918" i="14"/>
  <c r="D918" i="14"/>
  <c r="A918" i="14"/>
  <c r="B918" i="14" s="1"/>
  <c r="K917" i="14"/>
  <c r="H917" i="14"/>
  <c r="G917" i="14"/>
  <c r="F917" i="14"/>
  <c r="E917" i="14"/>
  <c r="D917" i="14"/>
  <c r="A917" i="14"/>
  <c r="B917" i="14" s="1"/>
  <c r="K916" i="14"/>
  <c r="H916" i="14"/>
  <c r="G916" i="14"/>
  <c r="F916" i="14"/>
  <c r="E916" i="14"/>
  <c r="D916" i="14"/>
  <c r="A916" i="14"/>
  <c r="B916" i="14" s="1"/>
  <c r="K915" i="14"/>
  <c r="H915" i="14"/>
  <c r="G915" i="14"/>
  <c r="F915" i="14"/>
  <c r="E915" i="14"/>
  <c r="D915" i="14"/>
  <c r="A915" i="14"/>
  <c r="B915" i="14" s="1"/>
  <c r="K914" i="14"/>
  <c r="H914" i="14"/>
  <c r="G914" i="14"/>
  <c r="F914" i="14"/>
  <c r="E914" i="14"/>
  <c r="D914" i="14"/>
  <c r="A914" i="14"/>
  <c r="B914" i="14" s="1"/>
  <c r="K913" i="14"/>
  <c r="H913" i="14"/>
  <c r="G913" i="14"/>
  <c r="F913" i="14"/>
  <c r="E913" i="14"/>
  <c r="D913" i="14"/>
  <c r="A913" i="14"/>
  <c r="K912" i="14"/>
  <c r="H912" i="14"/>
  <c r="G912" i="14"/>
  <c r="F912" i="14"/>
  <c r="E912" i="14"/>
  <c r="D912" i="14"/>
  <c r="A912" i="14"/>
  <c r="K911" i="14"/>
  <c r="H911" i="14"/>
  <c r="G911" i="14"/>
  <c r="F911" i="14"/>
  <c r="E911" i="14"/>
  <c r="D911" i="14"/>
  <c r="A911" i="14"/>
  <c r="B911" i="14" s="1"/>
  <c r="C911" i="14" s="1"/>
  <c r="K910" i="14"/>
  <c r="H910" i="14"/>
  <c r="G910" i="14"/>
  <c r="F910" i="14"/>
  <c r="E910" i="14"/>
  <c r="D910" i="14"/>
  <c r="A910" i="14"/>
  <c r="B910" i="14" s="1"/>
  <c r="K909" i="14"/>
  <c r="H909" i="14"/>
  <c r="G909" i="14"/>
  <c r="F909" i="14"/>
  <c r="E909" i="14"/>
  <c r="D909" i="14"/>
  <c r="A909" i="14"/>
  <c r="B909" i="14" s="1"/>
  <c r="K908" i="14"/>
  <c r="H908" i="14"/>
  <c r="G908" i="14"/>
  <c r="F908" i="14"/>
  <c r="E908" i="14"/>
  <c r="D908" i="14"/>
  <c r="A908" i="14"/>
  <c r="B908" i="14" s="1"/>
  <c r="K907" i="14"/>
  <c r="H907" i="14"/>
  <c r="G907" i="14"/>
  <c r="F907" i="14"/>
  <c r="E907" i="14"/>
  <c r="D907" i="14"/>
  <c r="A907" i="14"/>
  <c r="K906" i="14"/>
  <c r="H906" i="14"/>
  <c r="G906" i="14"/>
  <c r="F906" i="14"/>
  <c r="E906" i="14"/>
  <c r="D906" i="14"/>
  <c r="A906" i="14"/>
  <c r="B906" i="14" s="1"/>
  <c r="K905" i="14"/>
  <c r="H905" i="14"/>
  <c r="G905" i="14"/>
  <c r="F905" i="14"/>
  <c r="E905" i="14"/>
  <c r="D905" i="14"/>
  <c r="A905" i="14"/>
  <c r="B905" i="14" s="1"/>
  <c r="K904" i="14"/>
  <c r="H904" i="14"/>
  <c r="G904" i="14"/>
  <c r="F904" i="14"/>
  <c r="E904" i="14"/>
  <c r="D904" i="14"/>
  <c r="A904" i="14"/>
  <c r="B904" i="14" s="1"/>
  <c r="K903" i="14"/>
  <c r="H903" i="14"/>
  <c r="G903" i="14"/>
  <c r="F903" i="14"/>
  <c r="E903" i="14"/>
  <c r="D903" i="14"/>
  <c r="A903" i="14"/>
  <c r="K902" i="14"/>
  <c r="H902" i="14"/>
  <c r="G902" i="14"/>
  <c r="F902" i="14"/>
  <c r="E902" i="14"/>
  <c r="D902" i="14"/>
  <c r="A902" i="14"/>
  <c r="K901" i="14"/>
  <c r="H901" i="14"/>
  <c r="G901" i="14"/>
  <c r="F901" i="14"/>
  <c r="E901" i="14"/>
  <c r="D901" i="14"/>
  <c r="A901" i="14"/>
  <c r="B901" i="14" s="1"/>
  <c r="K900" i="14"/>
  <c r="H900" i="14"/>
  <c r="G900" i="14"/>
  <c r="F900" i="14"/>
  <c r="E900" i="14"/>
  <c r="D900" i="14"/>
  <c r="A900" i="14"/>
  <c r="B900" i="14" s="1"/>
  <c r="K899" i="14"/>
  <c r="H899" i="14"/>
  <c r="G899" i="14"/>
  <c r="F899" i="14"/>
  <c r="E899" i="14"/>
  <c r="D899" i="14"/>
  <c r="A899" i="14"/>
  <c r="B899" i="14" s="1"/>
  <c r="K898" i="14"/>
  <c r="H898" i="14"/>
  <c r="G898" i="14"/>
  <c r="F898" i="14"/>
  <c r="E898" i="14"/>
  <c r="D898" i="14"/>
  <c r="A898" i="14"/>
  <c r="K897" i="14"/>
  <c r="H897" i="14"/>
  <c r="G897" i="14"/>
  <c r="F897" i="14"/>
  <c r="E897" i="14"/>
  <c r="D897" i="14"/>
  <c r="A897" i="14"/>
  <c r="B897" i="14" s="1"/>
  <c r="K896" i="14"/>
  <c r="H896" i="14"/>
  <c r="G896" i="14"/>
  <c r="F896" i="14"/>
  <c r="E896" i="14"/>
  <c r="D896" i="14"/>
  <c r="A896" i="14"/>
  <c r="K895" i="14"/>
  <c r="H895" i="14"/>
  <c r="G895" i="14"/>
  <c r="F895" i="14"/>
  <c r="E895" i="14"/>
  <c r="D895" i="14"/>
  <c r="A895" i="14"/>
  <c r="B895" i="14" s="1"/>
  <c r="K894" i="14"/>
  <c r="H894" i="14"/>
  <c r="G894" i="14"/>
  <c r="F894" i="14"/>
  <c r="E894" i="14"/>
  <c r="D894" i="14"/>
  <c r="A894" i="14"/>
  <c r="B894" i="14" s="1"/>
  <c r="K893" i="14"/>
  <c r="H893" i="14"/>
  <c r="G893" i="14"/>
  <c r="F893" i="14"/>
  <c r="E893" i="14"/>
  <c r="D893" i="14"/>
  <c r="A893" i="14"/>
  <c r="B893" i="14" s="1"/>
  <c r="K892" i="14"/>
  <c r="H892" i="14"/>
  <c r="G892" i="14"/>
  <c r="F892" i="14"/>
  <c r="E892" i="14"/>
  <c r="D892" i="14"/>
  <c r="A892" i="14"/>
  <c r="B892" i="14" s="1"/>
  <c r="K891" i="14"/>
  <c r="H891" i="14"/>
  <c r="G891" i="14"/>
  <c r="F891" i="14"/>
  <c r="E891" i="14"/>
  <c r="D891" i="14"/>
  <c r="A891" i="14"/>
  <c r="B891" i="14" s="1"/>
  <c r="K890" i="14"/>
  <c r="H890" i="14"/>
  <c r="G890" i="14"/>
  <c r="F890" i="14"/>
  <c r="E890" i="14"/>
  <c r="D890" i="14"/>
  <c r="A890" i="14"/>
  <c r="B890" i="14" s="1"/>
  <c r="K889" i="14"/>
  <c r="H889" i="14"/>
  <c r="G889" i="14"/>
  <c r="F889" i="14"/>
  <c r="E889" i="14"/>
  <c r="D889" i="14"/>
  <c r="A889" i="14"/>
  <c r="B889" i="14" s="1"/>
  <c r="K888" i="14"/>
  <c r="H888" i="14"/>
  <c r="G888" i="14"/>
  <c r="F888" i="14"/>
  <c r="E888" i="14"/>
  <c r="D888" i="14"/>
  <c r="A888" i="14"/>
  <c r="B888" i="14" s="1"/>
  <c r="K887" i="14"/>
  <c r="H887" i="14"/>
  <c r="G887" i="14"/>
  <c r="F887" i="14"/>
  <c r="E887" i="14"/>
  <c r="D887" i="14"/>
  <c r="A887" i="14"/>
  <c r="B887" i="14" s="1"/>
  <c r="K886" i="14"/>
  <c r="H886" i="14"/>
  <c r="G886" i="14"/>
  <c r="F886" i="14"/>
  <c r="E886" i="14"/>
  <c r="D886" i="14"/>
  <c r="A886" i="14"/>
  <c r="B886" i="14" s="1"/>
  <c r="K885" i="14"/>
  <c r="H885" i="14"/>
  <c r="G885" i="14"/>
  <c r="F885" i="14"/>
  <c r="E885" i="14"/>
  <c r="D885" i="14"/>
  <c r="A885" i="14"/>
  <c r="K884" i="14"/>
  <c r="H884" i="14"/>
  <c r="G884" i="14"/>
  <c r="F884" i="14"/>
  <c r="E884" i="14"/>
  <c r="D884" i="14"/>
  <c r="A884" i="14"/>
  <c r="B884" i="14" s="1"/>
  <c r="K883" i="14"/>
  <c r="H883" i="14"/>
  <c r="G883" i="14"/>
  <c r="F883" i="14"/>
  <c r="E883" i="14"/>
  <c r="D883" i="14"/>
  <c r="A883" i="14"/>
  <c r="B883" i="14" s="1"/>
  <c r="K882" i="14"/>
  <c r="H882" i="14"/>
  <c r="G882" i="14"/>
  <c r="F882" i="14"/>
  <c r="E882" i="14"/>
  <c r="D882" i="14"/>
  <c r="A882" i="14"/>
  <c r="B882" i="14" s="1"/>
  <c r="K881" i="14"/>
  <c r="H881" i="14"/>
  <c r="G881" i="14"/>
  <c r="F881" i="14"/>
  <c r="E881" i="14"/>
  <c r="D881" i="14"/>
  <c r="A881" i="14"/>
  <c r="B881" i="14" s="1"/>
  <c r="K880" i="14"/>
  <c r="H880" i="14"/>
  <c r="G880" i="14"/>
  <c r="F880" i="14"/>
  <c r="E880" i="14"/>
  <c r="D880" i="14"/>
  <c r="A880" i="14"/>
  <c r="B880" i="14" s="1"/>
  <c r="K879" i="14"/>
  <c r="H879" i="14"/>
  <c r="G879" i="14"/>
  <c r="F879" i="14"/>
  <c r="E879" i="14"/>
  <c r="D879" i="14"/>
  <c r="A879" i="14"/>
  <c r="B879" i="14" s="1"/>
  <c r="K878" i="14"/>
  <c r="H878" i="14"/>
  <c r="G878" i="14"/>
  <c r="F878" i="14"/>
  <c r="E878" i="14"/>
  <c r="D878" i="14"/>
  <c r="A878" i="14"/>
  <c r="B878" i="14" s="1"/>
  <c r="K877" i="14"/>
  <c r="H877" i="14"/>
  <c r="G877" i="14"/>
  <c r="F877" i="14"/>
  <c r="E877" i="14"/>
  <c r="D877" i="14"/>
  <c r="A877" i="14"/>
  <c r="K876" i="14"/>
  <c r="H876" i="14"/>
  <c r="G876" i="14"/>
  <c r="F876" i="14"/>
  <c r="E876" i="14"/>
  <c r="D876" i="14"/>
  <c r="A876" i="14"/>
  <c r="K875" i="14"/>
  <c r="H875" i="14"/>
  <c r="G875" i="14"/>
  <c r="F875" i="14"/>
  <c r="E875" i="14"/>
  <c r="D875" i="14"/>
  <c r="A875" i="14"/>
  <c r="B875" i="14" s="1"/>
  <c r="K874" i="14"/>
  <c r="H874" i="14"/>
  <c r="G874" i="14"/>
  <c r="F874" i="14"/>
  <c r="E874" i="14"/>
  <c r="D874" i="14"/>
  <c r="A874" i="14"/>
  <c r="B874" i="14" s="1"/>
  <c r="K873" i="14"/>
  <c r="H873" i="14"/>
  <c r="G873" i="14"/>
  <c r="F873" i="14"/>
  <c r="E873" i="14"/>
  <c r="D873" i="14"/>
  <c r="A873" i="14"/>
  <c r="B873" i="14" s="1"/>
  <c r="K872" i="14"/>
  <c r="H872" i="14"/>
  <c r="G872" i="14"/>
  <c r="F872" i="14"/>
  <c r="E872" i="14"/>
  <c r="D872" i="14"/>
  <c r="A872" i="14"/>
  <c r="B872" i="14" s="1"/>
  <c r="K871" i="14"/>
  <c r="H871" i="14"/>
  <c r="G871" i="14"/>
  <c r="F871" i="14"/>
  <c r="E871" i="14"/>
  <c r="D871" i="14"/>
  <c r="A871" i="14"/>
  <c r="B871" i="14" s="1"/>
  <c r="K870" i="14"/>
  <c r="H870" i="14"/>
  <c r="G870" i="14"/>
  <c r="F870" i="14"/>
  <c r="E870" i="14"/>
  <c r="D870" i="14"/>
  <c r="A870" i="14"/>
  <c r="B870" i="14" s="1"/>
  <c r="K869" i="14"/>
  <c r="H869" i="14"/>
  <c r="G869" i="14"/>
  <c r="F869" i="14"/>
  <c r="E869" i="14"/>
  <c r="D869" i="14"/>
  <c r="A869" i="14"/>
  <c r="K868" i="14"/>
  <c r="H868" i="14"/>
  <c r="G868" i="14"/>
  <c r="F868" i="14"/>
  <c r="E868" i="14"/>
  <c r="D868" i="14"/>
  <c r="A868" i="14"/>
  <c r="B868" i="14" s="1"/>
  <c r="C868" i="14" s="1"/>
  <c r="K867" i="14"/>
  <c r="H867" i="14"/>
  <c r="G867" i="14"/>
  <c r="F867" i="14"/>
  <c r="E867" i="14"/>
  <c r="D867" i="14"/>
  <c r="A867" i="14"/>
  <c r="K866" i="14"/>
  <c r="H866" i="14"/>
  <c r="G866" i="14"/>
  <c r="F866" i="14"/>
  <c r="E866" i="14"/>
  <c r="D866" i="14"/>
  <c r="A866" i="14"/>
  <c r="B866" i="14" s="1"/>
  <c r="K865" i="14"/>
  <c r="H865" i="14"/>
  <c r="G865" i="14"/>
  <c r="F865" i="14"/>
  <c r="E865" i="14"/>
  <c r="D865" i="14"/>
  <c r="A865" i="14"/>
  <c r="B865" i="14" s="1"/>
  <c r="K864" i="14"/>
  <c r="H864" i="14"/>
  <c r="G864" i="14"/>
  <c r="F864" i="14"/>
  <c r="E864" i="14"/>
  <c r="D864" i="14"/>
  <c r="A864" i="14"/>
  <c r="K863" i="14"/>
  <c r="H863" i="14"/>
  <c r="G863" i="14"/>
  <c r="F863" i="14"/>
  <c r="E863" i="14"/>
  <c r="D863" i="14"/>
  <c r="A863" i="14"/>
  <c r="K862" i="14"/>
  <c r="H862" i="14"/>
  <c r="G862" i="14"/>
  <c r="F862" i="14"/>
  <c r="E862" i="14"/>
  <c r="D862" i="14"/>
  <c r="A862" i="14"/>
  <c r="B862" i="14" s="1"/>
  <c r="K861" i="14"/>
  <c r="H861" i="14"/>
  <c r="G861" i="14"/>
  <c r="F861" i="14"/>
  <c r="E861" i="14"/>
  <c r="D861" i="14"/>
  <c r="A861" i="14"/>
  <c r="B861" i="14" s="1"/>
  <c r="K860" i="14"/>
  <c r="H860" i="14"/>
  <c r="G860" i="14"/>
  <c r="F860" i="14"/>
  <c r="E860" i="14"/>
  <c r="D860" i="14"/>
  <c r="A860" i="14"/>
  <c r="K859" i="14"/>
  <c r="H859" i="14"/>
  <c r="G859" i="14"/>
  <c r="F859" i="14"/>
  <c r="E859" i="14"/>
  <c r="D859" i="14"/>
  <c r="A859" i="14"/>
  <c r="B859" i="14" s="1"/>
  <c r="K858" i="14"/>
  <c r="H858" i="14"/>
  <c r="G858" i="14"/>
  <c r="F858" i="14"/>
  <c r="E858" i="14"/>
  <c r="D858" i="14"/>
  <c r="A858" i="14"/>
  <c r="B858" i="14" s="1"/>
  <c r="K857" i="14"/>
  <c r="H857" i="14"/>
  <c r="G857" i="14"/>
  <c r="F857" i="14"/>
  <c r="E857" i="14"/>
  <c r="D857" i="14"/>
  <c r="A857" i="14"/>
  <c r="B857" i="14" s="1"/>
  <c r="K856" i="14"/>
  <c r="H856" i="14"/>
  <c r="G856" i="14"/>
  <c r="F856" i="14"/>
  <c r="E856" i="14"/>
  <c r="D856" i="14"/>
  <c r="A856" i="14"/>
  <c r="B856" i="14" s="1"/>
  <c r="K855" i="14"/>
  <c r="H855" i="14"/>
  <c r="G855" i="14"/>
  <c r="F855" i="14"/>
  <c r="E855" i="14"/>
  <c r="D855" i="14"/>
  <c r="A855" i="14"/>
  <c r="B855" i="14" s="1"/>
  <c r="C855" i="14" s="1"/>
  <c r="K854" i="14"/>
  <c r="H854" i="14"/>
  <c r="G854" i="14"/>
  <c r="F854" i="14"/>
  <c r="E854" i="14"/>
  <c r="D854" i="14"/>
  <c r="A854" i="14"/>
  <c r="B854" i="14" s="1"/>
  <c r="K853" i="14"/>
  <c r="H853" i="14"/>
  <c r="G853" i="14"/>
  <c r="F853" i="14"/>
  <c r="E853" i="14"/>
  <c r="D853" i="14"/>
  <c r="A853" i="14"/>
  <c r="B853" i="14" s="1"/>
  <c r="C853" i="14" s="1"/>
  <c r="K852" i="14"/>
  <c r="H852" i="14"/>
  <c r="G852" i="14"/>
  <c r="F852" i="14"/>
  <c r="E852" i="14"/>
  <c r="D852" i="14"/>
  <c r="A852" i="14"/>
  <c r="B852" i="14" s="1"/>
  <c r="K851" i="14"/>
  <c r="H851" i="14"/>
  <c r="G851" i="14"/>
  <c r="F851" i="14"/>
  <c r="E851" i="14"/>
  <c r="D851" i="14"/>
  <c r="A851" i="14"/>
  <c r="B851" i="14" s="1"/>
  <c r="K850" i="14"/>
  <c r="H850" i="14"/>
  <c r="G850" i="14"/>
  <c r="F850" i="14"/>
  <c r="E850" i="14"/>
  <c r="D850" i="14"/>
  <c r="A850" i="14"/>
  <c r="K849" i="14"/>
  <c r="H849" i="14"/>
  <c r="G849" i="14"/>
  <c r="F849" i="14"/>
  <c r="E849" i="14"/>
  <c r="D849" i="14"/>
  <c r="A849" i="14"/>
  <c r="B849" i="14" s="1"/>
  <c r="K848" i="14"/>
  <c r="H848" i="14"/>
  <c r="G848" i="14"/>
  <c r="F848" i="14"/>
  <c r="E848" i="14"/>
  <c r="D848" i="14"/>
  <c r="A848" i="14"/>
  <c r="K847" i="14"/>
  <c r="H847" i="14"/>
  <c r="G847" i="14"/>
  <c r="F847" i="14"/>
  <c r="E847" i="14"/>
  <c r="D847" i="14"/>
  <c r="A847" i="14"/>
  <c r="B847" i="14" s="1"/>
  <c r="K846" i="14"/>
  <c r="H846" i="14"/>
  <c r="G846" i="14"/>
  <c r="F846" i="14"/>
  <c r="E846" i="14"/>
  <c r="D846" i="14"/>
  <c r="A846" i="14"/>
  <c r="K845" i="14"/>
  <c r="H845" i="14"/>
  <c r="G845" i="14"/>
  <c r="F845" i="14"/>
  <c r="E845" i="14"/>
  <c r="D845" i="14"/>
  <c r="A845" i="14"/>
  <c r="B845" i="14" s="1"/>
  <c r="K844" i="14"/>
  <c r="H844" i="14"/>
  <c r="G844" i="14"/>
  <c r="F844" i="14"/>
  <c r="E844" i="14"/>
  <c r="D844" i="14"/>
  <c r="A844" i="14"/>
  <c r="K843" i="14"/>
  <c r="H843" i="14"/>
  <c r="G843" i="14"/>
  <c r="F843" i="14"/>
  <c r="E843" i="14"/>
  <c r="D843" i="14"/>
  <c r="A843" i="14"/>
  <c r="K842" i="14"/>
  <c r="H842" i="14"/>
  <c r="G842" i="14"/>
  <c r="F842" i="14"/>
  <c r="E842" i="14"/>
  <c r="D842" i="14"/>
  <c r="A842" i="14"/>
  <c r="K841" i="14"/>
  <c r="H841" i="14"/>
  <c r="G841" i="14"/>
  <c r="F841" i="14"/>
  <c r="E841" i="14"/>
  <c r="D841" i="14"/>
  <c r="A841" i="14"/>
  <c r="B841" i="14" s="1"/>
  <c r="K840" i="14"/>
  <c r="H840" i="14"/>
  <c r="G840" i="14"/>
  <c r="F840" i="14"/>
  <c r="E840" i="14"/>
  <c r="D840" i="14"/>
  <c r="A840" i="14"/>
  <c r="K839" i="14"/>
  <c r="H839" i="14"/>
  <c r="G839" i="14"/>
  <c r="F839" i="14"/>
  <c r="E839" i="14"/>
  <c r="D839" i="14"/>
  <c r="A839" i="14"/>
  <c r="B839" i="14" s="1"/>
  <c r="K838" i="14"/>
  <c r="H838" i="14"/>
  <c r="G838" i="14"/>
  <c r="F838" i="14"/>
  <c r="E838" i="14"/>
  <c r="D838" i="14"/>
  <c r="A838" i="14"/>
  <c r="K837" i="14"/>
  <c r="H837" i="14"/>
  <c r="G837" i="14"/>
  <c r="F837" i="14"/>
  <c r="E837" i="14"/>
  <c r="D837" i="14"/>
  <c r="A837" i="14"/>
  <c r="K836" i="14"/>
  <c r="H836" i="14"/>
  <c r="G836" i="14"/>
  <c r="F836" i="14"/>
  <c r="E836" i="14"/>
  <c r="D836" i="14"/>
  <c r="A836" i="14"/>
  <c r="K835" i="14"/>
  <c r="H835" i="14"/>
  <c r="G835" i="14"/>
  <c r="F835" i="14"/>
  <c r="E835" i="14"/>
  <c r="D835" i="14"/>
  <c r="A835" i="14"/>
  <c r="B835" i="14" s="1"/>
  <c r="K834" i="14"/>
  <c r="H834" i="14"/>
  <c r="G834" i="14"/>
  <c r="F834" i="14"/>
  <c r="E834" i="14"/>
  <c r="D834" i="14"/>
  <c r="A834" i="14"/>
  <c r="B834" i="14" s="1"/>
  <c r="K833" i="14"/>
  <c r="H833" i="14"/>
  <c r="G833" i="14"/>
  <c r="F833" i="14"/>
  <c r="E833" i="14"/>
  <c r="D833" i="14"/>
  <c r="A833" i="14"/>
  <c r="B833" i="14" s="1"/>
  <c r="K832" i="14"/>
  <c r="H832" i="14"/>
  <c r="G832" i="14"/>
  <c r="F832" i="14"/>
  <c r="E832" i="14"/>
  <c r="D832" i="14"/>
  <c r="A832" i="14"/>
  <c r="B832" i="14" s="1"/>
  <c r="C832" i="14" s="1"/>
  <c r="K831" i="14"/>
  <c r="H831" i="14"/>
  <c r="G831" i="14"/>
  <c r="F831" i="14"/>
  <c r="E831" i="14"/>
  <c r="D831" i="14"/>
  <c r="A831" i="14"/>
  <c r="B831" i="14" s="1"/>
  <c r="C831" i="14" s="1"/>
  <c r="K830" i="14"/>
  <c r="H830" i="14"/>
  <c r="G830" i="14"/>
  <c r="F830" i="14"/>
  <c r="E830" i="14"/>
  <c r="D830" i="14"/>
  <c r="A830" i="14"/>
  <c r="B830" i="14" s="1"/>
  <c r="K829" i="14"/>
  <c r="H829" i="14"/>
  <c r="G829" i="14"/>
  <c r="F829" i="14"/>
  <c r="E829" i="14"/>
  <c r="D829" i="14"/>
  <c r="A829" i="14"/>
  <c r="K828" i="14"/>
  <c r="H828" i="14"/>
  <c r="G828" i="14"/>
  <c r="F828" i="14"/>
  <c r="E828" i="14"/>
  <c r="D828" i="14"/>
  <c r="A828" i="14"/>
  <c r="B828" i="14" s="1"/>
  <c r="K827" i="14"/>
  <c r="H827" i="14"/>
  <c r="G827" i="14"/>
  <c r="F827" i="14"/>
  <c r="E827" i="14"/>
  <c r="D827" i="14"/>
  <c r="A827" i="14"/>
  <c r="B827" i="14" s="1"/>
  <c r="K826" i="14"/>
  <c r="H826" i="14"/>
  <c r="G826" i="14"/>
  <c r="F826" i="14"/>
  <c r="E826" i="14"/>
  <c r="D826" i="14"/>
  <c r="A826" i="14"/>
  <c r="B826" i="14" s="1"/>
  <c r="K825" i="14"/>
  <c r="H825" i="14"/>
  <c r="G825" i="14"/>
  <c r="F825" i="14"/>
  <c r="E825" i="14"/>
  <c r="D825" i="14"/>
  <c r="A825" i="14"/>
  <c r="K824" i="14"/>
  <c r="H824" i="14"/>
  <c r="G824" i="14"/>
  <c r="F824" i="14"/>
  <c r="E824" i="14"/>
  <c r="D824" i="14"/>
  <c r="A824" i="14"/>
  <c r="K823" i="14"/>
  <c r="H823" i="14"/>
  <c r="G823" i="14"/>
  <c r="F823" i="14"/>
  <c r="E823" i="14"/>
  <c r="D823" i="14"/>
  <c r="A823" i="14"/>
  <c r="B823" i="14" s="1"/>
  <c r="K822" i="14"/>
  <c r="H822" i="14"/>
  <c r="G822" i="14"/>
  <c r="F822" i="14"/>
  <c r="E822" i="14"/>
  <c r="D822" i="14"/>
  <c r="A822" i="14"/>
  <c r="B822" i="14" s="1"/>
  <c r="K821" i="14"/>
  <c r="H821" i="14"/>
  <c r="G821" i="14"/>
  <c r="F821" i="14"/>
  <c r="E821" i="14"/>
  <c r="D821" i="14"/>
  <c r="A821" i="14"/>
  <c r="B821" i="14" s="1"/>
  <c r="C821" i="14" s="1"/>
  <c r="K820" i="14"/>
  <c r="H820" i="14"/>
  <c r="G820" i="14"/>
  <c r="F820" i="14"/>
  <c r="E820" i="14"/>
  <c r="D820" i="14"/>
  <c r="A820" i="14"/>
  <c r="B820" i="14" s="1"/>
  <c r="K819" i="14"/>
  <c r="H819" i="14"/>
  <c r="G819" i="14"/>
  <c r="F819" i="14"/>
  <c r="E819" i="14"/>
  <c r="D819" i="14"/>
  <c r="A819" i="14"/>
  <c r="B819" i="14" s="1"/>
  <c r="K818" i="14"/>
  <c r="H818" i="14"/>
  <c r="G818" i="14"/>
  <c r="F818" i="14"/>
  <c r="E818" i="14"/>
  <c r="D818" i="14"/>
  <c r="A818" i="14"/>
  <c r="B818" i="14" s="1"/>
  <c r="K817" i="14"/>
  <c r="H817" i="14"/>
  <c r="G817" i="14"/>
  <c r="F817" i="14"/>
  <c r="E817" i="14"/>
  <c r="D817" i="14"/>
  <c r="A817" i="14"/>
  <c r="B817" i="14" s="1"/>
  <c r="K816" i="14"/>
  <c r="H816" i="14"/>
  <c r="G816" i="14"/>
  <c r="F816" i="14"/>
  <c r="E816" i="14"/>
  <c r="D816" i="14"/>
  <c r="A816" i="14"/>
  <c r="B816" i="14" s="1"/>
  <c r="K815" i="14"/>
  <c r="H815" i="14"/>
  <c r="G815" i="14"/>
  <c r="F815" i="14"/>
  <c r="E815" i="14"/>
  <c r="D815" i="14"/>
  <c r="A815" i="14"/>
  <c r="B815" i="14" s="1"/>
  <c r="C815" i="14" s="1"/>
  <c r="K814" i="14"/>
  <c r="H814" i="14"/>
  <c r="G814" i="14"/>
  <c r="F814" i="14"/>
  <c r="E814" i="14"/>
  <c r="D814" i="14"/>
  <c r="A814" i="14"/>
  <c r="K813" i="14"/>
  <c r="H813" i="14"/>
  <c r="G813" i="14"/>
  <c r="F813" i="14"/>
  <c r="E813" i="14"/>
  <c r="D813" i="14"/>
  <c r="A813" i="14"/>
  <c r="K812" i="14"/>
  <c r="H812" i="14"/>
  <c r="G812" i="14"/>
  <c r="F812" i="14"/>
  <c r="E812" i="14"/>
  <c r="D812" i="14"/>
  <c r="A812" i="14"/>
  <c r="B812" i="14" s="1"/>
  <c r="C812" i="14" s="1"/>
  <c r="K811" i="14"/>
  <c r="H811" i="14"/>
  <c r="G811" i="14"/>
  <c r="F811" i="14"/>
  <c r="E811" i="14"/>
  <c r="D811" i="14"/>
  <c r="A811" i="14"/>
  <c r="B811" i="14" s="1"/>
  <c r="C811" i="14" s="1"/>
  <c r="K810" i="14"/>
  <c r="H810" i="14"/>
  <c r="G810" i="14"/>
  <c r="F810" i="14"/>
  <c r="E810" i="14"/>
  <c r="D810" i="14"/>
  <c r="A810" i="14"/>
  <c r="B810" i="14" s="1"/>
  <c r="K809" i="14"/>
  <c r="H809" i="14"/>
  <c r="G809" i="14"/>
  <c r="F809" i="14"/>
  <c r="E809" i="14"/>
  <c r="D809" i="14"/>
  <c r="A809" i="14"/>
  <c r="B809" i="14" s="1"/>
  <c r="K808" i="14"/>
  <c r="H808" i="14"/>
  <c r="G808" i="14"/>
  <c r="F808" i="14"/>
  <c r="E808" i="14"/>
  <c r="D808" i="14"/>
  <c r="A808" i="14"/>
  <c r="B808" i="14" s="1"/>
  <c r="K807" i="14"/>
  <c r="H807" i="14"/>
  <c r="G807" i="14"/>
  <c r="F807" i="14"/>
  <c r="E807" i="14"/>
  <c r="D807" i="14"/>
  <c r="A807" i="14"/>
  <c r="B807" i="14" s="1"/>
  <c r="K806" i="14"/>
  <c r="H806" i="14"/>
  <c r="G806" i="14"/>
  <c r="F806" i="14"/>
  <c r="E806" i="14"/>
  <c r="D806" i="14"/>
  <c r="A806" i="14"/>
  <c r="B806" i="14" s="1"/>
  <c r="K805" i="14"/>
  <c r="H805" i="14"/>
  <c r="G805" i="14"/>
  <c r="F805" i="14"/>
  <c r="E805" i="14"/>
  <c r="D805" i="14"/>
  <c r="A805" i="14"/>
  <c r="K804" i="14"/>
  <c r="H804" i="14"/>
  <c r="G804" i="14"/>
  <c r="F804" i="14"/>
  <c r="E804" i="14"/>
  <c r="D804" i="14"/>
  <c r="A804" i="14"/>
  <c r="B804" i="14" s="1"/>
  <c r="K803" i="14"/>
  <c r="H803" i="14"/>
  <c r="G803" i="14"/>
  <c r="F803" i="14"/>
  <c r="E803" i="14"/>
  <c r="D803" i="14"/>
  <c r="A803" i="14"/>
  <c r="B803" i="14" s="1"/>
  <c r="K802" i="14"/>
  <c r="H802" i="14"/>
  <c r="G802" i="14"/>
  <c r="F802" i="14"/>
  <c r="E802" i="14"/>
  <c r="D802" i="14"/>
  <c r="A802" i="14"/>
  <c r="B802" i="14" s="1"/>
  <c r="K801" i="14"/>
  <c r="H801" i="14"/>
  <c r="G801" i="14"/>
  <c r="F801" i="14"/>
  <c r="E801" i="14"/>
  <c r="D801" i="14"/>
  <c r="A801" i="14"/>
  <c r="B801" i="14" s="1"/>
  <c r="K800" i="14"/>
  <c r="H800" i="14"/>
  <c r="G800" i="14"/>
  <c r="F800" i="14"/>
  <c r="E800" i="14"/>
  <c r="D800" i="14"/>
  <c r="A800" i="14"/>
  <c r="K799" i="14"/>
  <c r="H799" i="14"/>
  <c r="G799" i="14"/>
  <c r="F799" i="14"/>
  <c r="E799" i="14"/>
  <c r="D799" i="14"/>
  <c r="A799" i="14"/>
  <c r="B799" i="14" s="1"/>
  <c r="K798" i="14"/>
  <c r="H798" i="14"/>
  <c r="G798" i="14"/>
  <c r="F798" i="14"/>
  <c r="E798" i="14"/>
  <c r="D798" i="14"/>
  <c r="A798" i="14"/>
  <c r="B798" i="14" s="1"/>
  <c r="K797" i="14"/>
  <c r="H797" i="14"/>
  <c r="G797" i="14"/>
  <c r="F797" i="14"/>
  <c r="E797" i="14"/>
  <c r="D797" i="14"/>
  <c r="A797" i="14"/>
  <c r="B797" i="14" s="1"/>
  <c r="K796" i="14"/>
  <c r="H796" i="14"/>
  <c r="G796" i="14"/>
  <c r="F796" i="14"/>
  <c r="E796" i="14"/>
  <c r="D796" i="14"/>
  <c r="A796" i="14"/>
  <c r="B796" i="14" s="1"/>
  <c r="K795" i="14"/>
  <c r="H795" i="14"/>
  <c r="G795" i="14"/>
  <c r="F795" i="14"/>
  <c r="E795" i="14"/>
  <c r="D795" i="14"/>
  <c r="A795" i="14"/>
  <c r="B795" i="14" s="1"/>
  <c r="K794" i="14"/>
  <c r="H794" i="14"/>
  <c r="G794" i="14"/>
  <c r="F794" i="14"/>
  <c r="E794" i="14"/>
  <c r="D794" i="14"/>
  <c r="A794" i="14"/>
  <c r="B794" i="14" s="1"/>
  <c r="K793" i="14"/>
  <c r="H793" i="14"/>
  <c r="G793" i="14"/>
  <c r="F793" i="14"/>
  <c r="E793" i="14"/>
  <c r="D793" i="14"/>
  <c r="A793" i="14"/>
  <c r="B793" i="14" s="1"/>
  <c r="K792" i="14"/>
  <c r="H792" i="14"/>
  <c r="G792" i="14"/>
  <c r="F792" i="14"/>
  <c r="E792" i="14"/>
  <c r="D792" i="14"/>
  <c r="A792" i="14"/>
  <c r="K791" i="14"/>
  <c r="H791" i="14"/>
  <c r="G791" i="14"/>
  <c r="F791" i="14"/>
  <c r="E791" i="14"/>
  <c r="D791" i="14"/>
  <c r="A791" i="14"/>
  <c r="B791" i="14" s="1"/>
  <c r="K790" i="14"/>
  <c r="H790" i="14"/>
  <c r="G790" i="14"/>
  <c r="F790" i="14"/>
  <c r="E790" i="14"/>
  <c r="D790" i="14"/>
  <c r="A790" i="14"/>
  <c r="K789" i="14"/>
  <c r="H789" i="14"/>
  <c r="G789" i="14"/>
  <c r="F789" i="14"/>
  <c r="E789" i="14"/>
  <c r="D789" i="14"/>
  <c r="A789" i="14"/>
  <c r="B789" i="14" s="1"/>
  <c r="K788" i="14"/>
  <c r="H788" i="14"/>
  <c r="G788" i="14"/>
  <c r="F788" i="14"/>
  <c r="E788" i="14"/>
  <c r="D788" i="14"/>
  <c r="A788" i="14"/>
  <c r="B788" i="14" s="1"/>
  <c r="K787" i="14"/>
  <c r="H787" i="14"/>
  <c r="G787" i="14"/>
  <c r="F787" i="14"/>
  <c r="E787" i="14"/>
  <c r="D787" i="14"/>
  <c r="A787" i="14"/>
  <c r="B787" i="14" s="1"/>
  <c r="K786" i="14"/>
  <c r="H786" i="14"/>
  <c r="G786" i="14"/>
  <c r="F786" i="14"/>
  <c r="E786" i="14"/>
  <c r="D786" i="14"/>
  <c r="A786" i="14"/>
  <c r="B786" i="14" s="1"/>
  <c r="K785" i="14"/>
  <c r="H785" i="14"/>
  <c r="G785" i="14"/>
  <c r="F785" i="14"/>
  <c r="E785" i="14"/>
  <c r="D785" i="14"/>
  <c r="A785" i="14"/>
  <c r="K784" i="14"/>
  <c r="H784" i="14"/>
  <c r="G784" i="14"/>
  <c r="F784" i="14"/>
  <c r="E784" i="14"/>
  <c r="D784" i="14"/>
  <c r="A784" i="14"/>
  <c r="K783" i="14"/>
  <c r="H783" i="14"/>
  <c r="G783" i="14"/>
  <c r="F783" i="14"/>
  <c r="E783" i="14"/>
  <c r="D783" i="14"/>
  <c r="A783" i="14"/>
  <c r="B783" i="14" s="1"/>
  <c r="K782" i="14"/>
  <c r="H782" i="14"/>
  <c r="G782" i="14"/>
  <c r="F782" i="14"/>
  <c r="E782" i="14"/>
  <c r="D782" i="14"/>
  <c r="A782" i="14"/>
  <c r="B782" i="14" s="1"/>
  <c r="K781" i="14"/>
  <c r="H781" i="14"/>
  <c r="G781" i="14"/>
  <c r="F781" i="14"/>
  <c r="E781" i="14"/>
  <c r="D781" i="14"/>
  <c r="A781" i="14"/>
  <c r="B781" i="14" s="1"/>
  <c r="K780" i="14"/>
  <c r="H780" i="14"/>
  <c r="G780" i="14"/>
  <c r="F780" i="14"/>
  <c r="E780" i="14"/>
  <c r="D780" i="14"/>
  <c r="A780" i="14"/>
  <c r="B780" i="14" s="1"/>
  <c r="K779" i="14"/>
  <c r="H779" i="14"/>
  <c r="G779" i="14"/>
  <c r="F779" i="14"/>
  <c r="E779" i="14"/>
  <c r="D779" i="14"/>
  <c r="A779" i="14"/>
  <c r="K778" i="14"/>
  <c r="H778" i="14"/>
  <c r="G778" i="14"/>
  <c r="F778" i="14"/>
  <c r="E778" i="14"/>
  <c r="D778" i="14"/>
  <c r="A778" i="14"/>
  <c r="B778" i="14" s="1"/>
  <c r="K777" i="14"/>
  <c r="H777" i="14"/>
  <c r="G777" i="14"/>
  <c r="F777" i="14"/>
  <c r="E777" i="14"/>
  <c r="D777" i="14"/>
  <c r="A777" i="14"/>
  <c r="B777" i="14" s="1"/>
  <c r="K776" i="14"/>
  <c r="H776" i="14"/>
  <c r="G776" i="14"/>
  <c r="F776" i="14"/>
  <c r="E776" i="14"/>
  <c r="D776" i="14"/>
  <c r="A776" i="14"/>
  <c r="K775" i="14"/>
  <c r="H775" i="14"/>
  <c r="G775" i="14"/>
  <c r="F775" i="14"/>
  <c r="E775" i="14"/>
  <c r="D775" i="14"/>
  <c r="A775" i="14"/>
  <c r="K774" i="14"/>
  <c r="H774" i="14"/>
  <c r="G774" i="14"/>
  <c r="F774" i="14"/>
  <c r="E774" i="14"/>
  <c r="D774" i="14"/>
  <c r="A774" i="14"/>
  <c r="B774" i="14" s="1"/>
  <c r="K773" i="14"/>
  <c r="H773" i="14"/>
  <c r="G773" i="14"/>
  <c r="F773" i="14"/>
  <c r="E773" i="14"/>
  <c r="D773" i="14"/>
  <c r="A773" i="14"/>
  <c r="K772" i="14"/>
  <c r="H772" i="14"/>
  <c r="G772" i="14"/>
  <c r="F772" i="14"/>
  <c r="E772" i="14"/>
  <c r="D772" i="14"/>
  <c r="A772" i="14"/>
  <c r="B772" i="14" s="1"/>
  <c r="K771" i="14"/>
  <c r="H771" i="14"/>
  <c r="G771" i="14"/>
  <c r="F771" i="14"/>
  <c r="E771" i="14"/>
  <c r="D771" i="14"/>
  <c r="A771" i="14"/>
  <c r="K770" i="14"/>
  <c r="H770" i="14"/>
  <c r="G770" i="14"/>
  <c r="F770" i="14"/>
  <c r="E770" i="14"/>
  <c r="D770" i="14"/>
  <c r="A770" i="14"/>
  <c r="K769" i="14"/>
  <c r="H769" i="14"/>
  <c r="G769" i="14"/>
  <c r="F769" i="14"/>
  <c r="E769" i="14"/>
  <c r="D769" i="14"/>
  <c r="A769" i="14"/>
  <c r="K768" i="14"/>
  <c r="H768" i="14"/>
  <c r="G768" i="14"/>
  <c r="F768" i="14"/>
  <c r="E768" i="14"/>
  <c r="D768" i="14"/>
  <c r="A768" i="14"/>
  <c r="K767" i="14"/>
  <c r="H767" i="14"/>
  <c r="G767" i="14"/>
  <c r="F767" i="14"/>
  <c r="E767" i="14"/>
  <c r="D767" i="14"/>
  <c r="A767" i="14"/>
  <c r="B767" i="14" s="1"/>
  <c r="K766" i="14"/>
  <c r="H766" i="14"/>
  <c r="G766" i="14"/>
  <c r="F766" i="14"/>
  <c r="E766" i="14"/>
  <c r="D766" i="14"/>
  <c r="A766" i="14"/>
  <c r="B766" i="14" s="1"/>
  <c r="K765" i="14"/>
  <c r="H765" i="14"/>
  <c r="G765" i="14"/>
  <c r="F765" i="14"/>
  <c r="E765" i="14"/>
  <c r="D765" i="14"/>
  <c r="A765" i="14"/>
  <c r="B765" i="14" s="1"/>
  <c r="K764" i="14"/>
  <c r="H764" i="14"/>
  <c r="G764" i="14"/>
  <c r="F764" i="14"/>
  <c r="E764" i="14"/>
  <c r="D764" i="14"/>
  <c r="A764" i="14"/>
  <c r="B764" i="14" s="1"/>
  <c r="K763" i="14"/>
  <c r="H763" i="14"/>
  <c r="G763" i="14"/>
  <c r="F763" i="14"/>
  <c r="E763" i="14"/>
  <c r="D763" i="14"/>
  <c r="A763" i="14"/>
  <c r="K762" i="14"/>
  <c r="H762" i="14"/>
  <c r="G762" i="14"/>
  <c r="F762" i="14"/>
  <c r="E762" i="14"/>
  <c r="D762" i="14"/>
  <c r="A762" i="14"/>
  <c r="B762" i="14" s="1"/>
  <c r="K761" i="14"/>
  <c r="H761" i="14"/>
  <c r="G761" i="14"/>
  <c r="F761" i="14"/>
  <c r="E761" i="14"/>
  <c r="D761" i="14"/>
  <c r="A761" i="14"/>
  <c r="B761" i="14" s="1"/>
  <c r="K760" i="14"/>
  <c r="H760" i="14"/>
  <c r="G760" i="14"/>
  <c r="F760" i="14"/>
  <c r="E760" i="14"/>
  <c r="D760" i="14"/>
  <c r="A760" i="14"/>
  <c r="B760" i="14" s="1"/>
  <c r="K759" i="14"/>
  <c r="H759" i="14"/>
  <c r="G759" i="14"/>
  <c r="F759" i="14"/>
  <c r="E759" i="14"/>
  <c r="D759" i="14"/>
  <c r="A759" i="14"/>
  <c r="K758" i="14"/>
  <c r="H758" i="14"/>
  <c r="G758" i="14"/>
  <c r="F758" i="14"/>
  <c r="E758" i="14"/>
  <c r="D758" i="14"/>
  <c r="A758" i="14"/>
  <c r="B758" i="14" s="1"/>
  <c r="K757" i="14"/>
  <c r="H757" i="14"/>
  <c r="G757" i="14"/>
  <c r="F757" i="14"/>
  <c r="E757" i="14"/>
  <c r="D757" i="14"/>
  <c r="A757" i="14"/>
  <c r="B757" i="14" s="1"/>
  <c r="K756" i="14"/>
  <c r="H756" i="14"/>
  <c r="G756" i="14"/>
  <c r="F756" i="14"/>
  <c r="E756" i="14"/>
  <c r="D756" i="14"/>
  <c r="A756" i="14"/>
  <c r="K755" i="14"/>
  <c r="H755" i="14"/>
  <c r="G755" i="14"/>
  <c r="F755" i="14"/>
  <c r="E755" i="14"/>
  <c r="D755" i="14"/>
  <c r="A755" i="14"/>
  <c r="K754" i="14"/>
  <c r="H754" i="14"/>
  <c r="G754" i="14"/>
  <c r="F754" i="14"/>
  <c r="E754" i="14"/>
  <c r="D754" i="14"/>
  <c r="A754" i="14"/>
  <c r="B754" i="14" s="1"/>
  <c r="K753" i="14"/>
  <c r="H753" i="14"/>
  <c r="G753" i="14"/>
  <c r="F753" i="14"/>
  <c r="E753" i="14"/>
  <c r="D753" i="14"/>
  <c r="A753" i="14"/>
  <c r="B753" i="14" s="1"/>
  <c r="K752" i="14"/>
  <c r="H752" i="14"/>
  <c r="G752" i="14"/>
  <c r="F752" i="14"/>
  <c r="E752" i="14"/>
  <c r="D752" i="14"/>
  <c r="A752" i="14"/>
  <c r="B752" i="14" s="1"/>
  <c r="K751" i="14"/>
  <c r="H751" i="14"/>
  <c r="G751" i="14"/>
  <c r="F751" i="14"/>
  <c r="E751" i="14"/>
  <c r="D751" i="14"/>
  <c r="A751" i="14"/>
  <c r="B751" i="14" s="1"/>
  <c r="K750" i="14"/>
  <c r="H750" i="14"/>
  <c r="G750" i="14"/>
  <c r="F750" i="14"/>
  <c r="E750" i="14"/>
  <c r="D750" i="14"/>
  <c r="A750" i="14"/>
  <c r="B750" i="14" s="1"/>
  <c r="K749" i="14"/>
  <c r="H749" i="14"/>
  <c r="G749" i="14"/>
  <c r="F749" i="14"/>
  <c r="E749" i="14"/>
  <c r="D749" i="14"/>
  <c r="A749" i="14"/>
  <c r="K748" i="14"/>
  <c r="H748" i="14"/>
  <c r="G748" i="14"/>
  <c r="F748" i="14"/>
  <c r="E748" i="14"/>
  <c r="D748" i="14"/>
  <c r="A748" i="14"/>
  <c r="B748" i="14" s="1"/>
  <c r="K747" i="14"/>
  <c r="H747" i="14"/>
  <c r="G747" i="14"/>
  <c r="F747" i="14"/>
  <c r="E747" i="14"/>
  <c r="D747" i="14"/>
  <c r="A747" i="14"/>
  <c r="K746" i="14"/>
  <c r="H746" i="14"/>
  <c r="G746" i="14"/>
  <c r="F746" i="14"/>
  <c r="E746" i="14"/>
  <c r="D746" i="14"/>
  <c r="A746" i="14"/>
  <c r="B746" i="14" s="1"/>
  <c r="K745" i="14"/>
  <c r="H745" i="14"/>
  <c r="G745" i="14"/>
  <c r="F745" i="14"/>
  <c r="E745" i="14"/>
  <c r="D745" i="14"/>
  <c r="A745" i="14"/>
  <c r="B745" i="14" s="1"/>
  <c r="K744" i="14"/>
  <c r="H744" i="14"/>
  <c r="G744" i="14"/>
  <c r="F744" i="14"/>
  <c r="E744" i="14"/>
  <c r="D744" i="14"/>
  <c r="A744" i="14"/>
  <c r="B744" i="14" s="1"/>
  <c r="K743" i="14"/>
  <c r="H743" i="14"/>
  <c r="G743" i="14"/>
  <c r="F743" i="14"/>
  <c r="E743" i="14"/>
  <c r="D743" i="14"/>
  <c r="A743" i="14"/>
  <c r="K742" i="14"/>
  <c r="H742" i="14"/>
  <c r="G742" i="14"/>
  <c r="F742" i="14"/>
  <c r="E742" i="14"/>
  <c r="D742" i="14"/>
  <c r="A742" i="14"/>
  <c r="B742" i="14" s="1"/>
  <c r="K741" i="14"/>
  <c r="H741" i="14"/>
  <c r="G741" i="14"/>
  <c r="F741" i="14"/>
  <c r="E741" i="14"/>
  <c r="D741" i="14"/>
  <c r="A741" i="14"/>
  <c r="B741" i="14" s="1"/>
  <c r="K740" i="14"/>
  <c r="H740" i="14"/>
  <c r="G740" i="14"/>
  <c r="F740" i="14"/>
  <c r="E740" i="14"/>
  <c r="D740" i="14"/>
  <c r="A740" i="14"/>
  <c r="K739" i="14"/>
  <c r="H739" i="14"/>
  <c r="G739" i="14"/>
  <c r="F739" i="14"/>
  <c r="E739" i="14"/>
  <c r="D739" i="14"/>
  <c r="A739" i="14"/>
  <c r="K738" i="14"/>
  <c r="H738" i="14"/>
  <c r="G738" i="14"/>
  <c r="F738" i="14"/>
  <c r="E738" i="14"/>
  <c r="D738" i="14"/>
  <c r="A738" i="14"/>
  <c r="B738" i="14" s="1"/>
  <c r="K737" i="14"/>
  <c r="H737" i="14"/>
  <c r="G737" i="14"/>
  <c r="F737" i="14"/>
  <c r="E737" i="14"/>
  <c r="D737" i="14"/>
  <c r="A737" i="14"/>
  <c r="B737" i="14" s="1"/>
  <c r="K736" i="14"/>
  <c r="H736" i="14"/>
  <c r="G736" i="14"/>
  <c r="F736" i="14"/>
  <c r="E736" i="14"/>
  <c r="D736" i="14"/>
  <c r="A736" i="14"/>
  <c r="B736" i="14" s="1"/>
  <c r="K735" i="14"/>
  <c r="H735" i="14"/>
  <c r="G735" i="14"/>
  <c r="F735" i="14"/>
  <c r="E735" i="14"/>
  <c r="D735" i="14"/>
  <c r="A735" i="14"/>
  <c r="B735" i="14" s="1"/>
  <c r="K734" i="14"/>
  <c r="H734" i="14"/>
  <c r="G734" i="14"/>
  <c r="F734" i="14"/>
  <c r="E734" i="14"/>
  <c r="D734" i="14"/>
  <c r="A734" i="14"/>
  <c r="B734" i="14" s="1"/>
  <c r="K733" i="14"/>
  <c r="H733" i="14"/>
  <c r="G733" i="14"/>
  <c r="F733" i="14"/>
  <c r="E733" i="14"/>
  <c r="D733" i="14"/>
  <c r="A733" i="14"/>
  <c r="K732" i="14"/>
  <c r="H732" i="14"/>
  <c r="G732" i="14"/>
  <c r="F732" i="14"/>
  <c r="E732" i="14"/>
  <c r="D732" i="14"/>
  <c r="A732" i="14"/>
  <c r="K731" i="14"/>
  <c r="H731" i="14"/>
  <c r="G731" i="14"/>
  <c r="F731" i="14"/>
  <c r="E731" i="14"/>
  <c r="D731" i="14"/>
  <c r="A731" i="14"/>
  <c r="B731" i="14" s="1"/>
  <c r="K730" i="14"/>
  <c r="H730" i="14"/>
  <c r="G730" i="14"/>
  <c r="F730" i="14"/>
  <c r="E730" i="14"/>
  <c r="D730" i="14"/>
  <c r="A730" i="14"/>
  <c r="B730" i="14" s="1"/>
  <c r="K729" i="14"/>
  <c r="H729" i="14"/>
  <c r="G729" i="14"/>
  <c r="F729" i="14"/>
  <c r="E729" i="14"/>
  <c r="D729" i="14"/>
  <c r="A729" i="14"/>
  <c r="K728" i="14"/>
  <c r="H728" i="14"/>
  <c r="G728" i="14"/>
  <c r="F728" i="14"/>
  <c r="E728" i="14"/>
  <c r="D728" i="14"/>
  <c r="A728" i="14"/>
  <c r="B728" i="14" s="1"/>
  <c r="K727" i="14"/>
  <c r="H727" i="14"/>
  <c r="G727" i="14"/>
  <c r="F727" i="14"/>
  <c r="E727" i="14"/>
  <c r="D727" i="14"/>
  <c r="A727" i="14"/>
  <c r="B727" i="14" s="1"/>
  <c r="K726" i="14"/>
  <c r="H726" i="14"/>
  <c r="G726" i="14"/>
  <c r="F726" i="14"/>
  <c r="E726" i="14"/>
  <c r="D726" i="14"/>
  <c r="A726" i="14"/>
  <c r="B726" i="14" s="1"/>
  <c r="K725" i="14"/>
  <c r="H725" i="14"/>
  <c r="G725" i="14"/>
  <c r="F725" i="14"/>
  <c r="E725" i="14"/>
  <c r="D725" i="14"/>
  <c r="A725" i="14"/>
  <c r="K724" i="14"/>
  <c r="H724" i="14"/>
  <c r="G724" i="14"/>
  <c r="F724" i="14"/>
  <c r="E724" i="14"/>
  <c r="D724" i="14"/>
  <c r="A724" i="14"/>
  <c r="B724" i="14" s="1"/>
  <c r="K723" i="14"/>
  <c r="H723" i="14"/>
  <c r="G723" i="14"/>
  <c r="F723" i="14"/>
  <c r="E723" i="14"/>
  <c r="D723" i="14"/>
  <c r="A723" i="14"/>
  <c r="B723" i="14" s="1"/>
  <c r="K722" i="14"/>
  <c r="H722" i="14"/>
  <c r="G722" i="14"/>
  <c r="F722" i="14"/>
  <c r="E722" i="14"/>
  <c r="D722" i="14"/>
  <c r="A722" i="14"/>
  <c r="B722" i="14" s="1"/>
  <c r="K721" i="14"/>
  <c r="H721" i="14"/>
  <c r="G721" i="14"/>
  <c r="F721" i="14"/>
  <c r="E721" i="14"/>
  <c r="D721" i="14"/>
  <c r="A721" i="14"/>
  <c r="K720" i="14"/>
  <c r="H720" i="14"/>
  <c r="G720" i="14"/>
  <c r="F720" i="14"/>
  <c r="E720" i="14"/>
  <c r="D720" i="14"/>
  <c r="A720" i="14"/>
  <c r="B720" i="14" s="1"/>
  <c r="K719" i="14"/>
  <c r="H719" i="14"/>
  <c r="G719" i="14"/>
  <c r="F719" i="14"/>
  <c r="E719" i="14"/>
  <c r="D719" i="14"/>
  <c r="A719" i="14"/>
  <c r="B719" i="14" s="1"/>
  <c r="K718" i="14"/>
  <c r="H718" i="14"/>
  <c r="G718" i="14"/>
  <c r="F718" i="14"/>
  <c r="E718" i="14"/>
  <c r="D718" i="14"/>
  <c r="A718" i="14"/>
  <c r="B718" i="14" s="1"/>
  <c r="K717" i="14"/>
  <c r="H717" i="14"/>
  <c r="G717" i="14"/>
  <c r="F717" i="14"/>
  <c r="E717" i="14"/>
  <c r="D717" i="14"/>
  <c r="A717" i="14"/>
  <c r="K716" i="14"/>
  <c r="H716" i="14"/>
  <c r="G716" i="14"/>
  <c r="F716" i="14"/>
  <c r="E716" i="14"/>
  <c r="D716" i="14"/>
  <c r="A716" i="14"/>
  <c r="K715" i="14"/>
  <c r="H715" i="14"/>
  <c r="G715" i="14"/>
  <c r="F715" i="14"/>
  <c r="E715" i="14"/>
  <c r="D715" i="14"/>
  <c r="A715" i="14"/>
  <c r="K714" i="14"/>
  <c r="H714" i="14"/>
  <c r="G714" i="14"/>
  <c r="F714" i="14"/>
  <c r="E714" i="14"/>
  <c r="D714" i="14"/>
  <c r="A714" i="14"/>
  <c r="B714" i="14" s="1"/>
  <c r="K713" i="14"/>
  <c r="H713" i="14"/>
  <c r="G713" i="14"/>
  <c r="F713" i="14"/>
  <c r="E713" i="14"/>
  <c r="D713" i="14"/>
  <c r="A713" i="14"/>
  <c r="K712" i="14"/>
  <c r="H712" i="14"/>
  <c r="G712" i="14"/>
  <c r="F712" i="14"/>
  <c r="E712" i="14"/>
  <c r="D712" i="14"/>
  <c r="A712" i="14"/>
  <c r="B712" i="14" s="1"/>
  <c r="C712" i="14" s="1"/>
  <c r="K711" i="14"/>
  <c r="H711" i="14"/>
  <c r="G711" i="14"/>
  <c r="F711" i="14"/>
  <c r="E711" i="14"/>
  <c r="D711" i="14"/>
  <c r="A711" i="14"/>
  <c r="K710" i="14"/>
  <c r="H710" i="14"/>
  <c r="G710" i="14"/>
  <c r="F710" i="14"/>
  <c r="E710" i="14"/>
  <c r="D710" i="14"/>
  <c r="A710" i="14"/>
  <c r="K709" i="14"/>
  <c r="H709" i="14"/>
  <c r="G709" i="14"/>
  <c r="F709" i="14"/>
  <c r="E709" i="14"/>
  <c r="D709" i="14"/>
  <c r="A709" i="14"/>
  <c r="B709" i="14" s="1"/>
  <c r="K708" i="14"/>
  <c r="H708" i="14"/>
  <c r="G708" i="14"/>
  <c r="F708" i="14"/>
  <c r="E708" i="14"/>
  <c r="D708" i="14"/>
  <c r="A708" i="14"/>
  <c r="B708" i="14" s="1"/>
  <c r="K707" i="14"/>
  <c r="H707" i="14"/>
  <c r="G707" i="14"/>
  <c r="F707" i="14"/>
  <c r="E707" i="14"/>
  <c r="D707" i="14"/>
  <c r="A707" i="14"/>
  <c r="B707" i="14" s="1"/>
  <c r="K706" i="14"/>
  <c r="H706" i="14"/>
  <c r="G706" i="14"/>
  <c r="F706" i="14"/>
  <c r="E706" i="14"/>
  <c r="D706" i="14"/>
  <c r="A706" i="14"/>
  <c r="B706" i="14" s="1"/>
  <c r="K705" i="14"/>
  <c r="H705" i="14"/>
  <c r="G705" i="14"/>
  <c r="F705" i="14"/>
  <c r="E705" i="14"/>
  <c r="D705" i="14"/>
  <c r="A705" i="14"/>
  <c r="B705" i="14" s="1"/>
  <c r="K704" i="14"/>
  <c r="H704" i="14"/>
  <c r="G704" i="14"/>
  <c r="F704" i="14"/>
  <c r="E704" i="14"/>
  <c r="D704" i="14"/>
  <c r="A704" i="14"/>
  <c r="B704" i="14" s="1"/>
  <c r="K703" i="14"/>
  <c r="H703" i="14"/>
  <c r="G703" i="14"/>
  <c r="F703" i="14"/>
  <c r="E703" i="14"/>
  <c r="D703" i="14"/>
  <c r="A703" i="14"/>
  <c r="B703" i="14" s="1"/>
  <c r="K702" i="14"/>
  <c r="H702" i="14"/>
  <c r="G702" i="14"/>
  <c r="F702" i="14"/>
  <c r="E702" i="14"/>
  <c r="D702" i="14"/>
  <c r="A702" i="14"/>
  <c r="B702" i="14" s="1"/>
  <c r="K701" i="14"/>
  <c r="H701" i="14"/>
  <c r="G701" i="14"/>
  <c r="F701" i="14"/>
  <c r="E701" i="14"/>
  <c r="D701" i="14"/>
  <c r="A701" i="14"/>
  <c r="B701" i="14" s="1"/>
  <c r="K700" i="14"/>
  <c r="H700" i="14"/>
  <c r="G700" i="14"/>
  <c r="F700" i="14"/>
  <c r="E700" i="14"/>
  <c r="D700" i="14"/>
  <c r="A700" i="14"/>
  <c r="K699" i="14"/>
  <c r="H699" i="14"/>
  <c r="G699" i="14"/>
  <c r="F699" i="14"/>
  <c r="E699" i="14"/>
  <c r="D699" i="14"/>
  <c r="A699" i="14"/>
  <c r="B699" i="14" s="1"/>
  <c r="K698" i="14"/>
  <c r="H698" i="14"/>
  <c r="G698" i="14"/>
  <c r="F698" i="14"/>
  <c r="E698" i="14"/>
  <c r="D698" i="14"/>
  <c r="A698" i="14"/>
  <c r="B698" i="14" s="1"/>
  <c r="C698" i="14" s="1"/>
  <c r="K697" i="14"/>
  <c r="H697" i="14"/>
  <c r="G697" i="14"/>
  <c r="F697" i="14"/>
  <c r="E697" i="14"/>
  <c r="D697" i="14"/>
  <c r="A697" i="14"/>
  <c r="B697" i="14" s="1"/>
  <c r="K696" i="14"/>
  <c r="H696" i="14"/>
  <c r="G696" i="14"/>
  <c r="F696" i="14"/>
  <c r="E696" i="14"/>
  <c r="D696" i="14"/>
  <c r="A696" i="14"/>
  <c r="B696" i="14" s="1"/>
  <c r="K695" i="14"/>
  <c r="H695" i="14"/>
  <c r="G695" i="14"/>
  <c r="F695" i="14"/>
  <c r="E695" i="14"/>
  <c r="D695" i="14"/>
  <c r="A695" i="14"/>
  <c r="B695" i="14" s="1"/>
  <c r="K694" i="14"/>
  <c r="H694" i="14"/>
  <c r="G694" i="14"/>
  <c r="F694" i="14"/>
  <c r="E694" i="14"/>
  <c r="D694" i="14"/>
  <c r="A694" i="14"/>
  <c r="K693" i="14"/>
  <c r="H693" i="14"/>
  <c r="G693" i="14"/>
  <c r="F693" i="14"/>
  <c r="E693" i="14"/>
  <c r="D693" i="14"/>
  <c r="A693" i="14"/>
  <c r="K692" i="14"/>
  <c r="H692" i="14"/>
  <c r="G692" i="14"/>
  <c r="F692" i="14"/>
  <c r="E692" i="14"/>
  <c r="D692" i="14"/>
  <c r="A692" i="14"/>
  <c r="K691" i="14"/>
  <c r="H691" i="14"/>
  <c r="G691" i="14"/>
  <c r="F691" i="14"/>
  <c r="E691" i="14"/>
  <c r="D691" i="14"/>
  <c r="A691" i="14"/>
  <c r="K690" i="14"/>
  <c r="H690" i="14"/>
  <c r="G690" i="14"/>
  <c r="F690" i="14"/>
  <c r="E690" i="14"/>
  <c r="D690" i="14"/>
  <c r="A690" i="14"/>
  <c r="B690" i="14" s="1"/>
  <c r="K689" i="14"/>
  <c r="H689" i="14"/>
  <c r="G689" i="14"/>
  <c r="F689" i="14"/>
  <c r="E689" i="14"/>
  <c r="D689" i="14"/>
  <c r="A689" i="14"/>
  <c r="B689" i="14" s="1"/>
  <c r="K688" i="14"/>
  <c r="H688" i="14"/>
  <c r="G688" i="14"/>
  <c r="F688" i="14"/>
  <c r="E688" i="14"/>
  <c r="D688" i="14"/>
  <c r="A688" i="14"/>
  <c r="B688" i="14" s="1"/>
  <c r="K687" i="14"/>
  <c r="H687" i="14"/>
  <c r="G687" i="14"/>
  <c r="F687" i="14"/>
  <c r="E687" i="14"/>
  <c r="D687" i="14"/>
  <c r="A687" i="14"/>
  <c r="B687" i="14" s="1"/>
  <c r="K686" i="14"/>
  <c r="H686" i="14"/>
  <c r="G686" i="14"/>
  <c r="F686" i="14"/>
  <c r="E686" i="14"/>
  <c r="D686" i="14"/>
  <c r="A686" i="14"/>
  <c r="B686" i="14" s="1"/>
  <c r="K685" i="14"/>
  <c r="H685" i="14"/>
  <c r="G685" i="14"/>
  <c r="F685" i="14"/>
  <c r="E685" i="14"/>
  <c r="D685" i="14"/>
  <c r="A685" i="14"/>
  <c r="K684" i="14"/>
  <c r="H684" i="14"/>
  <c r="G684" i="14"/>
  <c r="F684" i="14"/>
  <c r="E684" i="14"/>
  <c r="D684" i="14"/>
  <c r="A684" i="14"/>
  <c r="K683" i="14"/>
  <c r="H683" i="14"/>
  <c r="G683" i="14"/>
  <c r="F683" i="14"/>
  <c r="E683" i="14"/>
  <c r="D683" i="14"/>
  <c r="A683" i="14"/>
  <c r="K682" i="14"/>
  <c r="H682" i="14"/>
  <c r="G682" i="14"/>
  <c r="F682" i="14"/>
  <c r="E682" i="14"/>
  <c r="D682" i="14"/>
  <c r="A682" i="14"/>
  <c r="K681" i="14"/>
  <c r="H681" i="14"/>
  <c r="G681" i="14"/>
  <c r="F681" i="14"/>
  <c r="E681" i="14"/>
  <c r="D681" i="14"/>
  <c r="A681" i="14"/>
  <c r="K680" i="14"/>
  <c r="H680" i="14"/>
  <c r="G680" i="14"/>
  <c r="F680" i="14"/>
  <c r="E680" i="14"/>
  <c r="D680" i="14"/>
  <c r="A680" i="14"/>
  <c r="K679" i="14"/>
  <c r="H679" i="14"/>
  <c r="G679" i="14"/>
  <c r="F679" i="14"/>
  <c r="E679" i="14"/>
  <c r="D679" i="14"/>
  <c r="A679" i="14"/>
  <c r="B679" i="14" s="1"/>
  <c r="K678" i="14"/>
  <c r="H678" i="14"/>
  <c r="G678" i="14"/>
  <c r="F678" i="14"/>
  <c r="E678" i="14"/>
  <c r="D678" i="14"/>
  <c r="A678" i="14"/>
  <c r="K677" i="14"/>
  <c r="H677" i="14"/>
  <c r="G677" i="14"/>
  <c r="F677" i="14"/>
  <c r="E677" i="14"/>
  <c r="D677" i="14"/>
  <c r="A677" i="14"/>
  <c r="B677" i="14" s="1"/>
  <c r="K676" i="14"/>
  <c r="H676" i="14"/>
  <c r="G676" i="14"/>
  <c r="F676" i="14"/>
  <c r="E676" i="14"/>
  <c r="D676" i="14"/>
  <c r="A676" i="14"/>
  <c r="B676" i="14" s="1"/>
  <c r="K675" i="14"/>
  <c r="H675" i="14"/>
  <c r="G675" i="14"/>
  <c r="F675" i="14"/>
  <c r="E675" i="14"/>
  <c r="D675" i="14"/>
  <c r="A675" i="14"/>
  <c r="B675" i="14" s="1"/>
  <c r="K674" i="14"/>
  <c r="H674" i="14"/>
  <c r="G674" i="14"/>
  <c r="F674" i="14"/>
  <c r="E674" i="14"/>
  <c r="D674" i="14"/>
  <c r="A674" i="14"/>
  <c r="B674" i="14" s="1"/>
  <c r="K673" i="14"/>
  <c r="H673" i="14"/>
  <c r="G673" i="14"/>
  <c r="F673" i="14"/>
  <c r="E673" i="14"/>
  <c r="D673" i="14"/>
  <c r="A673" i="14"/>
  <c r="B673" i="14" s="1"/>
  <c r="K672" i="14"/>
  <c r="H672" i="14"/>
  <c r="G672" i="14"/>
  <c r="F672" i="14"/>
  <c r="E672" i="14"/>
  <c r="D672" i="14"/>
  <c r="A672" i="14"/>
  <c r="B672" i="14" s="1"/>
  <c r="K671" i="14"/>
  <c r="H671" i="14"/>
  <c r="G671" i="14"/>
  <c r="F671" i="14"/>
  <c r="E671" i="14"/>
  <c r="D671" i="14"/>
  <c r="A671" i="14"/>
  <c r="B671" i="14" s="1"/>
  <c r="K670" i="14"/>
  <c r="H670" i="14"/>
  <c r="G670" i="14"/>
  <c r="F670" i="14"/>
  <c r="E670" i="14"/>
  <c r="D670" i="14"/>
  <c r="A670" i="14"/>
  <c r="B670" i="14" s="1"/>
  <c r="K669" i="14"/>
  <c r="H669" i="14"/>
  <c r="G669" i="14"/>
  <c r="F669" i="14"/>
  <c r="E669" i="14"/>
  <c r="D669" i="14"/>
  <c r="A669" i="14"/>
  <c r="B669" i="14" s="1"/>
  <c r="K668" i="14"/>
  <c r="H668" i="14"/>
  <c r="G668" i="14"/>
  <c r="F668" i="14"/>
  <c r="E668" i="14"/>
  <c r="D668" i="14"/>
  <c r="A668" i="14"/>
  <c r="K667" i="14"/>
  <c r="H667" i="14"/>
  <c r="G667" i="14"/>
  <c r="F667" i="14"/>
  <c r="E667" i="14"/>
  <c r="D667" i="14"/>
  <c r="A667" i="14"/>
  <c r="B667" i="14" s="1"/>
  <c r="K666" i="14"/>
  <c r="H666" i="14"/>
  <c r="G666" i="14"/>
  <c r="F666" i="14"/>
  <c r="E666" i="14"/>
  <c r="D666" i="14"/>
  <c r="A666" i="14"/>
  <c r="K665" i="14"/>
  <c r="H665" i="14"/>
  <c r="G665" i="14"/>
  <c r="F665" i="14"/>
  <c r="E665" i="14"/>
  <c r="D665" i="14"/>
  <c r="A665" i="14"/>
  <c r="B665" i="14" s="1"/>
  <c r="K664" i="14"/>
  <c r="H664" i="14"/>
  <c r="G664" i="14"/>
  <c r="F664" i="14"/>
  <c r="E664" i="14"/>
  <c r="D664" i="14"/>
  <c r="A664" i="14"/>
  <c r="B664" i="14" s="1"/>
  <c r="K663" i="14"/>
  <c r="H663" i="14"/>
  <c r="G663" i="14"/>
  <c r="F663" i="14"/>
  <c r="E663" i="14"/>
  <c r="D663" i="14"/>
  <c r="A663" i="14"/>
  <c r="B663" i="14" s="1"/>
  <c r="K662" i="14"/>
  <c r="H662" i="14"/>
  <c r="G662" i="14"/>
  <c r="F662" i="14"/>
  <c r="E662" i="14"/>
  <c r="D662" i="14"/>
  <c r="A662" i="14"/>
  <c r="B662" i="14" s="1"/>
  <c r="K661" i="14"/>
  <c r="H661" i="14"/>
  <c r="G661" i="14"/>
  <c r="F661" i="14"/>
  <c r="E661" i="14"/>
  <c r="D661" i="14"/>
  <c r="A661" i="14"/>
  <c r="B661" i="14" s="1"/>
  <c r="K660" i="14"/>
  <c r="H660" i="14"/>
  <c r="G660" i="14"/>
  <c r="F660" i="14"/>
  <c r="E660" i="14"/>
  <c r="D660" i="14"/>
  <c r="A660" i="14"/>
  <c r="B660" i="14" s="1"/>
  <c r="K659" i="14"/>
  <c r="H659" i="14"/>
  <c r="G659" i="14"/>
  <c r="F659" i="14"/>
  <c r="E659" i="14"/>
  <c r="D659" i="14"/>
  <c r="A659" i="14"/>
  <c r="B659" i="14" s="1"/>
  <c r="K658" i="14"/>
  <c r="H658" i="14"/>
  <c r="G658" i="14"/>
  <c r="F658" i="14"/>
  <c r="E658" i="14"/>
  <c r="D658" i="14"/>
  <c r="A658" i="14"/>
  <c r="K657" i="14"/>
  <c r="H657" i="14"/>
  <c r="G657" i="14"/>
  <c r="F657" i="14"/>
  <c r="E657" i="14"/>
  <c r="D657" i="14"/>
  <c r="A657" i="14"/>
  <c r="B657" i="14" s="1"/>
  <c r="K656" i="14"/>
  <c r="H656" i="14"/>
  <c r="G656" i="14"/>
  <c r="F656" i="14"/>
  <c r="E656" i="14"/>
  <c r="D656" i="14"/>
  <c r="A656" i="14"/>
  <c r="B656" i="14" s="1"/>
  <c r="K655" i="14"/>
  <c r="H655" i="14"/>
  <c r="G655" i="14"/>
  <c r="F655" i="14"/>
  <c r="E655" i="14"/>
  <c r="D655" i="14"/>
  <c r="A655" i="14"/>
  <c r="B655" i="14" s="1"/>
  <c r="K654" i="14"/>
  <c r="H654" i="14"/>
  <c r="G654" i="14"/>
  <c r="F654" i="14"/>
  <c r="E654" i="14"/>
  <c r="D654" i="14"/>
  <c r="A654" i="14"/>
  <c r="B654" i="14" s="1"/>
  <c r="K653" i="14"/>
  <c r="H653" i="14"/>
  <c r="G653" i="14"/>
  <c r="F653" i="14"/>
  <c r="E653" i="14"/>
  <c r="D653" i="14"/>
  <c r="A653" i="14"/>
  <c r="K652" i="14"/>
  <c r="H652" i="14"/>
  <c r="G652" i="14"/>
  <c r="F652" i="14"/>
  <c r="E652" i="14"/>
  <c r="D652" i="14"/>
  <c r="A652" i="14"/>
  <c r="B652" i="14" s="1"/>
  <c r="K651" i="14"/>
  <c r="H651" i="14"/>
  <c r="G651" i="14"/>
  <c r="F651" i="14"/>
  <c r="E651" i="14"/>
  <c r="D651" i="14"/>
  <c r="A651" i="14"/>
  <c r="B651" i="14" s="1"/>
  <c r="K650" i="14"/>
  <c r="H650" i="14"/>
  <c r="G650" i="14"/>
  <c r="F650" i="14"/>
  <c r="E650" i="14"/>
  <c r="D650" i="14"/>
  <c r="A650" i="14"/>
  <c r="B650" i="14" s="1"/>
  <c r="K649" i="14"/>
  <c r="H649" i="14"/>
  <c r="G649" i="14"/>
  <c r="F649" i="14"/>
  <c r="E649" i="14"/>
  <c r="D649" i="14"/>
  <c r="A649" i="14"/>
  <c r="K648" i="14"/>
  <c r="H648" i="14"/>
  <c r="G648" i="14"/>
  <c r="F648" i="14"/>
  <c r="E648" i="14"/>
  <c r="D648" i="14"/>
  <c r="A648" i="14"/>
  <c r="B648" i="14" s="1"/>
  <c r="K647" i="14"/>
  <c r="H647" i="14"/>
  <c r="G647" i="14"/>
  <c r="F647" i="14"/>
  <c r="E647" i="14"/>
  <c r="D647" i="14"/>
  <c r="A647" i="14"/>
  <c r="K646" i="14"/>
  <c r="H646" i="14"/>
  <c r="G646" i="14"/>
  <c r="F646" i="14"/>
  <c r="E646" i="14"/>
  <c r="D646" i="14"/>
  <c r="A646" i="14"/>
  <c r="B646" i="14" s="1"/>
  <c r="C646" i="14" s="1"/>
  <c r="K645" i="14"/>
  <c r="H645" i="14"/>
  <c r="G645" i="14"/>
  <c r="F645" i="14"/>
  <c r="E645" i="14"/>
  <c r="D645" i="14"/>
  <c r="A645" i="14"/>
  <c r="K644" i="14"/>
  <c r="H644" i="14"/>
  <c r="G644" i="14"/>
  <c r="F644" i="14"/>
  <c r="E644" i="14"/>
  <c r="D644" i="14"/>
  <c r="A644" i="14"/>
  <c r="K643" i="14"/>
  <c r="H643" i="14"/>
  <c r="G643" i="14"/>
  <c r="F643" i="14"/>
  <c r="E643" i="14"/>
  <c r="D643" i="14"/>
  <c r="A643" i="14"/>
  <c r="B643" i="14" s="1"/>
  <c r="K642" i="14"/>
  <c r="H642" i="14"/>
  <c r="G642" i="14"/>
  <c r="F642" i="14"/>
  <c r="E642" i="14"/>
  <c r="D642" i="14"/>
  <c r="A642" i="14"/>
  <c r="B642" i="14" s="1"/>
  <c r="K641" i="14"/>
  <c r="H641" i="14"/>
  <c r="G641" i="14"/>
  <c r="F641" i="14"/>
  <c r="E641" i="14"/>
  <c r="D641" i="14"/>
  <c r="A641" i="14"/>
  <c r="B641" i="14" s="1"/>
  <c r="K640" i="14"/>
  <c r="H640" i="14"/>
  <c r="G640" i="14"/>
  <c r="F640" i="14"/>
  <c r="E640" i="14"/>
  <c r="D640" i="14"/>
  <c r="A640" i="14"/>
  <c r="B640" i="14" s="1"/>
  <c r="K639" i="14"/>
  <c r="H639" i="14"/>
  <c r="G639" i="14"/>
  <c r="F639" i="14"/>
  <c r="E639" i="14"/>
  <c r="D639" i="14"/>
  <c r="A639" i="14"/>
  <c r="K638" i="14"/>
  <c r="H638" i="14"/>
  <c r="G638" i="14"/>
  <c r="F638" i="14"/>
  <c r="E638" i="14"/>
  <c r="D638" i="14"/>
  <c r="A638" i="14"/>
  <c r="B638" i="14" s="1"/>
  <c r="K637" i="14"/>
  <c r="H637" i="14"/>
  <c r="G637" i="14"/>
  <c r="F637" i="14"/>
  <c r="E637" i="14"/>
  <c r="D637" i="14"/>
  <c r="A637" i="14"/>
  <c r="K636" i="14"/>
  <c r="H636" i="14"/>
  <c r="G636" i="14"/>
  <c r="F636" i="14"/>
  <c r="E636" i="14"/>
  <c r="D636" i="14"/>
  <c r="A636" i="14"/>
  <c r="B636" i="14" s="1"/>
  <c r="K635" i="14"/>
  <c r="H635" i="14"/>
  <c r="G635" i="14"/>
  <c r="F635" i="14"/>
  <c r="E635" i="14"/>
  <c r="D635" i="14"/>
  <c r="A635" i="14"/>
  <c r="K634" i="14"/>
  <c r="H634" i="14"/>
  <c r="G634" i="14"/>
  <c r="F634" i="14"/>
  <c r="E634" i="14"/>
  <c r="D634" i="14"/>
  <c r="A634" i="14"/>
  <c r="B634" i="14" s="1"/>
  <c r="K633" i="14"/>
  <c r="H633" i="14"/>
  <c r="G633" i="14"/>
  <c r="F633" i="14"/>
  <c r="E633" i="14"/>
  <c r="D633" i="14"/>
  <c r="A633" i="14"/>
  <c r="B633" i="14" s="1"/>
  <c r="K632" i="14"/>
  <c r="H632" i="14"/>
  <c r="G632" i="14"/>
  <c r="F632" i="14"/>
  <c r="E632" i="14"/>
  <c r="D632" i="14"/>
  <c r="A632" i="14"/>
  <c r="B632" i="14" s="1"/>
  <c r="C632" i="14" s="1"/>
  <c r="K631" i="14"/>
  <c r="H631" i="14"/>
  <c r="G631" i="14"/>
  <c r="F631" i="14"/>
  <c r="E631" i="14"/>
  <c r="D631" i="14"/>
  <c r="A631" i="14"/>
  <c r="B631" i="14" s="1"/>
  <c r="K630" i="14"/>
  <c r="H630" i="14"/>
  <c r="G630" i="14"/>
  <c r="F630" i="14"/>
  <c r="E630" i="14"/>
  <c r="D630" i="14"/>
  <c r="A630" i="14"/>
  <c r="B630" i="14" s="1"/>
  <c r="K629" i="14"/>
  <c r="H629" i="14"/>
  <c r="G629" i="14"/>
  <c r="F629" i="14"/>
  <c r="E629" i="14"/>
  <c r="D629" i="14"/>
  <c r="A629" i="14"/>
  <c r="K628" i="14"/>
  <c r="H628" i="14"/>
  <c r="G628" i="14"/>
  <c r="F628" i="14"/>
  <c r="E628" i="14"/>
  <c r="D628" i="14"/>
  <c r="A628" i="14"/>
  <c r="B628" i="14" s="1"/>
  <c r="K627" i="14"/>
  <c r="H627" i="14"/>
  <c r="G627" i="14"/>
  <c r="F627" i="14"/>
  <c r="E627" i="14"/>
  <c r="D627" i="14"/>
  <c r="A627" i="14"/>
  <c r="K626" i="14"/>
  <c r="H626" i="14"/>
  <c r="G626" i="14"/>
  <c r="F626" i="14"/>
  <c r="E626" i="14"/>
  <c r="D626" i="14"/>
  <c r="A626" i="14"/>
  <c r="B626" i="14" s="1"/>
  <c r="K625" i="14"/>
  <c r="H625" i="14"/>
  <c r="G625" i="14"/>
  <c r="F625" i="14"/>
  <c r="E625" i="14"/>
  <c r="D625" i="14"/>
  <c r="A625" i="14"/>
  <c r="B625" i="14" s="1"/>
  <c r="K624" i="14"/>
  <c r="H624" i="14"/>
  <c r="G624" i="14"/>
  <c r="F624" i="14"/>
  <c r="E624" i="14"/>
  <c r="D624" i="14"/>
  <c r="A624" i="14"/>
  <c r="B624" i="14" s="1"/>
  <c r="K623" i="14"/>
  <c r="H623" i="14"/>
  <c r="G623" i="14"/>
  <c r="F623" i="14"/>
  <c r="E623" i="14"/>
  <c r="D623" i="14"/>
  <c r="A623" i="14"/>
  <c r="K622" i="14"/>
  <c r="H622" i="14"/>
  <c r="G622" i="14"/>
  <c r="F622" i="14"/>
  <c r="E622" i="14"/>
  <c r="D622" i="14"/>
  <c r="A622" i="14"/>
  <c r="B622" i="14" s="1"/>
  <c r="C622" i="14" s="1"/>
  <c r="K621" i="14"/>
  <c r="H621" i="14"/>
  <c r="G621" i="14"/>
  <c r="F621" i="14"/>
  <c r="E621" i="14"/>
  <c r="D621" i="14"/>
  <c r="A621" i="14"/>
  <c r="B621" i="14" s="1"/>
  <c r="K620" i="14"/>
  <c r="H620" i="14"/>
  <c r="G620" i="14"/>
  <c r="F620" i="14"/>
  <c r="E620" i="14"/>
  <c r="D620" i="14"/>
  <c r="A620" i="14"/>
  <c r="B620" i="14" s="1"/>
  <c r="K619" i="14"/>
  <c r="H619" i="14"/>
  <c r="G619" i="14"/>
  <c r="F619" i="14"/>
  <c r="E619" i="14"/>
  <c r="D619" i="14"/>
  <c r="A619" i="14"/>
  <c r="K618" i="14"/>
  <c r="H618" i="14"/>
  <c r="G618" i="14"/>
  <c r="F618" i="14"/>
  <c r="E618" i="14"/>
  <c r="D618" i="14"/>
  <c r="A618" i="14"/>
  <c r="B618" i="14" s="1"/>
  <c r="K617" i="14"/>
  <c r="H617" i="14"/>
  <c r="G617" i="14"/>
  <c r="F617" i="14"/>
  <c r="E617" i="14"/>
  <c r="D617" i="14"/>
  <c r="A617" i="14"/>
  <c r="K616" i="14"/>
  <c r="H616" i="14"/>
  <c r="G616" i="14"/>
  <c r="F616" i="14"/>
  <c r="E616" i="14"/>
  <c r="D616" i="14"/>
  <c r="A616" i="14"/>
  <c r="B616" i="14" s="1"/>
  <c r="K615" i="14"/>
  <c r="H615" i="14"/>
  <c r="G615" i="14"/>
  <c r="F615" i="14"/>
  <c r="E615" i="14"/>
  <c r="D615" i="14"/>
  <c r="A615" i="14"/>
  <c r="B615" i="14" s="1"/>
  <c r="K614" i="14"/>
  <c r="H614" i="14"/>
  <c r="G614" i="14"/>
  <c r="F614" i="14"/>
  <c r="E614" i="14"/>
  <c r="D614" i="14"/>
  <c r="A614" i="14"/>
  <c r="B614" i="14" s="1"/>
  <c r="K613" i="14"/>
  <c r="H613" i="14"/>
  <c r="G613" i="14"/>
  <c r="F613" i="14"/>
  <c r="E613" i="14"/>
  <c r="D613" i="14"/>
  <c r="A613" i="14"/>
  <c r="K612" i="14"/>
  <c r="H612" i="14"/>
  <c r="G612" i="14"/>
  <c r="F612" i="14"/>
  <c r="E612" i="14"/>
  <c r="D612" i="14"/>
  <c r="A612" i="14"/>
  <c r="B612" i="14" s="1"/>
  <c r="K611" i="14"/>
  <c r="H611" i="14"/>
  <c r="G611" i="14"/>
  <c r="F611" i="14"/>
  <c r="E611" i="14"/>
  <c r="D611" i="14"/>
  <c r="A611" i="14"/>
  <c r="B611" i="14" s="1"/>
  <c r="K610" i="14"/>
  <c r="H610" i="14"/>
  <c r="G610" i="14"/>
  <c r="F610" i="14"/>
  <c r="E610" i="14"/>
  <c r="D610" i="14"/>
  <c r="A610" i="14"/>
  <c r="B610" i="14" s="1"/>
  <c r="K609" i="14"/>
  <c r="H609" i="14"/>
  <c r="G609" i="14"/>
  <c r="F609" i="14"/>
  <c r="E609" i="14"/>
  <c r="D609" i="14"/>
  <c r="A609" i="14"/>
  <c r="K608" i="14"/>
  <c r="H608" i="14"/>
  <c r="G608" i="14"/>
  <c r="F608" i="14"/>
  <c r="E608" i="14"/>
  <c r="D608" i="14"/>
  <c r="A608" i="14"/>
  <c r="B608" i="14" s="1"/>
  <c r="K607" i="14"/>
  <c r="H607" i="14"/>
  <c r="G607" i="14"/>
  <c r="F607" i="14"/>
  <c r="E607" i="14"/>
  <c r="D607" i="14"/>
  <c r="A607" i="14"/>
  <c r="B607" i="14" s="1"/>
  <c r="K606" i="14"/>
  <c r="H606" i="14"/>
  <c r="G606" i="14"/>
  <c r="F606" i="14"/>
  <c r="E606" i="14"/>
  <c r="D606" i="14"/>
  <c r="A606" i="14"/>
  <c r="B606" i="14" s="1"/>
  <c r="K605" i="14"/>
  <c r="H605" i="14"/>
  <c r="G605" i="14"/>
  <c r="F605" i="14"/>
  <c r="E605" i="14"/>
  <c r="D605" i="14"/>
  <c r="A605" i="14"/>
  <c r="K604" i="14"/>
  <c r="H604" i="14"/>
  <c r="G604" i="14"/>
  <c r="F604" i="14"/>
  <c r="E604" i="14"/>
  <c r="D604" i="14"/>
  <c r="A604" i="14"/>
  <c r="B604" i="14" s="1"/>
  <c r="K603" i="14"/>
  <c r="H603" i="14"/>
  <c r="G603" i="14"/>
  <c r="F603" i="14"/>
  <c r="E603" i="14"/>
  <c r="D603" i="14"/>
  <c r="A603" i="14"/>
  <c r="B603" i="14" s="1"/>
  <c r="K602" i="14"/>
  <c r="H602" i="14"/>
  <c r="G602" i="14"/>
  <c r="F602" i="14"/>
  <c r="E602" i="14"/>
  <c r="D602" i="14"/>
  <c r="A602" i="14"/>
  <c r="B602" i="14" s="1"/>
  <c r="K601" i="14"/>
  <c r="H601" i="14"/>
  <c r="G601" i="14"/>
  <c r="F601" i="14"/>
  <c r="E601" i="14"/>
  <c r="D601" i="14"/>
  <c r="A601" i="14"/>
  <c r="B601" i="14" s="1"/>
  <c r="K600" i="14"/>
  <c r="H600" i="14"/>
  <c r="G600" i="14"/>
  <c r="F600" i="14"/>
  <c r="E600" i="14"/>
  <c r="D600" i="14"/>
  <c r="A600" i="14"/>
  <c r="B600" i="14" s="1"/>
  <c r="K599" i="14"/>
  <c r="H599" i="14"/>
  <c r="G599" i="14"/>
  <c r="F599" i="14"/>
  <c r="E599" i="14"/>
  <c r="D599" i="14"/>
  <c r="A599" i="14"/>
  <c r="K598" i="14"/>
  <c r="H598" i="14"/>
  <c r="G598" i="14"/>
  <c r="F598" i="14"/>
  <c r="E598" i="14"/>
  <c r="D598" i="14"/>
  <c r="A598" i="14"/>
  <c r="B598" i="14" s="1"/>
  <c r="K597" i="14"/>
  <c r="H597" i="14"/>
  <c r="G597" i="14"/>
  <c r="F597" i="14"/>
  <c r="E597" i="14"/>
  <c r="D597" i="14"/>
  <c r="A597" i="14"/>
  <c r="B597" i="14" s="1"/>
  <c r="K596" i="14"/>
  <c r="H596" i="14"/>
  <c r="G596" i="14"/>
  <c r="F596" i="14"/>
  <c r="E596" i="14"/>
  <c r="D596" i="14"/>
  <c r="A596" i="14"/>
  <c r="B596" i="14" s="1"/>
  <c r="K595" i="14"/>
  <c r="H595" i="14"/>
  <c r="G595" i="14"/>
  <c r="F595" i="14"/>
  <c r="E595" i="14"/>
  <c r="D595" i="14"/>
  <c r="A595" i="14"/>
  <c r="K594" i="14"/>
  <c r="H594" i="14"/>
  <c r="G594" i="14"/>
  <c r="F594" i="14"/>
  <c r="E594" i="14"/>
  <c r="D594" i="14"/>
  <c r="A594" i="14"/>
  <c r="B594" i="14" s="1"/>
  <c r="K593" i="14"/>
  <c r="H593" i="14"/>
  <c r="G593" i="14"/>
  <c r="F593" i="14"/>
  <c r="E593" i="14"/>
  <c r="D593" i="14"/>
  <c r="A593" i="14"/>
  <c r="K592" i="14"/>
  <c r="H592" i="14"/>
  <c r="G592" i="14"/>
  <c r="F592" i="14"/>
  <c r="E592" i="14"/>
  <c r="D592" i="14"/>
  <c r="A592" i="14"/>
  <c r="B592" i="14" s="1"/>
  <c r="K591" i="14"/>
  <c r="H591" i="14"/>
  <c r="G591" i="14"/>
  <c r="F591" i="14"/>
  <c r="E591" i="14"/>
  <c r="D591" i="14"/>
  <c r="A591" i="14"/>
  <c r="K590" i="14"/>
  <c r="H590" i="14"/>
  <c r="G590" i="14"/>
  <c r="F590" i="14"/>
  <c r="E590" i="14"/>
  <c r="D590" i="14"/>
  <c r="A590" i="14"/>
  <c r="B590" i="14" s="1"/>
  <c r="K589" i="14"/>
  <c r="H589" i="14"/>
  <c r="G589" i="14"/>
  <c r="F589" i="14"/>
  <c r="E589" i="14"/>
  <c r="D589" i="14"/>
  <c r="A589" i="14"/>
  <c r="B589" i="14" s="1"/>
  <c r="K588" i="14"/>
  <c r="H588" i="14"/>
  <c r="G588" i="14"/>
  <c r="F588" i="14"/>
  <c r="E588" i="14"/>
  <c r="D588" i="14"/>
  <c r="A588" i="14"/>
  <c r="B588" i="14" s="1"/>
  <c r="K587" i="14"/>
  <c r="H587" i="14"/>
  <c r="G587" i="14"/>
  <c r="F587" i="14"/>
  <c r="E587" i="14"/>
  <c r="D587" i="14"/>
  <c r="A587" i="14"/>
  <c r="B587" i="14" s="1"/>
  <c r="K586" i="14"/>
  <c r="H586" i="14"/>
  <c r="G586" i="14"/>
  <c r="F586" i="14"/>
  <c r="E586" i="14"/>
  <c r="D586" i="14"/>
  <c r="A586" i="14"/>
  <c r="B586" i="14" s="1"/>
  <c r="K585" i="14"/>
  <c r="H585" i="14"/>
  <c r="G585" i="14"/>
  <c r="F585" i="14"/>
  <c r="E585" i="14"/>
  <c r="D585" i="14"/>
  <c r="A585" i="14"/>
  <c r="K584" i="14"/>
  <c r="H584" i="14"/>
  <c r="G584" i="14"/>
  <c r="F584" i="14"/>
  <c r="E584" i="14"/>
  <c r="D584" i="14"/>
  <c r="A584" i="14"/>
  <c r="K583" i="14"/>
  <c r="H583" i="14"/>
  <c r="G583" i="14"/>
  <c r="F583" i="14"/>
  <c r="E583" i="14"/>
  <c r="D583" i="14"/>
  <c r="A583" i="14"/>
  <c r="K582" i="14"/>
  <c r="H582" i="14"/>
  <c r="G582" i="14"/>
  <c r="F582" i="14"/>
  <c r="E582" i="14"/>
  <c r="D582" i="14"/>
  <c r="A582" i="14"/>
  <c r="B582" i="14" s="1"/>
  <c r="K581" i="14"/>
  <c r="H581" i="14"/>
  <c r="G581" i="14"/>
  <c r="F581" i="14"/>
  <c r="E581" i="14"/>
  <c r="D581" i="14"/>
  <c r="A581" i="14"/>
  <c r="K580" i="14"/>
  <c r="H580" i="14"/>
  <c r="G580" i="14"/>
  <c r="F580" i="14"/>
  <c r="E580" i="14"/>
  <c r="D580" i="14"/>
  <c r="A580" i="14"/>
  <c r="B580" i="14" s="1"/>
  <c r="K579" i="14"/>
  <c r="H579" i="14"/>
  <c r="G579" i="14"/>
  <c r="F579" i="14"/>
  <c r="E579" i="14"/>
  <c r="D579" i="14"/>
  <c r="A579" i="14"/>
  <c r="K578" i="14"/>
  <c r="H578" i="14"/>
  <c r="G578" i="14"/>
  <c r="F578" i="14"/>
  <c r="E578" i="14"/>
  <c r="D578" i="14"/>
  <c r="A578" i="14"/>
  <c r="B578" i="14" s="1"/>
  <c r="K577" i="14"/>
  <c r="H577" i="14"/>
  <c r="G577" i="14"/>
  <c r="F577" i="14"/>
  <c r="E577" i="14"/>
  <c r="D577" i="14"/>
  <c r="A577" i="14"/>
  <c r="K576" i="14"/>
  <c r="H576" i="14"/>
  <c r="G576" i="14"/>
  <c r="F576" i="14"/>
  <c r="E576" i="14"/>
  <c r="D576" i="14"/>
  <c r="A576" i="14"/>
  <c r="B576" i="14" s="1"/>
  <c r="K575" i="14"/>
  <c r="H575" i="14"/>
  <c r="G575" i="14"/>
  <c r="F575" i="14"/>
  <c r="E575" i="14"/>
  <c r="D575" i="14"/>
  <c r="A575" i="14"/>
  <c r="K574" i="14"/>
  <c r="H574" i="14"/>
  <c r="G574" i="14"/>
  <c r="F574" i="14"/>
  <c r="E574" i="14"/>
  <c r="D574" i="14"/>
  <c r="A574" i="14"/>
  <c r="B574" i="14" s="1"/>
  <c r="K573" i="14"/>
  <c r="H573" i="14"/>
  <c r="G573" i="14"/>
  <c r="F573" i="14"/>
  <c r="E573" i="14"/>
  <c r="D573" i="14"/>
  <c r="A573" i="14"/>
  <c r="K572" i="14"/>
  <c r="H572" i="14"/>
  <c r="G572" i="14"/>
  <c r="F572" i="14"/>
  <c r="E572" i="14"/>
  <c r="D572" i="14"/>
  <c r="A572" i="14"/>
  <c r="B572" i="14" s="1"/>
  <c r="K571" i="14"/>
  <c r="H571" i="14"/>
  <c r="G571" i="14"/>
  <c r="F571" i="14"/>
  <c r="E571" i="14"/>
  <c r="D571" i="14"/>
  <c r="A571" i="14"/>
  <c r="B571" i="14" s="1"/>
  <c r="K570" i="14"/>
  <c r="H570" i="14"/>
  <c r="G570" i="14"/>
  <c r="F570" i="14"/>
  <c r="E570" i="14"/>
  <c r="D570" i="14"/>
  <c r="A570" i="14"/>
  <c r="B570" i="14" s="1"/>
  <c r="K569" i="14"/>
  <c r="H569" i="14"/>
  <c r="G569" i="14"/>
  <c r="F569" i="14"/>
  <c r="E569" i="14"/>
  <c r="D569" i="14"/>
  <c r="A569" i="14"/>
  <c r="B569" i="14" s="1"/>
  <c r="K568" i="14"/>
  <c r="H568" i="14"/>
  <c r="G568" i="14"/>
  <c r="F568" i="14"/>
  <c r="E568" i="14"/>
  <c r="D568" i="14"/>
  <c r="A568" i="14"/>
  <c r="B568" i="14" s="1"/>
  <c r="C568" i="14" s="1"/>
  <c r="K567" i="14"/>
  <c r="H567" i="14"/>
  <c r="G567" i="14"/>
  <c r="F567" i="14"/>
  <c r="E567" i="14"/>
  <c r="D567" i="14"/>
  <c r="A567" i="14"/>
  <c r="B567" i="14" s="1"/>
  <c r="K566" i="14"/>
  <c r="H566" i="14"/>
  <c r="G566" i="14"/>
  <c r="F566" i="14"/>
  <c r="E566" i="14"/>
  <c r="D566" i="14"/>
  <c r="A566" i="14"/>
  <c r="B566" i="14" s="1"/>
  <c r="K565" i="14"/>
  <c r="H565" i="14"/>
  <c r="G565" i="14"/>
  <c r="F565" i="14"/>
  <c r="E565" i="14"/>
  <c r="D565" i="14"/>
  <c r="A565" i="14"/>
  <c r="B565" i="14" s="1"/>
  <c r="K564" i="14"/>
  <c r="H564" i="14"/>
  <c r="G564" i="14"/>
  <c r="F564" i="14"/>
  <c r="E564" i="14"/>
  <c r="D564" i="14"/>
  <c r="A564" i="14"/>
  <c r="B564" i="14" s="1"/>
  <c r="K563" i="14"/>
  <c r="H563" i="14"/>
  <c r="G563" i="14"/>
  <c r="F563" i="14"/>
  <c r="E563" i="14"/>
  <c r="D563" i="14"/>
  <c r="A563" i="14"/>
  <c r="K562" i="14"/>
  <c r="H562" i="14"/>
  <c r="G562" i="14"/>
  <c r="F562" i="14"/>
  <c r="E562" i="14"/>
  <c r="D562" i="14"/>
  <c r="A562" i="14"/>
  <c r="B562" i="14" s="1"/>
  <c r="C562" i="14" s="1"/>
  <c r="K561" i="14"/>
  <c r="H561" i="14"/>
  <c r="G561" i="14"/>
  <c r="F561" i="14"/>
  <c r="E561" i="14"/>
  <c r="D561" i="14"/>
  <c r="A561" i="14"/>
  <c r="K560" i="14"/>
  <c r="H560" i="14"/>
  <c r="G560" i="14"/>
  <c r="F560" i="14"/>
  <c r="E560" i="14"/>
  <c r="D560" i="14"/>
  <c r="A560" i="14"/>
  <c r="B560" i="14" s="1"/>
  <c r="K559" i="14"/>
  <c r="H559" i="14"/>
  <c r="G559" i="14"/>
  <c r="F559" i="14"/>
  <c r="E559" i="14"/>
  <c r="D559" i="14"/>
  <c r="A559" i="14"/>
  <c r="K558" i="14"/>
  <c r="H558" i="14"/>
  <c r="G558" i="14"/>
  <c r="F558" i="14"/>
  <c r="E558" i="14"/>
  <c r="D558" i="14"/>
  <c r="A558" i="14"/>
  <c r="B558" i="14" s="1"/>
  <c r="K557" i="14"/>
  <c r="H557" i="14"/>
  <c r="G557" i="14"/>
  <c r="F557" i="14"/>
  <c r="E557" i="14"/>
  <c r="D557" i="14"/>
  <c r="A557" i="14"/>
  <c r="B557" i="14" s="1"/>
  <c r="K556" i="14"/>
  <c r="H556" i="14"/>
  <c r="G556" i="14"/>
  <c r="F556" i="14"/>
  <c r="E556" i="14"/>
  <c r="D556" i="14"/>
  <c r="A556" i="14"/>
  <c r="B556" i="14" s="1"/>
  <c r="K555" i="14"/>
  <c r="H555" i="14"/>
  <c r="G555" i="14"/>
  <c r="F555" i="14"/>
  <c r="E555" i="14"/>
  <c r="D555" i="14"/>
  <c r="A555" i="14"/>
  <c r="B555" i="14" s="1"/>
  <c r="K554" i="14"/>
  <c r="H554" i="14"/>
  <c r="G554" i="14"/>
  <c r="F554" i="14"/>
  <c r="E554" i="14"/>
  <c r="D554" i="14"/>
  <c r="A554" i="14"/>
  <c r="B554" i="14" s="1"/>
  <c r="K553" i="14"/>
  <c r="H553" i="14"/>
  <c r="G553" i="14"/>
  <c r="F553" i="14"/>
  <c r="E553" i="14"/>
  <c r="D553" i="14"/>
  <c r="A553" i="14"/>
  <c r="B553" i="14" s="1"/>
  <c r="K552" i="14"/>
  <c r="H552" i="14"/>
  <c r="G552" i="14"/>
  <c r="F552" i="14"/>
  <c r="E552" i="14"/>
  <c r="D552" i="14"/>
  <c r="A552" i="14"/>
  <c r="K551" i="14"/>
  <c r="H551" i="14"/>
  <c r="G551" i="14"/>
  <c r="F551" i="14"/>
  <c r="E551" i="14"/>
  <c r="D551" i="14"/>
  <c r="A551" i="14"/>
  <c r="K550" i="14"/>
  <c r="H550" i="14"/>
  <c r="G550" i="14"/>
  <c r="F550" i="14"/>
  <c r="E550" i="14"/>
  <c r="D550" i="14"/>
  <c r="A550" i="14"/>
  <c r="B550" i="14" s="1"/>
  <c r="K549" i="14"/>
  <c r="H549" i="14"/>
  <c r="G549" i="14"/>
  <c r="F549" i="14"/>
  <c r="E549" i="14"/>
  <c r="D549" i="14"/>
  <c r="A549" i="14"/>
  <c r="B549" i="14" s="1"/>
  <c r="K548" i="14"/>
  <c r="H548" i="14"/>
  <c r="G548" i="14"/>
  <c r="F548" i="14"/>
  <c r="E548" i="14"/>
  <c r="D548" i="14"/>
  <c r="A548" i="14"/>
  <c r="B548" i="14" s="1"/>
  <c r="K547" i="14"/>
  <c r="H547" i="14"/>
  <c r="G547" i="14"/>
  <c r="F547" i="14"/>
  <c r="E547" i="14"/>
  <c r="D547" i="14"/>
  <c r="A547" i="14"/>
  <c r="K546" i="14"/>
  <c r="H546" i="14"/>
  <c r="G546" i="14"/>
  <c r="F546" i="14"/>
  <c r="E546" i="14"/>
  <c r="D546" i="14"/>
  <c r="A546" i="14"/>
  <c r="K545" i="14"/>
  <c r="H545" i="14"/>
  <c r="G545" i="14"/>
  <c r="F545" i="14"/>
  <c r="E545" i="14"/>
  <c r="D545" i="14"/>
  <c r="A545" i="14"/>
  <c r="B545" i="14" s="1"/>
  <c r="K544" i="14"/>
  <c r="H544" i="14"/>
  <c r="G544" i="14"/>
  <c r="F544" i="14"/>
  <c r="E544" i="14"/>
  <c r="D544" i="14"/>
  <c r="A544" i="14"/>
  <c r="B544" i="14" s="1"/>
  <c r="K543" i="14"/>
  <c r="H543" i="14"/>
  <c r="G543" i="14"/>
  <c r="F543" i="14"/>
  <c r="E543" i="14"/>
  <c r="D543" i="14"/>
  <c r="A543" i="14"/>
  <c r="K542" i="14"/>
  <c r="H542" i="14"/>
  <c r="G542" i="14"/>
  <c r="F542" i="14"/>
  <c r="E542" i="14"/>
  <c r="D542" i="14"/>
  <c r="A542" i="14"/>
  <c r="B542" i="14" s="1"/>
  <c r="K541" i="14"/>
  <c r="H541" i="14"/>
  <c r="G541" i="14"/>
  <c r="F541" i="14"/>
  <c r="E541" i="14"/>
  <c r="D541" i="14"/>
  <c r="A541" i="14"/>
  <c r="K540" i="14"/>
  <c r="H540" i="14"/>
  <c r="G540" i="14"/>
  <c r="F540" i="14"/>
  <c r="E540" i="14"/>
  <c r="D540" i="14"/>
  <c r="A540" i="14"/>
  <c r="B540" i="14" s="1"/>
  <c r="K539" i="14"/>
  <c r="H539" i="14"/>
  <c r="G539" i="14"/>
  <c r="F539" i="14"/>
  <c r="E539" i="14"/>
  <c r="D539" i="14"/>
  <c r="A539" i="14"/>
  <c r="B539" i="14" s="1"/>
  <c r="K538" i="14"/>
  <c r="H538" i="14"/>
  <c r="G538" i="14"/>
  <c r="F538" i="14"/>
  <c r="E538" i="14"/>
  <c r="D538" i="14"/>
  <c r="A538" i="14"/>
  <c r="B538" i="14" s="1"/>
  <c r="K537" i="14"/>
  <c r="H537" i="14"/>
  <c r="G537" i="14"/>
  <c r="F537" i="14"/>
  <c r="E537" i="14"/>
  <c r="D537" i="14"/>
  <c r="A537" i="14"/>
  <c r="K536" i="14"/>
  <c r="H536" i="14"/>
  <c r="G536" i="14"/>
  <c r="F536" i="14"/>
  <c r="E536" i="14"/>
  <c r="D536" i="14"/>
  <c r="A536" i="14"/>
  <c r="K535" i="14"/>
  <c r="H535" i="14"/>
  <c r="G535" i="14"/>
  <c r="F535" i="14"/>
  <c r="E535" i="14"/>
  <c r="D535" i="14"/>
  <c r="A535" i="14"/>
  <c r="B535" i="14" s="1"/>
  <c r="K534" i="14"/>
  <c r="H534" i="14"/>
  <c r="G534" i="14"/>
  <c r="F534" i="14"/>
  <c r="E534" i="14"/>
  <c r="D534" i="14"/>
  <c r="A534" i="14"/>
  <c r="B534" i="14" s="1"/>
  <c r="C534" i="14" s="1"/>
  <c r="K533" i="14"/>
  <c r="H533" i="14"/>
  <c r="G533" i="14"/>
  <c r="F533" i="14"/>
  <c r="E533" i="14"/>
  <c r="D533" i="14"/>
  <c r="A533" i="14"/>
  <c r="K532" i="14"/>
  <c r="H532" i="14"/>
  <c r="G532" i="14"/>
  <c r="F532" i="14"/>
  <c r="E532" i="14"/>
  <c r="D532" i="14"/>
  <c r="A532" i="14"/>
  <c r="B532" i="14" s="1"/>
  <c r="K531" i="14"/>
  <c r="H531" i="14"/>
  <c r="G531" i="14"/>
  <c r="F531" i="14"/>
  <c r="E531" i="14"/>
  <c r="D531" i="14"/>
  <c r="A531" i="14"/>
  <c r="B531" i="14" s="1"/>
  <c r="K530" i="14"/>
  <c r="H530" i="14"/>
  <c r="G530" i="14"/>
  <c r="F530" i="14"/>
  <c r="E530" i="14"/>
  <c r="D530" i="14"/>
  <c r="A530" i="14"/>
  <c r="B530" i="14" s="1"/>
  <c r="K529" i="14"/>
  <c r="H529" i="14"/>
  <c r="G529" i="14"/>
  <c r="F529" i="14"/>
  <c r="E529" i="14"/>
  <c r="D529" i="14"/>
  <c r="A529" i="14"/>
  <c r="B529" i="14" s="1"/>
  <c r="K528" i="14"/>
  <c r="H528" i="14"/>
  <c r="G528" i="14"/>
  <c r="F528" i="14"/>
  <c r="E528" i="14"/>
  <c r="D528" i="14"/>
  <c r="A528" i="14"/>
  <c r="B528" i="14" s="1"/>
  <c r="K527" i="14"/>
  <c r="H527" i="14"/>
  <c r="G527" i="14"/>
  <c r="F527" i="14"/>
  <c r="E527" i="14"/>
  <c r="D527" i="14"/>
  <c r="A527" i="14"/>
  <c r="B527" i="14" s="1"/>
  <c r="K526" i="14"/>
  <c r="H526" i="14"/>
  <c r="G526" i="14"/>
  <c r="F526" i="14"/>
  <c r="E526" i="14"/>
  <c r="D526" i="14"/>
  <c r="A526" i="14"/>
  <c r="B526" i="14" s="1"/>
  <c r="K525" i="14"/>
  <c r="H525" i="14"/>
  <c r="G525" i="14"/>
  <c r="F525" i="14"/>
  <c r="E525" i="14"/>
  <c r="D525" i="14"/>
  <c r="A525" i="14"/>
  <c r="K524" i="14"/>
  <c r="H524" i="14"/>
  <c r="G524" i="14"/>
  <c r="F524" i="14"/>
  <c r="E524" i="14"/>
  <c r="D524" i="14"/>
  <c r="A524" i="14"/>
  <c r="B524" i="14" s="1"/>
  <c r="C524" i="14" s="1"/>
  <c r="K523" i="14"/>
  <c r="H523" i="14"/>
  <c r="G523" i="14"/>
  <c r="F523" i="14"/>
  <c r="E523" i="14"/>
  <c r="D523" i="14"/>
  <c r="A523" i="14"/>
  <c r="B523" i="14" s="1"/>
  <c r="K522" i="14"/>
  <c r="H522" i="14"/>
  <c r="G522" i="14"/>
  <c r="F522" i="14"/>
  <c r="E522" i="14"/>
  <c r="D522" i="14"/>
  <c r="A522" i="14"/>
  <c r="K521" i="14"/>
  <c r="H521" i="14"/>
  <c r="G521" i="14"/>
  <c r="F521" i="14"/>
  <c r="E521" i="14"/>
  <c r="D521" i="14"/>
  <c r="A521" i="14"/>
  <c r="K520" i="14"/>
  <c r="H520" i="14"/>
  <c r="G520" i="14"/>
  <c r="F520" i="14"/>
  <c r="E520" i="14"/>
  <c r="D520" i="14"/>
  <c r="A520" i="14"/>
  <c r="B520" i="14" s="1"/>
  <c r="C520" i="14" s="1"/>
  <c r="K519" i="14"/>
  <c r="H519" i="14"/>
  <c r="G519" i="14"/>
  <c r="F519" i="14"/>
  <c r="E519" i="14"/>
  <c r="D519" i="14"/>
  <c r="A519" i="14"/>
  <c r="B519" i="14" s="1"/>
  <c r="C519" i="14" s="1"/>
  <c r="K518" i="14"/>
  <c r="H518" i="14"/>
  <c r="G518" i="14"/>
  <c r="F518" i="14"/>
  <c r="E518" i="14"/>
  <c r="D518" i="14"/>
  <c r="A518" i="14"/>
  <c r="K517" i="14"/>
  <c r="H517" i="14"/>
  <c r="G517" i="14"/>
  <c r="F517" i="14"/>
  <c r="E517" i="14"/>
  <c r="D517" i="14"/>
  <c r="A517" i="14"/>
  <c r="B517" i="14" s="1"/>
  <c r="K516" i="14"/>
  <c r="H516" i="14"/>
  <c r="G516" i="14"/>
  <c r="F516" i="14"/>
  <c r="E516" i="14"/>
  <c r="D516" i="14"/>
  <c r="A516" i="14"/>
  <c r="B516" i="14" s="1"/>
  <c r="K515" i="14"/>
  <c r="H515" i="14"/>
  <c r="G515" i="14"/>
  <c r="F515" i="14"/>
  <c r="E515" i="14"/>
  <c r="D515" i="14"/>
  <c r="A515" i="14"/>
  <c r="K514" i="14"/>
  <c r="H514" i="14"/>
  <c r="G514" i="14"/>
  <c r="F514" i="14"/>
  <c r="E514" i="14"/>
  <c r="D514" i="14"/>
  <c r="A514" i="14"/>
  <c r="K513" i="14"/>
  <c r="H513" i="14"/>
  <c r="G513" i="14"/>
  <c r="F513" i="14"/>
  <c r="E513" i="14"/>
  <c r="D513" i="14"/>
  <c r="A513" i="14"/>
  <c r="K512" i="14"/>
  <c r="H512" i="14"/>
  <c r="G512" i="14"/>
  <c r="F512" i="14"/>
  <c r="E512" i="14"/>
  <c r="D512" i="14"/>
  <c r="A512" i="14"/>
  <c r="B512" i="14" s="1"/>
  <c r="K511" i="14"/>
  <c r="H511" i="14"/>
  <c r="G511" i="14"/>
  <c r="F511" i="14"/>
  <c r="E511" i="14"/>
  <c r="D511" i="14"/>
  <c r="A511" i="14"/>
  <c r="K510" i="14"/>
  <c r="H510" i="14"/>
  <c r="G510" i="14"/>
  <c r="F510" i="14"/>
  <c r="E510" i="14"/>
  <c r="D510" i="14"/>
  <c r="A510" i="14"/>
  <c r="B510" i="14" s="1"/>
  <c r="K509" i="14"/>
  <c r="H509" i="14"/>
  <c r="G509" i="14"/>
  <c r="F509" i="14"/>
  <c r="E509" i="14"/>
  <c r="D509" i="14"/>
  <c r="A509" i="14"/>
  <c r="B509" i="14" s="1"/>
  <c r="K508" i="14"/>
  <c r="H508" i="14"/>
  <c r="G508" i="14"/>
  <c r="F508" i="14"/>
  <c r="E508" i="14"/>
  <c r="D508" i="14"/>
  <c r="A508" i="14"/>
  <c r="B508" i="14" s="1"/>
  <c r="K507" i="14"/>
  <c r="H507" i="14"/>
  <c r="G507" i="14"/>
  <c r="F507" i="14"/>
  <c r="E507" i="14"/>
  <c r="D507" i="14"/>
  <c r="A507" i="14"/>
  <c r="B507" i="14" s="1"/>
  <c r="K506" i="14"/>
  <c r="H506" i="14"/>
  <c r="G506" i="14"/>
  <c r="F506" i="14"/>
  <c r="E506" i="14"/>
  <c r="D506" i="14"/>
  <c r="A506" i="14"/>
  <c r="B506" i="14" s="1"/>
  <c r="K505" i="14"/>
  <c r="H505" i="14"/>
  <c r="G505" i="14"/>
  <c r="F505" i="14"/>
  <c r="E505" i="14"/>
  <c r="D505" i="14"/>
  <c r="A505" i="14"/>
  <c r="B505" i="14" s="1"/>
  <c r="K504" i="14"/>
  <c r="H504" i="14"/>
  <c r="G504" i="14"/>
  <c r="F504" i="14"/>
  <c r="E504" i="14"/>
  <c r="D504" i="14"/>
  <c r="A504" i="14"/>
  <c r="B504" i="14" s="1"/>
  <c r="K503" i="14"/>
  <c r="H503" i="14"/>
  <c r="G503" i="14"/>
  <c r="F503" i="14"/>
  <c r="E503" i="14"/>
  <c r="D503" i="14"/>
  <c r="A503" i="14"/>
  <c r="K502" i="14"/>
  <c r="H502" i="14"/>
  <c r="G502" i="14"/>
  <c r="F502" i="14"/>
  <c r="E502" i="14"/>
  <c r="D502" i="14"/>
  <c r="A502" i="14"/>
  <c r="B502" i="14" s="1"/>
  <c r="C502" i="14" s="1"/>
  <c r="K501" i="14"/>
  <c r="H501" i="14"/>
  <c r="G501" i="14"/>
  <c r="F501" i="14"/>
  <c r="E501" i="14"/>
  <c r="D501" i="14"/>
  <c r="A501" i="14"/>
  <c r="K500" i="14"/>
  <c r="H500" i="14"/>
  <c r="G500" i="14"/>
  <c r="F500" i="14"/>
  <c r="E500" i="14"/>
  <c r="D500" i="14"/>
  <c r="A500" i="14"/>
  <c r="B500" i="14" s="1"/>
  <c r="K499" i="14"/>
  <c r="H499" i="14"/>
  <c r="G499" i="14"/>
  <c r="F499" i="14"/>
  <c r="E499" i="14"/>
  <c r="D499" i="14"/>
  <c r="A499" i="14"/>
  <c r="B499" i="14" s="1"/>
  <c r="K498" i="14"/>
  <c r="H498" i="14"/>
  <c r="G498" i="14"/>
  <c r="F498" i="14"/>
  <c r="E498" i="14"/>
  <c r="D498" i="14"/>
  <c r="A498" i="14"/>
  <c r="B498" i="14" s="1"/>
  <c r="K497" i="14"/>
  <c r="H497" i="14"/>
  <c r="G497" i="14"/>
  <c r="F497" i="14"/>
  <c r="E497" i="14"/>
  <c r="D497" i="14"/>
  <c r="A497" i="14"/>
  <c r="B497" i="14" s="1"/>
  <c r="K496" i="14"/>
  <c r="H496" i="14"/>
  <c r="G496" i="14"/>
  <c r="F496" i="14"/>
  <c r="E496" i="14"/>
  <c r="D496" i="14"/>
  <c r="A496" i="14"/>
  <c r="K495" i="14"/>
  <c r="H495" i="14"/>
  <c r="G495" i="14"/>
  <c r="F495" i="14"/>
  <c r="E495" i="14"/>
  <c r="D495" i="14"/>
  <c r="A495" i="14"/>
  <c r="B495" i="14" s="1"/>
  <c r="K494" i="14"/>
  <c r="H494" i="14"/>
  <c r="G494" i="14"/>
  <c r="F494" i="14"/>
  <c r="E494" i="14"/>
  <c r="D494" i="14"/>
  <c r="A494" i="14"/>
  <c r="B494" i="14" s="1"/>
  <c r="K493" i="14"/>
  <c r="H493" i="14"/>
  <c r="G493" i="14"/>
  <c r="F493" i="14"/>
  <c r="E493" i="14"/>
  <c r="D493" i="14"/>
  <c r="A493" i="14"/>
  <c r="B493" i="14" s="1"/>
  <c r="K492" i="14"/>
  <c r="H492" i="14"/>
  <c r="G492" i="14"/>
  <c r="F492" i="14"/>
  <c r="E492" i="14"/>
  <c r="D492" i="14"/>
  <c r="A492" i="14"/>
  <c r="B492" i="14" s="1"/>
  <c r="K491" i="14"/>
  <c r="H491" i="14"/>
  <c r="G491" i="14"/>
  <c r="F491" i="14"/>
  <c r="E491" i="14"/>
  <c r="D491" i="14"/>
  <c r="A491" i="14"/>
  <c r="B491" i="14" s="1"/>
  <c r="C491" i="14" s="1"/>
  <c r="K490" i="14"/>
  <c r="H490" i="14"/>
  <c r="G490" i="14"/>
  <c r="F490" i="14"/>
  <c r="E490" i="14"/>
  <c r="D490" i="14"/>
  <c r="A490" i="14"/>
  <c r="K489" i="14"/>
  <c r="H489" i="14"/>
  <c r="G489" i="14"/>
  <c r="F489" i="14"/>
  <c r="E489" i="14"/>
  <c r="D489" i="14"/>
  <c r="A489" i="14"/>
  <c r="B489" i="14" s="1"/>
  <c r="K488" i="14"/>
  <c r="H488" i="14"/>
  <c r="G488" i="14"/>
  <c r="F488" i="14"/>
  <c r="E488" i="14"/>
  <c r="D488" i="14"/>
  <c r="A488" i="14"/>
  <c r="B488" i="14" s="1"/>
  <c r="K487" i="14"/>
  <c r="H487" i="14"/>
  <c r="G487" i="14"/>
  <c r="F487" i="14"/>
  <c r="E487" i="14"/>
  <c r="D487" i="14"/>
  <c r="A487" i="14"/>
  <c r="B487" i="14" s="1"/>
  <c r="C487" i="14" s="1"/>
  <c r="K486" i="14"/>
  <c r="H486" i="14"/>
  <c r="G486" i="14"/>
  <c r="F486" i="14"/>
  <c r="E486" i="14"/>
  <c r="D486" i="14"/>
  <c r="A486" i="14"/>
  <c r="B486" i="14" s="1"/>
  <c r="K485" i="14"/>
  <c r="H485" i="14"/>
  <c r="G485" i="14"/>
  <c r="F485" i="14"/>
  <c r="E485" i="14"/>
  <c r="D485" i="14"/>
  <c r="A485" i="14"/>
  <c r="B485" i="14" s="1"/>
  <c r="K484" i="14"/>
  <c r="H484" i="14"/>
  <c r="G484" i="14"/>
  <c r="F484" i="14"/>
  <c r="E484" i="14"/>
  <c r="D484" i="14"/>
  <c r="A484" i="14"/>
  <c r="B484" i="14" s="1"/>
  <c r="K483" i="14"/>
  <c r="H483" i="14"/>
  <c r="G483" i="14"/>
  <c r="F483" i="14"/>
  <c r="E483" i="14"/>
  <c r="D483" i="14"/>
  <c r="A483" i="14"/>
  <c r="K482" i="14"/>
  <c r="H482" i="14"/>
  <c r="G482" i="14"/>
  <c r="F482" i="14"/>
  <c r="E482" i="14"/>
  <c r="D482" i="14"/>
  <c r="A482" i="14"/>
  <c r="B482" i="14" s="1"/>
  <c r="K481" i="14"/>
  <c r="H481" i="14"/>
  <c r="G481" i="14"/>
  <c r="F481" i="14"/>
  <c r="E481" i="14"/>
  <c r="D481" i="14"/>
  <c r="A481" i="14"/>
  <c r="B481" i="14" s="1"/>
  <c r="K480" i="14"/>
  <c r="H480" i="14"/>
  <c r="G480" i="14"/>
  <c r="F480" i="14"/>
  <c r="E480" i="14"/>
  <c r="D480" i="14"/>
  <c r="A480" i="14"/>
  <c r="B480" i="14" s="1"/>
  <c r="K479" i="14"/>
  <c r="H479" i="14"/>
  <c r="G479" i="14"/>
  <c r="F479" i="14"/>
  <c r="E479" i="14"/>
  <c r="D479" i="14"/>
  <c r="A479" i="14"/>
  <c r="B479" i="14" s="1"/>
  <c r="C479" i="14" s="1"/>
  <c r="K478" i="14"/>
  <c r="H478" i="14"/>
  <c r="G478" i="14"/>
  <c r="F478" i="14"/>
  <c r="E478" i="14"/>
  <c r="D478" i="14"/>
  <c r="A478" i="14"/>
  <c r="K477" i="14"/>
  <c r="H477" i="14"/>
  <c r="G477" i="14"/>
  <c r="F477" i="14"/>
  <c r="E477" i="14"/>
  <c r="D477" i="14"/>
  <c r="A477" i="14"/>
  <c r="B477" i="14" s="1"/>
  <c r="K476" i="14"/>
  <c r="H476" i="14"/>
  <c r="G476" i="14"/>
  <c r="F476" i="14"/>
  <c r="E476" i="14"/>
  <c r="D476" i="14"/>
  <c r="A476" i="14"/>
  <c r="K475" i="14"/>
  <c r="H475" i="14"/>
  <c r="G475" i="14"/>
  <c r="F475" i="14"/>
  <c r="E475" i="14"/>
  <c r="D475" i="14"/>
  <c r="A475" i="14"/>
  <c r="B475" i="14" s="1"/>
  <c r="K474" i="14"/>
  <c r="H474" i="14"/>
  <c r="G474" i="14"/>
  <c r="F474" i="14"/>
  <c r="E474" i="14"/>
  <c r="D474" i="14"/>
  <c r="A474" i="14"/>
  <c r="B474" i="14" s="1"/>
  <c r="K473" i="14"/>
  <c r="H473" i="14"/>
  <c r="G473" i="14"/>
  <c r="F473" i="14"/>
  <c r="E473" i="14"/>
  <c r="D473" i="14"/>
  <c r="A473" i="14"/>
  <c r="B473" i="14" s="1"/>
  <c r="C473" i="14" s="1"/>
  <c r="K472" i="14"/>
  <c r="H472" i="14"/>
  <c r="G472" i="14"/>
  <c r="F472" i="14"/>
  <c r="E472" i="14"/>
  <c r="D472" i="14"/>
  <c r="A472" i="14"/>
  <c r="K471" i="14"/>
  <c r="H471" i="14"/>
  <c r="G471" i="14"/>
  <c r="F471" i="14"/>
  <c r="E471" i="14"/>
  <c r="D471" i="14"/>
  <c r="A471" i="14"/>
  <c r="B471" i="14" s="1"/>
  <c r="C471" i="14" s="1"/>
  <c r="K470" i="14"/>
  <c r="H470" i="14"/>
  <c r="G470" i="14"/>
  <c r="F470" i="14"/>
  <c r="E470" i="14"/>
  <c r="D470" i="14"/>
  <c r="A470" i="14"/>
  <c r="B470" i="14" s="1"/>
  <c r="K469" i="14"/>
  <c r="H469" i="14"/>
  <c r="G469" i="14"/>
  <c r="F469" i="14"/>
  <c r="E469" i="14"/>
  <c r="D469" i="14"/>
  <c r="A469" i="14"/>
  <c r="B469" i="14" s="1"/>
  <c r="K468" i="14"/>
  <c r="H468" i="14"/>
  <c r="G468" i="14"/>
  <c r="F468" i="14"/>
  <c r="E468" i="14"/>
  <c r="D468" i="14"/>
  <c r="A468" i="14"/>
  <c r="B468" i="14" s="1"/>
  <c r="K467" i="14"/>
  <c r="H467" i="14"/>
  <c r="G467" i="14"/>
  <c r="F467" i="14"/>
  <c r="E467" i="14"/>
  <c r="D467" i="14"/>
  <c r="A467" i="14"/>
  <c r="B467" i="14" s="1"/>
  <c r="K466" i="14"/>
  <c r="H466" i="14"/>
  <c r="G466" i="14"/>
  <c r="F466" i="14"/>
  <c r="E466" i="14"/>
  <c r="D466" i="14"/>
  <c r="A466" i="14"/>
  <c r="K465" i="14"/>
  <c r="H465" i="14"/>
  <c r="G465" i="14"/>
  <c r="F465" i="14"/>
  <c r="E465" i="14"/>
  <c r="D465" i="14"/>
  <c r="A465" i="14"/>
  <c r="B465" i="14" s="1"/>
  <c r="K464" i="14"/>
  <c r="H464" i="14"/>
  <c r="G464" i="14"/>
  <c r="F464" i="14"/>
  <c r="E464" i="14"/>
  <c r="D464" i="14"/>
  <c r="A464" i="14"/>
  <c r="B464" i="14" s="1"/>
  <c r="K463" i="14"/>
  <c r="H463" i="14"/>
  <c r="G463" i="14"/>
  <c r="F463" i="14"/>
  <c r="E463" i="14"/>
  <c r="D463" i="14"/>
  <c r="A463" i="14"/>
  <c r="B463" i="14" s="1"/>
  <c r="K462" i="14"/>
  <c r="H462" i="14"/>
  <c r="G462" i="14"/>
  <c r="F462" i="14"/>
  <c r="E462" i="14"/>
  <c r="D462" i="14"/>
  <c r="A462" i="14"/>
  <c r="B462" i="14" s="1"/>
  <c r="C462" i="14" s="1"/>
  <c r="K461" i="14"/>
  <c r="H461" i="14"/>
  <c r="G461" i="14"/>
  <c r="F461" i="14"/>
  <c r="E461" i="14"/>
  <c r="D461" i="14"/>
  <c r="A461" i="14"/>
  <c r="B461" i="14" s="1"/>
  <c r="K460" i="14"/>
  <c r="H460" i="14"/>
  <c r="G460" i="14"/>
  <c r="F460" i="14"/>
  <c r="E460" i="14"/>
  <c r="D460" i="14"/>
  <c r="A460" i="14"/>
  <c r="B460" i="14" s="1"/>
  <c r="K459" i="14"/>
  <c r="H459" i="14"/>
  <c r="G459" i="14"/>
  <c r="F459" i="14"/>
  <c r="E459" i="14"/>
  <c r="D459" i="14"/>
  <c r="A459" i="14"/>
  <c r="B459" i="14" s="1"/>
  <c r="K458" i="14"/>
  <c r="H458" i="14"/>
  <c r="G458" i="14"/>
  <c r="F458" i="14"/>
  <c r="E458" i="14"/>
  <c r="D458" i="14"/>
  <c r="A458" i="14"/>
  <c r="B458" i="14" s="1"/>
  <c r="K457" i="14"/>
  <c r="H457" i="14"/>
  <c r="G457" i="14"/>
  <c r="F457" i="14"/>
  <c r="E457" i="14"/>
  <c r="D457" i="14"/>
  <c r="A457" i="14"/>
  <c r="B457" i="14" s="1"/>
  <c r="K456" i="14"/>
  <c r="H456" i="14"/>
  <c r="G456" i="14"/>
  <c r="F456" i="14"/>
  <c r="E456" i="14"/>
  <c r="D456" i="14"/>
  <c r="A456" i="14"/>
  <c r="B456" i="14" s="1"/>
  <c r="K455" i="14"/>
  <c r="H455" i="14"/>
  <c r="G455" i="14"/>
  <c r="F455" i="14"/>
  <c r="E455" i="14"/>
  <c r="D455" i="14"/>
  <c r="A455" i="14"/>
  <c r="B455" i="14" s="1"/>
  <c r="K454" i="14"/>
  <c r="H454" i="14"/>
  <c r="G454" i="14"/>
  <c r="F454" i="14"/>
  <c r="E454" i="14"/>
  <c r="D454" i="14"/>
  <c r="A454" i="14"/>
  <c r="K453" i="14"/>
  <c r="H453" i="14"/>
  <c r="G453" i="14"/>
  <c r="F453" i="14"/>
  <c r="E453" i="14"/>
  <c r="D453" i="14"/>
  <c r="A453" i="14"/>
  <c r="B453" i="14" s="1"/>
  <c r="K452" i="14"/>
  <c r="H452" i="14"/>
  <c r="G452" i="14"/>
  <c r="F452" i="14"/>
  <c r="E452" i="14"/>
  <c r="D452" i="14"/>
  <c r="A452" i="14"/>
  <c r="K451" i="14"/>
  <c r="H451" i="14"/>
  <c r="G451" i="14"/>
  <c r="F451" i="14"/>
  <c r="E451" i="14"/>
  <c r="D451" i="14"/>
  <c r="A451" i="14"/>
  <c r="B451" i="14" s="1"/>
  <c r="K450" i="14"/>
  <c r="H450" i="14"/>
  <c r="G450" i="14"/>
  <c r="F450" i="14"/>
  <c r="E450" i="14"/>
  <c r="D450" i="14"/>
  <c r="A450" i="14"/>
  <c r="K449" i="14"/>
  <c r="H449" i="14"/>
  <c r="G449" i="14"/>
  <c r="F449" i="14"/>
  <c r="E449" i="14"/>
  <c r="D449" i="14"/>
  <c r="A449" i="14"/>
  <c r="B449" i="14" s="1"/>
  <c r="K448" i="14"/>
  <c r="H448" i="14"/>
  <c r="G448" i="14"/>
  <c r="F448" i="14"/>
  <c r="E448" i="14"/>
  <c r="D448" i="14"/>
  <c r="A448" i="14"/>
  <c r="B448" i="14" s="1"/>
  <c r="K447" i="14"/>
  <c r="H447" i="14"/>
  <c r="G447" i="14"/>
  <c r="F447" i="14"/>
  <c r="E447" i="14"/>
  <c r="D447" i="14"/>
  <c r="A447" i="14"/>
  <c r="B447" i="14" s="1"/>
  <c r="K446" i="14"/>
  <c r="H446" i="14"/>
  <c r="G446" i="14"/>
  <c r="F446" i="14"/>
  <c r="E446" i="14"/>
  <c r="D446" i="14"/>
  <c r="A446" i="14"/>
  <c r="K445" i="14"/>
  <c r="H445" i="14"/>
  <c r="G445" i="14"/>
  <c r="F445" i="14"/>
  <c r="E445" i="14"/>
  <c r="D445" i="14"/>
  <c r="A445" i="14"/>
  <c r="K444" i="14"/>
  <c r="H444" i="14"/>
  <c r="G444" i="14"/>
  <c r="F444" i="14"/>
  <c r="E444" i="14"/>
  <c r="D444" i="14"/>
  <c r="A444" i="14"/>
  <c r="B444" i="14" s="1"/>
  <c r="K443" i="14"/>
  <c r="H443" i="14"/>
  <c r="G443" i="14"/>
  <c r="F443" i="14"/>
  <c r="E443" i="14"/>
  <c r="D443" i="14"/>
  <c r="A443" i="14"/>
  <c r="B443" i="14" s="1"/>
  <c r="K442" i="14"/>
  <c r="H442" i="14"/>
  <c r="G442" i="14"/>
  <c r="F442" i="14"/>
  <c r="E442" i="14"/>
  <c r="D442" i="14"/>
  <c r="A442" i="14"/>
  <c r="K441" i="14"/>
  <c r="H441" i="14"/>
  <c r="G441" i="14"/>
  <c r="F441" i="14"/>
  <c r="E441" i="14"/>
  <c r="D441" i="14"/>
  <c r="A441" i="14"/>
  <c r="K440" i="14"/>
  <c r="H440" i="14"/>
  <c r="G440" i="14"/>
  <c r="F440" i="14"/>
  <c r="E440" i="14"/>
  <c r="D440" i="14"/>
  <c r="A440" i="14"/>
  <c r="B440" i="14" s="1"/>
  <c r="K439" i="14"/>
  <c r="H439" i="14"/>
  <c r="G439" i="14"/>
  <c r="F439" i="14"/>
  <c r="E439" i="14"/>
  <c r="D439" i="14"/>
  <c r="A439" i="14"/>
  <c r="K438" i="14"/>
  <c r="H438" i="14"/>
  <c r="G438" i="14"/>
  <c r="F438" i="14"/>
  <c r="E438" i="14"/>
  <c r="D438" i="14"/>
  <c r="A438" i="14"/>
  <c r="B438" i="14" s="1"/>
  <c r="K437" i="14"/>
  <c r="H437" i="14"/>
  <c r="G437" i="14"/>
  <c r="F437" i="14"/>
  <c r="E437" i="14"/>
  <c r="D437" i="14"/>
  <c r="A437" i="14"/>
  <c r="B437" i="14" s="1"/>
  <c r="K436" i="14"/>
  <c r="H436" i="14"/>
  <c r="G436" i="14"/>
  <c r="F436" i="14"/>
  <c r="E436" i="14"/>
  <c r="D436" i="14"/>
  <c r="A436" i="14"/>
  <c r="B436" i="14" s="1"/>
  <c r="K435" i="14"/>
  <c r="H435" i="14"/>
  <c r="G435" i="14"/>
  <c r="F435" i="14"/>
  <c r="E435" i="14"/>
  <c r="D435" i="14"/>
  <c r="A435" i="14"/>
  <c r="B435" i="14" s="1"/>
  <c r="K434" i="14"/>
  <c r="H434" i="14"/>
  <c r="G434" i="14"/>
  <c r="F434" i="14"/>
  <c r="E434" i="14"/>
  <c r="D434" i="14"/>
  <c r="A434" i="14"/>
  <c r="K433" i="14"/>
  <c r="H433" i="14"/>
  <c r="G433" i="14"/>
  <c r="F433" i="14"/>
  <c r="E433" i="14"/>
  <c r="D433" i="14"/>
  <c r="A433" i="14"/>
  <c r="K432" i="14"/>
  <c r="H432" i="14"/>
  <c r="G432" i="14"/>
  <c r="F432" i="14"/>
  <c r="E432" i="14"/>
  <c r="D432" i="14"/>
  <c r="A432" i="14"/>
  <c r="B432" i="14" s="1"/>
  <c r="C432" i="14" s="1"/>
  <c r="K431" i="14"/>
  <c r="H431" i="14"/>
  <c r="G431" i="14"/>
  <c r="F431" i="14"/>
  <c r="E431" i="14"/>
  <c r="D431" i="14"/>
  <c r="A431" i="14"/>
  <c r="B431" i="14" s="1"/>
  <c r="K430" i="14"/>
  <c r="H430" i="14"/>
  <c r="G430" i="14"/>
  <c r="F430" i="14"/>
  <c r="E430" i="14"/>
  <c r="D430" i="14"/>
  <c r="A430" i="14"/>
  <c r="B430" i="14" s="1"/>
  <c r="K429" i="14"/>
  <c r="H429" i="14"/>
  <c r="G429" i="14"/>
  <c r="F429" i="14"/>
  <c r="E429" i="14"/>
  <c r="D429" i="14"/>
  <c r="A429" i="14"/>
  <c r="B429" i="14" s="1"/>
  <c r="C429" i="14" s="1"/>
  <c r="K428" i="14"/>
  <c r="H428" i="14"/>
  <c r="G428" i="14"/>
  <c r="F428" i="14"/>
  <c r="E428" i="14"/>
  <c r="D428" i="14"/>
  <c r="A428" i="14"/>
  <c r="B428" i="14" s="1"/>
  <c r="C428" i="14" s="1"/>
  <c r="K427" i="14"/>
  <c r="H427" i="14"/>
  <c r="G427" i="14"/>
  <c r="F427" i="14"/>
  <c r="E427" i="14"/>
  <c r="D427" i="14"/>
  <c r="A427" i="14"/>
  <c r="B427" i="14" s="1"/>
  <c r="C427" i="14" s="1"/>
  <c r="K426" i="14"/>
  <c r="H426" i="14"/>
  <c r="G426" i="14"/>
  <c r="F426" i="14"/>
  <c r="E426" i="14"/>
  <c r="D426" i="14"/>
  <c r="A426" i="14"/>
  <c r="K425" i="14"/>
  <c r="H425" i="14"/>
  <c r="G425" i="14"/>
  <c r="F425" i="14"/>
  <c r="E425" i="14"/>
  <c r="D425" i="14"/>
  <c r="A425" i="14"/>
  <c r="B425" i="14" s="1"/>
  <c r="K424" i="14"/>
  <c r="H424" i="14"/>
  <c r="G424" i="14"/>
  <c r="F424" i="14"/>
  <c r="E424" i="14"/>
  <c r="D424" i="14"/>
  <c r="A424" i="14"/>
  <c r="K423" i="14"/>
  <c r="H423" i="14"/>
  <c r="G423" i="14"/>
  <c r="F423" i="14"/>
  <c r="E423" i="14"/>
  <c r="D423" i="14"/>
  <c r="A423" i="14"/>
  <c r="B423" i="14" s="1"/>
  <c r="K422" i="14"/>
  <c r="H422" i="14"/>
  <c r="G422" i="14"/>
  <c r="F422" i="14"/>
  <c r="E422" i="14"/>
  <c r="D422" i="14"/>
  <c r="A422" i="14"/>
  <c r="K421" i="14"/>
  <c r="H421" i="14"/>
  <c r="G421" i="14"/>
  <c r="F421" i="14"/>
  <c r="E421" i="14"/>
  <c r="D421" i="14"/>
  <c r="A421" i="14"/>
  <c r="B421" i="14" s="1"/>
  <c r="K420" i="14"/>
  <c r="H420" i="14"/>
  <c r="G420" i="14"/>
  <c r="F420" i="14"/>
  <c r="E420" i="14"/>
  <c r="D420" i="14"/>
  <c r="A420" i="14"/>
  <c r="B420" i="14" s="1"/>
  <c r="K419" i="14"/>
  <c r="H419" i="14"/>
  <c r="G419" i="14"/>
  <c r="F419" i="14"/>
  <c r="E419" i="14"/>
  <c r="D419" i="14"/>
  <c r="A419" i="14"/>
  <c r="K418" i="14"/>
  <c r="H418" i="14"/>
  <c r="G418" i="14"/>
  <c r="F418" i="14"/>
  <c r="E418" i="14"/>
  <c r="D418" i="14"/>
  <c r="A418" i="14"/>
  <c r="K417" i="14"/>
  <c r="H417" i="14"/>
  <c r="G417" i="14"/>
  <c r="F417" i="14"/>
  <c r="E417" i="14"/>
  <c r="D417" i="14"/>
  <c r="A417" i="14"/>
  <c r="K416" i="14"/>
  <c r="H416" i="14"/>
  <c r="G416" i="14"/>
  <c r="F416" i="14"/>
  <c r="E416" i="14"/>
  <c r="D416" i="14"/>
  <c r="A416" i="14"/>
  <c r="K415" i="14"/>
  <c r="H415" i="14"/>
  <c r="G415" i="14"/>
  <c r="F415" i="14"/>
  <c r="E415" i="14"/>
  <c r="D415" i="14"/>
  <c r="A415" i="14"/>
  <c r="B415" i="14" s="1"/>
  <c r="K414" i="14"/>
  <c r="H414" i="14"/>
  <c r="G414" i="14"/>
  <c r="F414" i="14"/>
  <c r="E414" i="14"/>
  <c r="D414" i="14"/>
  <c r="A414" i="14"/>
  <c r="B414" i="14" s="1"/>
  <c r="K413" i="14"/>
  <c r="H413" i="14"/>
  <c r="G413" i="14"/>
  <c r="F413" i="14"/>
  <c r="E413" i="14"/>
  <c r="D413" i="14"/>
  <c r="A413" i="14"/>
  <c r="K412" i="14"/>
  <c r="H412" i="14"/>
  <c r="G412" i="14"/>
  <c r="F412" i="14"/>
  <c r="E412" i="14"/>
  <c r="D412" i="14"/>
  <c r="A412" i="14"/>
  <c r="K411" i="14"/>
  <c r="H411" i="14"/>
  <c r="G411" i="14"/>
  <c r="F411" i="14"/>
  <c r="E411" i="14"/>
  <c r="D411" i="14"/>
  <c r="A411" i="14"/>
  <c r="K410" i="14"/>
  <c r="H410" i="14"/>
  <c r="G410" i="14"/>
  <c r="F410" i="14"/>
  <c r="E410" i="14"/>
  <c r="D410" i="14"/>
  <c r="A410" i="14"/>
  <c r="B410" i="14" s="1"/>
  <c r="K409" i="14"/>
  <c r="H409" i="14"/>
  <c r="G409" i="14"/>
  <c r="F409" i="14"/>
  <c r="E409" i="14"/>
  <c r="D409" i="14"/>
  <c r="A409" i="14"/>
  <c r="B409" i="14" s="1"/>
  <c r="K408" i="14"/>
  <c r="H408" i="14"/>
  <c r="G408" i="14"/>
  <c r="F408" i="14"/>
  <c r="E408" i="14"/>
  <c r="D408" i="14"/>
  <c r="A408" i="14"/>
  <c r="B408" i="14" s="1"/>
  <c r="K407" i="14"/>
  <c r="H407" i="14"/>
  <c r="G407" i="14"/>
  <c r="F407" i="14"/>
  <c r="E407" i="14"/>
  <c r="D407" i="14"/>
  <c r="A407" i="14"/>
  <c r="K406" i="14"/>
  <c r="H406" i="14"/>
  <c r="G406" i="14"/>
  <c r="F406" i="14"/>
  <c r="E406" i="14"/>
  <c r="D406" i="14"/>
  <c r="A406" i="14"/>
  <c r="B406" i="14" s="1"/>
  <c r="K405" i="14"/>
  <c r="H405" i="14"/>
  <c r="G405" i="14"/>
  <c r="F405" i="14"/>
  <c r="E405" i="14"/>
  <c r="D405" i="14"/>
  <c r="A405" i="14"/>
  <c r="B405" i="14" s="1"/>
  <c r="K404" i="14"/>
  <c r="H404" i="14"/>
  <c r="G404" i="14"/>
  <c r="F404" i="14"/>
  <c r="E404" i="14"/>
  <c r="D404" i="14"/>
  <c r="A404" i="14"/>
  <c r="B404" i="14" s="1"/>
  <c r="K403" i="14"/>
  <c r="H403" i="14"/>
  <c r="G403" i="14"/>
  <c r="F403" i="14"/>
  <c r="E403" i="14"/>
  <c r="D403" i="14"/>
  <c r="A403" i="14"/>
  <c r="K402" i="14"/>
  <c r="H402" i="14"/>
  <c r="G402" i="14"/>
  <c r="F402" i="14"/>
  <c r="E402" i="14"/>
  <c r="D402" i="14"/>
  <c r="A402" i="14"/>
  <c r="B402" i="14" s="1"/>
  <c r="K401" i="14"/>
  <c r="H401" i="14"/>
  <c r="G401" i="14"/>
  <c r="F401" i="14"/>
  <c r="E401" i="14"/>
  <c r="D401" i="14"/>
  <c r="A401" i="14"/>
  <c r="K400" i="14"/>
  <c r="H400" i="14"/>
  <c r="G400" i="14"/>
  <c r="F400" i="14"/>
  <c r="E400" i="14"/>
  <c r="D400" i="14"/>
  <c r="A400" i="14"/>
  <c r="B400" i="14" s="1"/>
  <c r="K399" i="14"/>
  <c r="H399" i="14"/>
  <c r="G399" i="14"/>
  <c r="F399" i="14"/>
  <c r="E399" i="14"/>
  <c r="D399" i="14"/>
  <c r="A399" i="14"/>
  <c r="K398" i="14"/>
  <c r="H398" i="14"/>
  <c r="G398" i="14"/>
  <c r="F398" i="14"/>
  <c r="E398" i="14"/>
  <c r="D398" i="14"/>
  <c r="A398" i="14"/>
  <c r="K397" i="14"/>
  <c r="H397" i="14"/>
  <c r="G397" i="14"/>
  <c r="F397" i="14"/>
  <c r="E397" i="14"/>
  <c r="D397" i="14"/>
  <c r="A397" i="14"/>
  <c r="B397" i="14" s="1"/>
  <c r="K396" i="14"/>
  <c r="H396" i="14"/>
  <c r="G396" i="14"/>
  <c r="F396" i="14"/>
  <c r="E396" i="14"/>
  <c r="D396" i="14"/>
  <c r="A396" i="14"/>
  <c r="K395" i="14"/>
  <c r="H395" i="14"/>
  <c r="G395" i="14"/>
  <c r="F395" i="14"/>
  <c r="E395" i="14"/>
  <c r="D395" i="14"/>
  <c r="A395" i="14"/>
  <c r="K394" i="14"/>
  <c r="H394" i="14"/>
  <c r="G394" i="14"/>
  <c r="F394" i="14"/>
  <c r="E394" i="14"/>
  <c r="D394" i="14"/>
  <c r="A394" i="14"/>
  <c r="K393" i="14"/>
  <c r="H393" i="14"/>
  <c r="G393" i="14"/>
  <c r="F393" i="14"/>
  <c r="E393" i="14"/>
  <c r="D393" i="14"/>
  <c r="A393" i="14"/>
  <c r="B393" i="14" s="1"/>
  <c r="K392" i="14"/>
  <c r="H392" i="14"/>
  <c r="G392" i="14"/>
  <c r="F392" i="14"/>
  <c r="E392" i="14"/>
  <c r="D392" i="14"/>
  <c r="A392" i="14"/>
  <c r="B392" i="14" s="1"/>
  <c r="K391" i="14"/>
  <c r="H391" i="14"/>
  <c r="G391" i="14"/>
  <c r="F391" i="14"/>
  <c r="E391" i="14"/>
  <c r="D391" i="14"/>
  <c r="A391" i="14"/>
  <c r="K390" i="14"/>
  <c r="H390" i="14"/>
  <c r="G390" i="14"/>
  <c r="F390" i="14"/>
  <c r="E390" i="14"/>
  <c r="D390" i="14"/>
  <c r="A390" i="14"/>
  <c r="K389" i="14"/>
  <c r="H389" i="14"/>
  <c r="G389" i="14"/>
  <c r="F389" i="14"/>
  <c r="E389" i="14"/>
  <c r="D389" i="14"/>
  <c r="A389" i="14"/>
  <c r="B389" i="14" s="1"/>
  <c r="K388" i="14"/>
  <c r="H388" i="14"/>
  <c r="G388" i="14"/>
  <c r="F388" i="14"/>
  <c r="E388" i="14"/>
  <c r="D388" i="14"/>
  <c r="A388" i="14"/>
  <c r="K387" i="14"/>
  <c r="H387" i="14"/>
  <c r="G387" i="14"/>
  <c r="F387" i="14"/>
  <c r="E387" i="14"/>
  <c r="D387" i="14"/>
  <c r="A387" i="14"/>
  <c r="K386" i="14"/>
  <c r="H386" i="14"/>
  <c r="G386" i="14"/>
  <c r="F386" i="14"/>
  <c r="E386" i="14"/>
  <c r="D386" i="14"/>
  <c r="A386" i="14"/>
  <c r="K385" i="14"/>
  <c r="H385" i="14"/>
  <c r="G385" i="14"/>
  <c r="F385" i="14"/>
  <c r="E385" i="14"/>
  <c r="D385" i="14"/>
  <c r="A385" i="14"/>
  <c r="B385" i="14" s="1"/>
  <c r="K384" i="14"/>
  <c r="H384" i="14"/>
  <c r="G384" i="14"/>
  <c r="F384" i="14"/>
  <c r="E384" i="14"/>
  <c r="D384" i="14"/>
  <c r="A384" i="14"/>
  <c r="K383" i="14"/>
  <c r="H383" i="14"/>
  <c r="G383" i="14"/>
  <c r="F383" i="14"/>
  <c r="E383" i="14"/>
  <c r="D383" i="14"/>
  <c r="A383" i="14"/>
  <c r="B383" i="14" s="1"/>
  <c r="K382" i="14"/>
  <c r="H382" i="14"/>
  <c r="G382" i="14"/>
  <c r="F382" i="14"/>
  <c r="E382" i="14"/>
  <c r="D382" i="14"/>
  <c r="A382" i="14"/>
  <c r="B382" i="14" s="1"/>
  <c r="K381" i="14"/>
  <c r="H381" i="14"/>
  <c r="G381" i="14"/>
  <c r="F381" i="14"/>
  <c r="E381" i="14"/>
  <c r="D381" i="14"/>
  <c r="A381" i="14"/>
  <c r="K380" i="14"/>
  <c r="H380" i="14"/>
  <c r="G380" i="14"/>
  <c r="F380" i="14"/>
  <c r="E380" i="14"/>
  <c r="D380" i="14"/>
  <c r="A380" i="14"/>
  <c r="B380" i="14" s="1"/>
  <c r="K379" i="14"/>
  <c r="H379" i="14"/>
  <c r="G379" i="14"/>
  <c r="F379" i="14"/>
  <c r="E379" i="14"/>
  <c r="D379" i="14"/>
  <c r="A379" i="14"/>
  <c r="B379" i="14" s="1"/>
  <c r="K378" i="14"/>
  <c r="H378" i="14"/>
  <c r="G378" i="14"/>
  <c r="F378" i="14"/>
  <c r="E378" i="14"/>
  <c r="D378" i="14"/>
  <c r="A378" i="14"/>
  <c r="K377" i="14"/>
  <c r="H377" i="14"/>
  <c r="G377" i="14"/>
  <c r="F377" i="14"/>
  <c r="E377" i="14"/>
  <c r="D377" i="14"/>
  <c r="A377" i="14"/>
  <c r="B377" i="14" s="1"/>
  <c r="C377" i="14" s="1"/>
  <c r="K376" i="14"/>
  <c r="H376" i="14"/>
  <c r="G376" i="14"/>
  <c r="F376" i="14"/>
  <c r="E376" i="14"/>
  <c r="D376" i="14"/>
  <c r="A376" i="14"/>
  <c r="B376" i="14" s="1"/>
  <c r="K375" i="14"/>
  <c r="H375" i="14"/>
  <c r="G375" i="14"/>
  <c r="F375" i="14"/>
  <c r="E375" i="14"/>
  <c r="D375" i="14"/>
  <c r="A375" i="14"/>
  <c r="B375" i="14" s="1"/>
  <c r="K374" i="14"/>
  <c r="H374" i="14"/>
  <c r="G374" i="14"/>
  <c r="F374" i="14"/>
  <c r="E374" i="14"/>
  <c r="D374" i="14"/>
  <c r="A374" i="14"/>
  <c r="B374" i="14" s="1"/>
  <c r="K373" i="14"/>
  <c r="H373" i="14"/>
  <c r="G373" i="14"/>
  <c r="F373" i="14"/>
  <c r="E373" i="14"/>
  <c r="D373" i="14"/>
  <c r="A373" i="14"/>
  <c r="K372" i="14"/>
  <c r="H372" i="14"/>
  <c r="G372" i="14"/>
  <c r="F372" i="14"/>
  <c r="E372" i="14"/>
  <c r="D372" i="14"/>
  <c r="A372" i="14"/>
  <c r="B372" i="14" s="1"/>
  <c r="K371" i="14"/>
  <c r="H371" i="14"/>
  <c r="G371" i="14"/>
  <c r="F371" i="14"/>
  <c r="E371" i="14"/>
  <c r="D371" i="14"/>
  <c r="A371" i="14"/>
  <c r="K370" i="14"/>
  <c r="H370" i="14"/>
  <c r="G370" i="14"/>
  <c r="F370" i="14"/>
  <c r="E370" i="14"/>
  <c r="D370" i="14"/>
  <c r="A370" i="14"/>
  <c r="K369" i="14"/>
  <c r="H369" i="14"/>
  <c r="G369" i="14"/>
  <c r="F369" i="14"/>
  <c r="E369" i="14"/>
  <c r="D369" i="14"/>
  <c r="A369" i="14"/>
  <c r="B369" i="14" s="1"/>
  <c r="K368" i="14"/>
  <c r="H368" i="14"/>
  <c r="G368" i="14"/>
  <c r="F368" i="14"/>
  <c r="E368" i="14"/>
  <c r="D368" i="14"/>
  <c r="A368" i="14"/>
  <c r="B368" i="14" s="1"/>
  <c r="C368" i="14" s="1"/>
  <c r="K367" i="14"/>
  <c r="H367" i="14"/>
  <c r="G367" i="14"/>
  <c r="F367" i="14"/>
  <c r="E367" i="14"/>
  <c r="D367" i="14"/>
  <c r="A367" i="14"/>
  <c r="K366" i="14"/>
  <c r="H366" i="14"/>
  <c r="G366" i="14"/>
  <c r="F366" i="14"/>
  <c r="E366" i="14"/>
  <c r="D366" i="14"/>
  <c r="A366" i="14"/>
  <c r="B366" i="14" s="1"/>
  <c r="K365" i="14"/>
  <c r="H365" i="14"/>
  <c r="G365" i="14"/>
  <c r="F365" i="14"/>
  <c r="E365" i="14"/>
  <c r="D365" i="14"/>
  <c r="A365" i="14"/>
  <c r="B365" i="14" s="1"/>
  <c r="K364" i="14"/>
  <c r="H364" i="14"/>
  <c r="G364" i="14"/>
  <c r="F364" i="14"/>
  <c r="E364" i="14"/>
  <c r="D364" i="14"/>
  <c r="A364" i="14"/>
  <c r="B364" i="14" s="1"/>
  <c r="K363" i="14"/>
  <c r="H363" i="14"/>
  <c r="G363" i="14"/>
  <c r="F363" i="14"/>
  <c r="E363" i="14"/>
  <c r="D363" i="14"/>
  <c r="A363" i="14"/>
  <c r="B363" i="14" s="1"/>
  <c r="K362" i="14"/>
  <c r="H362" i="14"/>
  <c r="G362" i="14"/>
  <c r="F362" i="14"/>
  <c r="E362" i="14"/>
  <c r="D362" i="14"/>
  <c r="A362" i="14"/>
  <c r="K361" i="14"/>
  <c r="H361" i="14"/>
  <c r="G361" i="14"/>
  <c r="F361" i="14"/>
  <c r="E361" i="14"/>
  <c r="D361" i="14"/>
  <c r="A361" i="14"/>
  <c r="K360" i="14"/>
  <c r="H360" i="14"/>
  <c r="G360" i="14"/>
  <c r="F360" i="14"/>
  <c r="E360" i="14"/>
  <c r="D360" i="14"/>
  <c r="A360" i="14"/>
  <c r="B360" i="14" s="1"/>
  <c r="K359" i="14"/>
  <c r="H359" i="14"/>
  <c r="G359" i="14"/>
  <c r="F359" i="14"/>
  <c r="E359" i="14"/>
  <c r="D359" i="14"/>
  <c r="A359" i="14"/>
  <c r="B359" i="14" s="1"/>
  <c r="C359" i="14" s="1"/>
  <c r="K358" i="14"/>
  <c r="H358" i="14"/>
  <c r="G358" i="14"/>
  <c r="F358" i="14"/>
  <c r="E358" i="14"/>
  <c r="D358" i="14"/>
  <c r="A358" i="14"/>
  <c r="K357" i="14"/>
  <c r="H357" i="14"/>
  <c r="G357" i="14"/>
  <c r="F357" i="14"/>
  <c r="E357" i="14"/>
  <c r="D357" i="14"/>
  <c r="A357" i="14"/>
  <c r="B357" i="14" s="1"/>
  <c r="K356" i="14"/>
  <c r="H356" i="14"/>
  <c r="G356" i="14"/>
  <c r="F356" i="14"/>
  <c r="E356" i="14"/>
  <c r="D356" i="14"/>
  <c r="A356" i="14"/>
  <c r="B356" i="14" s="1"/>
  <c r="K355" i="14"/>
  <c r="H355" i="14"/>
  <c r="G355" i="14"/>
  <c r="F355" i="14"/>
  <c r="E355" i="14"/>
  <c r="D355" i="14"/>
  <c r="A355" i="14"/>
  <c r="K354" i="14"/>
  <c r="H354" i="14"/>
  <c r="G354" i="14"/>
  <c r="F354" i="14"/>
  <c r="E354" i="14"/>
  <c r="D354" i="14"/>
  <c r="A354" i="14"/>
  <c r="B354" i="14" s="1"/>
  <c r="K353" i="14"/>
  <c r="H353" i="14"/>
  <c r="G353" i="14"/>
  <c r="F353" i="14"/>
  <c r="E353" i="14"/>
  <c r="D353" i="14"/>
  <c r="A353" i="14"/>
  <c r="B353" i="14" s="1"/>
  <c r="K352" i="14"/>
  <c r="H352" i="14"/>
  <c r="G352" i="14"/>
  <c r="F352" i="14"/>
  <c r="E352" i="14"/>
  <c r="D352" i="14"/>
  <c r="A352" i="14"/>
  <c r="B352" i="14" s="1"/>
  <c r="K351" i="14"/>
  <c r="H351" i="14"/>
  <c r="G351" i="14"/>
  <c r="F351" i="14"/>
  <c r="E351" i="14"/>
  <c r="D351" i="14"/>
  <c r="A351" i="14"/>
  <c r="B351" i="14" s="1"/>
  <c r="C351" i="14" s="1"/>
  <c r="K350" i="14"/>
  <c r="H350" i="14"/>
  <c r="G350" i="14"/>
  <c r="F350" i="14"/>
  <c r="E350" i="14"/>
  <c r="D350" i="14"/>
  <c r="A350" i="14"/>
  <c r="B350" i="14" s="1"/>
  <c r="C350" i="14" s="1"/>
  <c r="K349" i="14"/>
  <c r="H349" i="14"/>
  <c r="G349" i="14"/>
  <c r="F349" i="14"/>
  <c r="E349" i="14"/>
  <c r="D349" i="14"/>
  <c r="A349" i="14"/>
  <c r="B349" i="14" s="1"/>
  <c r="K348" i="14"/>
  <c r="H348" i="14"/>
  <c r="G348" i="14"/>
  <c r="F348" i="14"/>
  <c r="E348" i="14"/>
  <c r="D348" i="14"/>
  <c r="A348" i="14"/>
  <c r="B348" i="14" s="1"/>
  <c r="K347" i="14"/>
  <c r="H347" i="14"/>
  <c r="G347" i="14"/>
  <c r="F347" i="14"/>
  <c r="E347" i="14"/>
  <c r="D347" i="14"/>
  <c r="A347" i="14"/>
  <c r="B347" i="14" s="1"/>
  <c r="K346" i="14"/>
  <c r="H346" i="14"/>
  <c r="G346" i="14"/>
  <c r="F346" i="14"/>
  <c r="E346" i="14"/>
  <c r="D346" i="14"/>
  <c r="A346" i="14"/>
  <c r="B346" i="14" s="1"/>
  <c r="K345" i="14"/>
  <c r="H345" i="14"/>
  <c r="G345" i="14"/>
  <c r="F345" i="14"/>
  <c r="E345" i="14"/>
  <c r="D345" i="14"/>
  <c r="A345" i="14"/>
  <c r="B345" i="14" s="1"/>
  <c r="C345" i="14" s="1"/>
  <c r="K344" i="14"/>
  <c r="H344" i="14"/>
  <c r="G344" i="14"/>
  <c r="F344" i="14"/>
  <c r="E344" i="14"/>
  <c r="D344" i="14"/>
  <c r="A344" i="14"/>
  <c r="B344" i="14" s="1"/>
  <c r="C344" i="14" s="1"/>
  <c r="K343" i="14"/>
  <c r="H343" i="14"/>
  <c r="G343" i="14"/>
  <c r="F343" i="14"/>
  <c r="E343" i="14"/>
  <c r="D343" i="14"/>
  <c r="A343" i="14"/>
  <c r="B343" i="14" s="1"/>
  <c r="C343" i="14" s="1"/>
  <c r="K342" i="14"/>
  <c r="H342" i="14"/>
  <c r="G342" i="14"/>
  <c r="F342" i="14"/>
  <c r="E342" i="14"/>
  <c r="D342" i="14"/>
  <c r="A342" i="14"/>
  <c r="K341" i="14"/>
  <c r="H341" i="14"/>
  <c r="G341" i="14"/>
  <c r="F341" i="14"/>
  <c r="E341" i="14"/>
  <c r="D341" i="14"/>
  <c r="A341" i="14"/>
  <c r="K340" i="14"/>
  <c r="H340" i="14"/>
  <c r="G340" i="14"/>
  <c r="F340" i="14"/>
  <c r="E340" i="14"/>
  <c r="D340" i="14"/>
  <c r="A340" i="14"/>
  <c r="K339" i="14"/>
  <c r="H339" i="14"/>
  <c r="G339" i="14"/>
  <c r="F339" i="14"/>
  <c r="E339" i="14"/>
  <c r="D339" i="14"/>
  <c r="A339" i="14"/>
  <c r="K338" i="14"/>
  <c r="H338" i="14"/>
  <c r="G338" i="14"/>
  <c r="F338" i="14"/>
  <c r="E338" i="14"/>
  <c r="D338" i="14"/>
  <c r="A338" i="14"/>
  <c r="K337" i="14"/>
  <c r="H337" i="14"/>
  <c r="G337" i="14"/>
  <c r="F337" i="14"/>
  <c r="E337" i="14"/>
  <c r="D337" i="14"/>
  <c r="A337" i="14"/>
  <c r="K336" i="14"/>
  <c r="H336" i="14"/>
  <c r="G336" i="14"/>
  <c r="F336" i="14"/>
  <c r="E336" i="14"/>
  <c r="D336" i="14"/>
  <c r="A336" i="14"/>
  <c r="B336" i="14" s="1"/>
  <c r="K335" i="14"/>
  <c r="H335" i="14"/>
  <c r="G335" i="14"/>
  <c r="F335" i="14"/>
  <c r="E335" i="14"/>
  <c r="D335" i="14"/>
  <c r="A335" i="14"/>
  <c r="K334" i="14"/>
  <c r="H334" i="14"/>
  <c r="G334" i="14"/>
  <c r="F334" i="14"/>
  <c r="E334" i="14"/>
  <c r="D334" i="14"/>
  <c r="A334" i="14"/>
  <c r="B334" i="14" s="1"/>
  <c r="K333" i="14"/>
  <c r="H333" i="14"/>
  <c r="G333" i="14"/>
  <c r="F333" i="14"/>
  <c r="E333" i="14"/>
  <c r="D333" i="14"/>
  <c r="A333" i="14"/>
  <c r="B333" i="14" s="1"/>
  <c r="K332" i="14"/>
  <c r="H332" i="14"/>
  <c r="G332" i="14"/>
  <c r="F332" i="14"/>
  <c r="E332" i="14"/>
  <c r="D332" i="14"/>
  <c r="A332" i="14"/>
  <c r="B332" i="14" s="1"/>
  <c r="K331" i="14"/>
  <c r="H331" i="14"/>
  <c r="G331" i="14"/>
  <c r="F331" i="14"/>
  <c r="E331" i="14"/>
  <c r="D331" i="14"/>
  <c r="A331" i="14"/>
  <c r="B331" i="14" s="1"/>
  <c r="K330" i="14"/>
  <c r="H330" i="14"/>
  <c r="G330" i="14"/>
  <c r="F330" i="14"/>
  <c r="E330" i="14"/>
  <c r="D330" i="14"/>
  <c r="A330" i="14"/>
  <c r="B330" i="14" s="1"/>
  <c r="K329" i="14"/>
  <c r="H329" i="14"/>
  <c r="G329" i="14"/>
  <c r="F329" i="14"/>
  <c r="E329" i="14"/>
  <c r="D329" i="14"/>
  <c r="A329" i="14"/>
  <c r="B329" i="14" s="1"/>
  <c r="K328" i="14"/>
  <c r="H328" i="14"/>
  <c r="G328" i="14"/>
  <c r="F328" i="14"/>
  <c r="E328" i="14"/>
  <c r="D328" i="14"/>
  <c r="A328" i="14"/>
  <c r="B328" i="14" s="1"/>
  <c r="K327" i="14"/>
  <c r="H327" i="14"/>
  <c r="G327" i="14"/>
  <c r="F327" i="14"/>
  <c r="E327" i="14"/>
  <c r="D327" i="14"/>
  <c r="A327" i="14"/>
  <c r="B327" i="14" s="1"/>
  <c r="K326" i="14"/>
  <c r="H326" i="14"/>
  <c r="G326" i="14"/>
  <c r="F326" i="14"/>
  <c r="E326" i="14"/>
  <c r="D326" i="14"/>
  <c r="A326" i="14"/>
  <c r="K325" i="14"/>
  <c r="H325" i="14"/>
  <c r="G325" i="14"/>
  <c r="F325" i="14"/>
  <c r="E325" i="14"/>
  <c r="D325" i="14"/>
  <c r="A325" i="14"/>
  <c r="K324" i="14"/>
  <c r="H324" i="14"/>
  <c r="G324" i="14"/>
  <c r="F324" i="14"/>
  <c r="E324" i="14"/>
  <c r="D324" i="14"/>
  <c r="A324" i="14"/>
  <c r="B324" i="14" s="1"/>
  <c r="K323" i="14"/>
  <c r="H323" i="14"/>
  <c r="G323" i="14"/>
  <c r="F323" i="14"/>
  <c r="E323" i="14"/>
  <c r="D323" i="14"/>
  <c r="A323" i="14"/>
  <c r="B323" i="14" s="1"/>
  <c r="K322" i="14"/>
  <c r="H322" i="14"/>
  <c r="G322" i="14"/>
  <c r="F322" i="14"/>
  <c r="E322" i="14"/>
  <c r="D322" i="14"/>
  <c r="A322" i="14"/>
  <c r="K321" i="14"/>
  <c r="H321" i="14"/>
  <c r="G321" i="14"/>
  <c r="F321" i="14"/>
  <c r="E321" i="14"/>
  <c r="D321" i="14"/>
  <c r="A321" i="14"/>
  <c r="B321" i="14" s="1"/>
  <c r="K320" i="14"/>
  <c r="H320" i="14"/>
  <c r="G320" i="14"/>
  <c r="F320" i="14"/>
  <c r="E320" i="14"/>
  <c r="D320" i="14"/>
  <c r="A320" i="14"/>
  <c r="B320" i="14" s="1"/>
  <c r="K319" i="14"/>
  <c r="H319" i="14"/>
  <c r="G319" i="14"/>
  <c r="F319" i="14"/>
  <c r="E319" i="14"/>
  <c r="D319" i="14"/>
  <c r="A319" i="14"/>
  <c r="B319" i="14" s="1"/>
  <c r="K318" i="14"/>
  <c r="H318" i="14"/>
  <c r="G318" i="14"/>
  <c r="F318" i="14"/>
  <c r="E318" i="14"/>
  <c r="D318" i="14"/>
  <c r="A318" i="14"/>
  <c r="B318" i="14" s="1"/>
  <c r="C318" i="14" s="1"/>
  <c r="K317" i="14"/>
  <c r="H317" i="14"/>
  <c r="G317" i="14"/>
  <c r="F317" i="14"/>
  <c r="E317" i="14"/>
  <c r="D317" i="14"/>
  <c r="A317" i="14"/>
  <c r="B317" i="14" s="1"/>
  <c r="K316" i="14"/>
  <c r="H316" i="14"/>
  <c r="G316" i="14"/>
  <c r="F316" i="14"/>
  <c r="E316" i="14"/>
  <c r="D316" i="14"/>
  <c r="A316" i="14"/>
  <c r="K315" i="14"/>
  <c r="H315" i="14"/>
  <c r="G315" i="14"/>
  <c r="F315" i="14"/>
  <c r="E315" i="14"/>
  <c r="D315" i="14"/>
  <c r="A315" i="14"/>
  <c r="B315" i="14" s="1"/>
  <c r="C315" i="14" s="1"/>
  <c r="K314" i="14"/>
  <c r="H314" i="14"/>
  <c r="G314" i="14"/>
  <c r="F314" i="14"/>
  <c r="E314" i="14"/>
  <c r="D314" i="14"/>
  <c r="A314" i="14"/>
  <c r="K313" i="14"/>
  <c r="H313" i="14"/>
  <c r="G313" i="14"/>
  <c r="F313" i="14"/>
  <c r="E313" i="14"/>
  <c r="D313" i="14"/>
  <c r="A313" i="14"/>
  <c r="B313" i="14" s="1"/>
  <c r="K312" i="14"/>
  <c r="H312" i="14"/>
  <c r="G312" i="14"/>
  <c r="F312" i="14"/>
  <c r="E312" i="14"/>
  <c r="D312" i="14"/>
  <c r="A312" i="14"/>
  <c r="K311" i="14"/>
  <c r="H311" i="14"/>
  <c r="G311" i="14"/>
  <c r="F311" i="14"/>
  <c r="E311" i="14"/>
  <c r="D311" i="14"/>
  <c r="A311" i="14"/>
  <c r="B311" i="14" s="1"/>
  <c r="K310" i="14"/>
  <c r="H310" i="14"/>
  <c r="G310" i="14"/>
  <c r="F310" i="14"/>
  <c r="E310" i="14"/>
  <c r="D310" i="14"/>
  <c r="A310" i="14"/>
  <c r="B310" i="14" s="1"/>
  <c r="K309" i="14"/>
  <c r="H309" i="14"/>
  <c r="G309" i="14"/>
  <c r="F309" i="14"/>
  <c r="E309" i="14"/>
  <c r="D309" i="14"/>
  <c r="A309" i="14"/>
  <c r="K308" i="14"/>
  <c r="H308" i="14"/>
  <c r="G308" i="14"/>
  <c r="F308" i="14"/>
  <c r="E308" i="14"/>
  <c r="D308" i="14"/>
  <c r="A308" i="14"/>
  <c r="B308" i="14" s="1"/>
  <c r="K307" i="14"/>
  <c r="H307" i="14"/>
  <c r="G307" i="14"/>
  <c r="F307" i="14"/>
  <c r="E307" i="14"/>
  <c r="D307" i="14"/>
  <c r="A307" i="14"/>
  <c r="B307" i="14" s="1"/>
  <c r="K306" i="14"/>
  <c r="H306" i="14"/>
  <c r="G306" i="14"/>
  <c r="F306" i="14"/>
  <c r="E306" i="14"/>
  <c r="D306" i="14"/>
  <c r="A306" i="14"/>
  <c r="B306" i="14" s="1"/>
  <c r="K305" i="14"/>
  <c r="H305" i="14"/>
  <c r="G305" i="14"/>
  <c r="F305" i="14"/>
  <c r="E305" i="14"/>
  <c r="D305" i="14"/>
  <c r="A305" i="14"/>
  <c r="B305" i="14" s="1"/>
  <c r="K304" i="14"/>
  <c r="H304" i="14"/>
  <c r="G304" i="14"/>
  <c r="F304" i="14"/>
  <c r="E304" i="14"/>
  <c r="D304" i="14"/>
  <c r="A304" i="14"/>
  <c r="B304" i="14" s="1"/>
  <c r="K303" i="14"/>
  <c r="H303" i="14"/>
  <c r="G303" i="14"/>
  <c r="F303" i="14"/>
  <c r="E303" i="14"/>
  <c r="D303" i="14"/>
  <c r="A303" i="14"/>
  <c r="B303" i="14" s="1"/>
  <c r="K302" i="14"/>
  <c r="H302" i="14"/>
  <c r="G302" i="14"/>
  <c r="F302" i="14"/>
  <c r="E302" i="14"/>
  <c r="D302" i="14"/>
  <c r="A302" i="14"/>
  <c r="B302" i="14" s="1"/>
  <c r="K301" i="14"/>
  <c r="H301" i="14"/>
  <c r="G301" i="14"/>
  <c r="F301" i="14"/>
  <c r="E301" i="14"/>
  <c r="D301" i="14"/>
  <c r="A301" i="14"/>
  <c r="B301" i="14" s="1"/>
  <c r="K300" i="14"/>
  <c r="H300" i="14"/>
  <c r="G300" i="14"/>
  <c r="F300" i="14"/>
  <c r="E300" i="14"/>
  <c r="D300" i="14"/>
  <c r="A300" i="14"/>
  <c r="B300" i="14" s="1"/>
  <c r="K299" i="14"/>
  <c r="H299" i="14"/>
  <c r="G299" i="14"/>
  <c r="F299" i="14"/>
  <c r="E299" i="14"/>
  <c r="D299" i="14"/>
  <c r="A299" i="14"/>
  <c r="K298" i="14"/>
  <c r="H298" i="14"/>
  <c r="G298" i="14"/>
  <c r="F298" i="14"/>
  <c r="E298" i="14"/>
  <c r="D298" i="14"/>
  <c r="A298" i="14"/>
  <c r="K297" i="14"/>
  <c r="H297" i="14"/>
  <c r="G297" i="14"/>
  <c r="F297" i="14"/>
  <c r="E297" i="14"/>
  <c r="D297" i="14"/>
  <c r="A297" i="14"/>
  <c r="B297" i="14" s="1"/>
  <c r="K296" i="14"/>
  <c r="H296" i="14"/>
  <c r="G296" i="14"/>
  <c r="F296" i="14"/>
  <c r="E296" i="14"/>
  <c r="D296" i="14"/>
  <c r="A296" i="14"/>
  <c r="B296" i="14" s="1"/>
  <c r="K295" i="14"/>
  <c r="H295" i="14"/>
  <c r="G295" i="14"/>
  <c r="F295" i="14"/>
  <c r="E295" i="14"/>
  <c r="D295" i="14"/>
  <c r="A295" i="14"/>
  <c r="B295" i="14" s="1"/>
  <c r="K294" i="14"/>
  <c r="H294" i="14"/>
  <c r="G294" i="14"/>
  <c r="F294" i="14"/>
  <c r="E294" i="14"/>
  <c r="D294" i="14"/>
  <c r="A294" i="14"/>
  <c r="B294" i="14" s="1"/>
  <c r="K293" i="14"/>
  <c r="H293" i="14"/>
  <c r="G293" i="14"/>
  <c r="F293" i="14"/>
  <c r="E293" i="14"/>
  <c r="D293" i="14"/>
  <c r="A293" i="14"/>
  <c r="B293" i="14" s="1"/>
  <c r="K292" i="14"/>
  <c r="H292" i="14"/>
  <c r="G292" i="14"/>
  <c r="F292" i="14"/>
  <c r="E292" i="14"/>
  <c r="D292" i="14"/>
  <c r="A292" i="14"/>
  <c r="B292" i="14" s="1"/>
  <c r="K291" i="14"/>
  <c r="H291" i="14"/>
  <c r="G291" i="14"/>
  <c r="F291" i="14"/>
  <c r="E291" i="14"/>
  <c r="D291" i="14"/>
  <c r="A291" i="14"/>
  <c r="B291" i="14" s="1"/>
  <c r="K290" i="14"/>
  <c r="H290" i="14"/>
  <c r="G290" i="14"/>
  <c r="F290" i="14"/>
  <c r="E290" i="14"/>
  <c r="D290" i="14"/>
  <c r="A290" i="14"/>
  <c r="B290" i="14" s="1"/>
  <c r="K289" i="14"/>
  <c r="H289" i="14"/>
  <c r="G289" i="14"/>
  <c r="F289" i="14"/>
  <c r="E289" i="14"/>
  <c r="D289" i="14"/>
  <c r="A289" i="14"/>
  <c r="K288" i="14"/>
  <c r="H288" i="14"/>
  <c r="G288" i="14"/>
  <c r="F288" i="14"/>
  <c r="E288" i="14"/>
  <c r="D288" i="14"/>
  <c r="A288" i="14"/>
  <c r="B288" i="14" s="1"/>
  <c r="K287" i="14"/>
  <c r="H287" i="14"/>
  <c r="G287" i="14"/>
  <c r="F287" i="14"/>
  <c r="E287" i="14"/>
  <c r="D287" i="14"/>
  <c r="A287" i="14"/>
  <c r="K286" i="14"/>
  <c r="H286" i="14"/>
  <c r="G286" i="14"/>
  <c r="F286" i="14"/>
  <c r="E286" i="14"/>
  <c r="D286" i="14"/>
  <c r="A286" i="14"/>
  <c r="B286" i="14" s="1"/>
  <c r="C286" i="14" s="1"/>
  <c r="K285" i="14"/>
  <c r="H285" i="14"/>
  <c r="G285" i="14"/>
  <c r="F285" i="14"/>
  <c r="E285" i="14"/>
  <c r="D285" i="14"/>
  <c r="A285" i="14"/>
  <c r="B285" i="14" s="1"/>
  <c r="K284" i="14"/>
  <c r="H284" i="14"/>
  <c r="G284" i="14"/>
  <c r="F284" i="14"/>
  <c r="E284" i="14"/>
  <c r="D284" i="14"/>
  <c r="A284" i="14"/>
  <c r="K283" i="14"/>
  <c r="H283" i="14"/>
  <c r="G283" i="14"/>
  <c r="F283" i="14"/>
  <c r="E283" i="14"/>
  <c r="D283" i="14"/>
  <c r="A283" i="14"/>
  <c r="B283" i="14" s="1"/>
  <c r="K282" i="14"/>
  <c r="H282" i="14"/>
  <c r="G282" i="14"/>
  <c r="F282" i="14"/>
  <c r="E282" i="14"/>
  <c r="D282" i="14"/>
  <c r="A282" i="14"/>
  <c r="B282" i="14" s="1"/>
  <c r="K281" i="14"/>
  <c r="H281" i="14"/>
  <c r="G281" i="14"/>
  <c r="F281" i="14"/>
  <c r="E281" i="14"/>
  <c r="D281" i="14"/>
  <c r="A281" i="14"/>
  <c r="K280" i="14"/>
  <c r="H280" i="14"/>
  <c r="G280" i="14"/>
  <c r="F280" i="14"/>
  <c r="E280" i="14"/>
  <c r="D280" i="14"/>
  <c r="A280" i="14"/>
  <c r="B280" i="14" s="1"/>
  <c r="K279" i="14"/>
  <c r="H279" i="14"/>
  <c r="G279" i="14"/>
  <c r="F279" i="14"/>
  <c r="E279" i="14"/>
  <c r="D279" i="14"/>
  <c r="A279" i="14"/>
  <c r="K278" i="14"/>
  <c r="H278" i="14"/>
  <c r="G278" i="14"/>
  <c r="F278" i="14"/>
  <c r="E278" i="14"/>
  <c r="D278" i="14"/>
  <c r="A278" i="14"/>
  <c r="K277" i="14"/>
  <c r="H277" i="14"/>
  <c r="G277" i="14"/>
  <c r="F277" i="14"/>
  <c r="E277" i="14"/>
  <c r="D277" i="14"/>
  <c r="A277" i="14"/>
  <c r="B277" i="14" s="1"/>
  <c r="K276" i="14"/>
  <c r="H276" i="14"/>
  <c r="G276" i="14"/>
  <c r="F276" i="14"/>
  <c r="E276" i="14"/>
  <c r="D276" i="14"/>
  <c r="A276" i="14"/>
  <c r="B276" i="14" s="1"/>
  <c r="K275" i="14"/>
  <c r="H275" i="14"/>
  <c r="G275" i="14"/>
  <c r="F275" i="14"/>
  <c r="E275" i="14"/>
  <c r="D275" i="14"/>
  <c r="A275" i="14"/>
  <c r="B275" i="14" s="1"/>
  <c r="C275" i="14" s="1"/>
  <c r="K274" i="14"/>
  <c r="H274" i="14"/>
  <c r="G274" i="14"/>
  <c r="F274" i="14"/>
  <c r="E274" i="14"/>
  <c r="D274" i="14"/>
  <c r="A274" i="14"/>
  <c r="B274" i="14" s="1"/>
  <c r="K273" i="14"/>
  <c r="H273" i="14"/>
  <c r="G273" i="14"/>
  <c r="F273" i="14"/>
  <c r="E273" i="14"/>
  <c r="D273" i="14"/>
  <c r="A273" i="14"/>
  <c r="B273" i="14" s="1"/>
  <c r="K272" i="14"/>
  <c r="H272" i="14"/>
  <c r="G272" i="14"/>
  <c r="F272" i="14"/>
  <c r="E272" i="14"/>
  <c r="D272" i="14"/>
  <c r="A272" i="14"/>
  <c r="K271" i="14"/>
  <c r="H271" i="14"/>
  <c r="G271" i="14"/>
  <c r="F271" i="14"/>
  <c r="E271" i="14"/>
  <c r="D271" i="14"/>
  <c r="A271" i="14"/>
  <c r="K270" i="14"/>
  <c r="H270" i="14"/>
  <c r="G270" i="14"/>
  <c r="F270" i="14"/>
  <c r="E270" i="14"/>
  <c r="D270" i="14"/>
  <c r="A270" i="14"/>
  <c r="K269" i="14"/>
  <c r="H269" i="14"/>
  <c r="G269" i="14"/>
  <c r="F269" i="14"/>
  <c r="E269" i="14"/>
  <c r="D269" i="14"/>
  <c r="A269" i="14"/>
  <c r="K268" i="14"/>
  <c r="H268" i="14"/>
  <c r="G268" i="14"/>
  <c r="F268" i="14"/>
  <c r="E268" i="14"/>
  <c r="D268" i="14"/>
  <c r="A268" i="14"/>
  <c r="K267" i="14"/>
  <c r="H267" i="14"/>
  <c r="G267" i="14"/>
  <c r="F267" i="14"/>
  <c r="E267" i="14"/>
  <c r="D267" i="14"/>
  <c r="A267" i="14"/>
  <c r="B267" i="14" s="1"/>
  <c r="C267" i="14" s="1"/>
  <c r="K266" i="14"/>
  <c r="H266" i="14"/>
  <c r="G266" i="14"/>
  <c r="F266" i="14"/>
  <c r="E266" i="14"/>
  <c r="D266" i="14"/>
  <c r="A266" i="14"/>
  <c r="B266" i="14" s="1"/>
  <c r="K265" i="14"/>
  <c r="H265" i="14"/>
  <c r="G265" i="14"/>
  <c r="F265" i="14"/>
  <c r="E265" i="14"/>
  <c r="D265" i="14"/>
  <c r="A265" i="14"/>
  <c r="B265" i="14" s="1"/>
  <c r="K264" i="14"/>
  <c r="H264" i="14"/>
  <c r="G264" i="14"/>
  <c r="F264" i="14"/>
  <c r="E264" i="14"/>
  <c r="D264" i="14"/>
  <c r="A264" i="14"/>
  <c r="B264" i="14" s="1"/>
  <c r="K263" i="14"/>
  <c r="H263" i="14"/>
  <c r="G263" i="14"/>
  <c r="F263" i="14"/>
  <c r="E263" i="14"/>
  <c r="D263" i="14"/>
  <c r="A263" i="14"/>
  <c r="B263" i="14" s="1"/>
  <c r="K262" i="14"/>
  <c r="H262" i="14"/>
  <c r="G262" i="14"/>
  <c r="F262" i="14"/>
  <c r="E262" i="14"/>
  <c r="D262" i="14"/>
  <c r="A262" i="14"/>
  <c r="B262" i="14" s="1"/>
  <c r="K261" i="14"/>
  <c r="H261" i="14"/>
  <c r="G261" i="14"/>
  <c r="F261" i="14"/>
  <c r="E261" i="14"/>
  <c r="D261" i="14"/>
  <c r="A261" i="14"/>
  <c r="B261" i="14" s="1"/>
  <c r="K260" i="14"/>
  <c r="H260" i="14"/>
  <c r="G260" i="14"/>
  <c r="F260" i="14"/>
  <c r="E260" i="14"/>
  <c r="D260" i="14"/>
  <c r="A260" i="14"/>
  <c r="B260" i="14" s="1"/>
  <c r="K259" i="14"/>
  <c r="H259" i="14"/>
  <c r="G259" i="14"/>
  <c r="F259" i="14"/>
  <c r="E259" i="14"/>
  <c r="D259" i="14"/>
  <c r="A259" i="14"/>
  <c r="B259" i="14" s="1"/>
  <c r="K258" i="14"/>
  <c r="H258" i="14"/>
  <c r="G258" i="14"/>
  <c r="F258" i="14"/>
  <c r="E258" i="14"/>
  <c r="D258" i="14"/>
  <c r="A258" i="14"/>
  <c r="B258" i="14" s="1"/>
  <c r="K257" i="14"/>
  <c r="H257" i="14"/>
  <c r="G257" i="14"/>
  <c r="F257" i="14"/>
  <c r="E257" i="14"/>
  <c r="D257" i="14"/>
  <c r="A257" i="14"/>
  <c r="B257" i="14" s="1"/>
  <c r="K256" i="14"/>
  <c r="H256" i="14"/>
  <c r="G256" i="14"/>
  <c r="F256" i="14"/>
  <c r="E256" i="14"/>
  <c r="D256" i="14"/>
  <c r="A256" i="14"/>
  <c r="B256" i="14" s="1"/>
  <c r="K255" i="14"/>
  <c r="H255" i="14"/>
  <c r="G255" i="14"/>
  <c r="F255" i="14"/>
  <c r="E255" i="14"/>
  <c r="D255" i="14"/>
  <c r="A255" i="14"/>
  <c r="B255" i="14" s="1"/>
  <c r="K254" i="14"/>
  <c r="H254" i="14"/>
  <c r="G254" i="14"/>
  <c r="F254" i="14"/>
  <c r="E254" i="14"/>
  <c r="D254" i="14"/>
  <c r="A254" i="14"/>
  <c r="K253" i="14"/>
  <c r="H253" i="14"/>
  <c r="G253" i="14"/>
  <c r="F253" i="14"/>
  <c r="E253" i="14"/>
  <c r="D253" i="14"/>
  <c r="A253" i="14"/>
  <c r="K252" i="14"/>
  <c r="H252" i="14"/>
  <c r="G252" i="14"/>
  <c r="F252" i="14"/>
  <c r="E252" i="14"/>
  <c r="D252" i="14"/>
  <c r="A252" i="14"/>
  <c r="B252" i="14" s="1"/>
  <c r="K251" i="14"/>
  <c r="H251" i="14"/>
  <c r="G251" i="14"/>
  <c r="F251" i="14"/>
  <c r="E251" i="14"/>
  <c r="D251" i="14"/>
  <c r="A251" i="14"/>
  <c r="B251" i="14" s="1"/>
  <c r="K250" i="14"/>
  <c r="H250" i="14"/>
  <c r="G250" i="14"/>
  <c r="F250" i="14"/>
  <c r="E250" i="14"/>
  <c r="D250" i="14"/>
  <c r="A250" i="14"/>
  <c r="B250" i="14" s="1"/>
  <c r="K249" i="14"/>
  <c r="H249" i="14"/>
  <c r="G249" i="14"/>
  <c r="F249" i="14"/>
  <c r="E249" i="14"/>
  <c r="D249" i="14"/>
  <c r="A249" i="14"/>
  <c r="K248" i="14"/>
  <c r="H248" i="14"/>
  <c r="G248" i="14"/>
  <c r="F248" i="14"/>
  <c r="E248" i="14"/>
  <c r="D248" i="14"/>
  <c r="A248" i="14"/>
  <c r="B248" i="14" s="1"/>
  <c r="K247" i="14"/>
  <c r="H247" i="14"/>
  <c r="G247" i="14"/>
  <c r="F247" i="14"/>
  <c r="E247" i="14"/>
  <c r="D247" i="14"/>
  <c r="A247" i="14"/>
  <c r="B247" i="14" s="1"/>
  <c r="K246" i="14"/>
  <c r="H246" i="14"/>
  <c r="G246" i="14"/>
  <c r="F246" i="14"/>
  <c r="E246" i="14"/>
  <c r="D246" i="14"/>
  <c r="A246" i="14"/>
  <c r="B246" i="14" s="1"/>
  <c r="K245" i="14"/>
  <c r="H245" i="14"/>
  <c r="G245" i="14"/>
  <c r="F245" i="14"/>
  <c r="E245" i="14"/>
  <c r="D245" i="14"/>
  <c r="A245" i="14"/>
  <c r="B245" i="14" s="1"/>
  <c r="K244" i="14"/>
  <c r="H244" i="14"/>
  <c r="G244" i="14"/>
  <c r="F244" i="14"/>
  <c r="E244" i="14"/>
  <c r="D244" i="14"/>
  <c r="A244" i="14"/>
  <c r="K243" i="14"/>
  <c r="H243" i="14"/>
  <c r="G243" i="14"/>
  <c r="F243" i="14"/>
  <c r="E243" i="14"/>
  <c r="D243" i="14"/>
  <c r="A243" i="14"/>
  <c r="K242" i="14"/>
  <c r="H242" i="14"/>
  <c r="G242" i="14"/>
  <c r="F242" i="14"/>
  <c r="E242" i="14"/>
  <c r="D242" i="14"/>
  <c r="A242" i="14"/>
  <c r="K241" i="14"/>
  <c r="H241" i="14"/>
  <c r="G241" i="14"/>
  <c r="F241" i="14"/>
  <c r="E241" i="14"/>
  <c r="D241" i="14"/>
  <c r="A241" i="14"/>
  <c r="K240" i="14"/>
  <c r="H240" i="14"/>
  <c r="G240" i="14"/>
  <c r="F240" i="14"/>
  <c r="E240" i="14"/>
  <c r="D240" i="14"/>
  <c r="A240" i="14"/>
  <c r="K239" i="14"/>
  <c r="H239" i="14"/>
  <c r="G239" i="14"/>
  <c r="F239" i="14"/>
  <c r="E239" i="14"/>
  <c r="D239" i="14"/>
  <c r="A239" i="14"/>
  <c r="K238" i="14"/>
  <c r="H238" i="14"/>
  <c r="G238" i="14"/>
  <c r="F238" i="14"/>
  <c r="E238" i="14"/>
  <c r="D238" i="14"/>
  <c r="A238" i="14"/>
  <c r="B238" i="14" s="1"/>
  <c r="C238" i="14" s="1"/>
  <c r="K237" i="14"/>
  <c r="H237" i="14"/>
  <c r="G237" i="14"/>
  <c r="F237" i="14"/>
  <c r="E237" i="14"/>
  <c r="D237" i="14"/>
  <c r="A237" i="14"/>
  <c r="B237" i="14" s="1"/>
  <c r="K236" i="14"/>
  <c r="H236" i="14"/>
  <c r="G236" i="14"/>
  <c r="F236" i="14"/>
  <c r="E236" i="14"/>
  <c r="D236" i="14"/>
  <c r="A236" i="14"/>
  <c r="B236" i="14" s="1"/>
  <c r="K235" i="14"/>
  <c r="H235" i="14"/>
  <c r="G235" i="14"/>
  <c r="F235" i="14"/>
  <c r="E235" i="14"/>
  <c r="D235" i="14"/>
  <c r="A235" i="14"/>
  <c r="B235" i="14" s="1"/>
  <c r="K234" i="14"/>
  <c r="H234" i="14"/>
  <c r="G234" i="14"/>
  <c r="F234" i="14"/>
  <c r="E234" i="14"/>
  <c r="D234" i="14"/>
  <c r="A234" i="14"/>
  <c r="B234" i="14" s="1"/>
  <c r="C234" i="14" s="1"/>
  <c r="K233" i="14"/>
  <c r="H233" i="14"/>
  <c r="G233" i="14"/>
  <c r="F233" i="14"/>
  <c r="E233" i="14"/>
  <c r="D233" i="14"/>
  <c r="A233" i="14"/>
  <c r="K232" i="14"/>
  <c r="H232" i="14"/>
  <c r="G232" i="14"/>
  <c r="F232" i="14"/>
  <c r="E232" i="14"/>
  <c r="D232" i="14"/>
  <c r="A232" i="14"/>
  <c r="B232" i="14" s="1"/>
  <c r="K231" i="14"/>
  <c r="H231" i="14"/>
  <c r="G231" i="14"/>
  <c r="F231" i="14"/>
  <c r="E231" i="14"/>
  <c r="D231" i="14"/>
  <c r="A231" i="14"/>
  <c r="K230" i="14"/>
  <c r="H230" i="14"/>
  <c r="G230" i="14"/>
  <c r="F230" i="14"/>
  <c r="E230" i="14"/>
  <c r="D230" i="14"/>
  <c r="A230" i="14"/>
  <c r="B230" i="14" s="1"/>
  <c r="C230" i="14" s="1"/>
  <c r="K229" i="14"/>
  <c r="H229" i="14"/>
  <c r="G229" i="14"/>
  <c r="F229" i="14"/>
  <c r="E229" i="14"/>
  <c r="D229" i="14"/>
  <c r="A229" i="14"/>
  <c r="K228" i="14"/>
  <c r="H228" i="14"/>
  <c r="G228" i="14"/>
  <c r="F228" i="14"/>
  <c r="E228" i="14"/>
  <c r="D228" i="14"/>
  <c r="A228" i="14"/>
  <c r="K227" i="14"/>
  <c r="H227" i="14"/>
  <c r="G227" i="14"/>
  <c r="F227" i="14"/>
  <c r="E227" i="14"/>
  <c r="D227" i="14"/>
  <c r="A227" i="14"/>
  <c r="K226" i="14"/>
  <c r="H226" i="14"/>
  <c r="G226" i="14"/>
  <c r="F226" i="14"/>
  <c r="E226" i="14"/>
  <c r="D226" i="14"/>
  <c r="A226" i="14"/>
  <c r="B226" i="14" s="1"/>
  <c r="K225" i="14"/>
  <c r="H225" i="14"/>
  <c r="G225" i="14"/>
  <c r="F225" i="14"/>
  <c r="E225" i="14"/>
  <c r="D225" i="14"/>
  <c r="A225" i="14"/>
  <c r="B225" i="14" s="1"/>
  <c r="K224" i="14"/>
  <c r="H224" i="14"/>
  <c r="G224" i="14"/>
  <c r="F224" i="14"/>
  <c r="E224" i="14"/>
  <c r="D224" i="14"/>
  <c r="A224" i="14"/>
  <c r="B224" i="14" s="1"/>
  <c r="K223" i="14"/>
  <c r="H223" i="14"/>
  <c r="G223" i="14"/>
  <c r="F223" i="14"/>
  <c r="E223" i="14"/>
  <c r="D223" i="14"/>
  <c r="A223" i="14"/>
  <c r="B223" i="14" s="1"/>
  <c r="K222" i="14"/>
  <c r="H222" i="14"/>
  <c r="G222" i="14"/>
  <c r="F222" i="14"/>
  <c r="E222" i="14"/>
  <c r="D222" i="14"/>
  <c r="A222" i="14"/>
  <c r="B222" i="14" s="1"/>
  <c r="K221" i="14"/>
  <c r="H221" i="14"/>
  <c r="G221" i="14"/>
  <c r="F221" i="14"/>
  <c r="E221" i="14"/>
  <c r="D221" i="14"/>
  <c r="A221" i="14"/>
  <c r="B221" i="14" s="1"/>
  <c r="K220" i="14"/>
  <c r="H220" i="14"/>
  <c r="G220" i="14"/>
  <c r="F220" i="14"/>
  <c r="E220" i="14"/>
  <c r="D220" i="14"/>
  <c r="A220" i="14"/>
  <c r="K219" i="14"/>
  <c r="H219" i="14"/>
  <c r="G219" i="14"/>
  <c r="F219" i="14"/>
  <c r="E219" i="14"/>
  <c r="D219" i="14"/>
  <c r="A219" i="14"/>
  <c r="B219" i="14" s="1"/>
  <c r="K218" i="14"/>
  <c r="H218" i="14"/>
  <c r="G218" i="14"/>
  <c r="F218" i="14"/>
  <c r="E218" i="14"/>
  <c r="D218" i="14"/>
  <c r="A218" i="14"/>
  <c r="B218" i="14" s="1"/>
  <c r="K217" i="14"/>
  <c r="H217" i="14"/>
  <c r="G217" i="14"/>
  <c r="F217" i="14"/>
  <c r="E217" i="14"/>
  <c r="D217" i="14"/>
  <c r="A217" i="14"/>
  <c r="B217" i="14" s="1"/>
  <c r="K216" i="14"/>
  <c r="H216" i="14"/>
  <c r="G216" i="14"/>
  <c r="F216" i="14"/>
  <c r="E216" i="14"/>
  <c r="D216" i="14"/>
  <c r="A216" i="14"/>
  <c r="K215" i="14"/>
  <c r="H215" i="14"/>
  <c r="G215" i="14"/>
  <c r="F215" i="14"/>
  <c r="E215" i="14"/>
  <c r="D215" i="14"/>
  <c r="A215" i="14"/>
  <c r="K214" i="14"/>
  <c r="H214" i="14"/>
  <c r="G214" i="14"/>
  <c r="F214" i="14"/>
  <c r="E214" i="14"/>
  <c r="D214" i="14"/>
  <c r="A214" i="14"/>
  <c r="K213" i="14"/>
  <c r="H213" i="14"/>
  <c r="G213" i="14"/>
  <c r="F213" i="14"/>
  <c r="E213" i="14"/>
  <c r="D213" i="14"/>
  <c r="A213" i="14"/>
  <c r="B213" i="14" s="1"/>
  <c r="K212" i="14"/>
  <c r="H212" i="14"/>
  <c r="G212" i="14"/>
  <c r="F212" i="14"/>
  <c r="E212" i="14"/>
  <c r="D212" i="14"/>
  <c r="A212" i="14"/>
  <c r="K211" i="14"/>
  <c r="H211" i="14"/>
  <c r="G211" i="14"/>
  <c r="F211" i="14"/>
  <c r="E211" i="14"/>
  <c r="D211" i="14"/>
  <c r="A211" i="14"/>
  <c r="K210" i="14"/>
  <c r="H210" i="14"/>
  <c r="G210" i="14"/>
  <c r="F210" i="14"/>
  <c r="E210" i="14"/>
  <c r="D210" i="14"/>
  <c r="A210" i="14"/>
  <c r="B210" i="14" s="1"/>
  <c r="K209" i="14"/>
  <c r="H209" i="14"/>
  <c r="G209" i="14"/>
  <c r="F209" i="14"/>
  <c r="E209" i="14"/>
  <c r="D209" i="14"/>
  <c r="A209" i="14"/>
  <c r="B209" i="14" s="1"/>
  <c r="K208" i="14"/>
  <c r="H208" i="14"/>
  <c r="G208" i="14"/>
  <c r="F208" i="14"/>
  <c r="E208" i="14"/>
  <c r="D208" i="14"/>
  <c r="A208" i="14"/>
  <c r="B208" i="14" s="1"/>
  <c r="K207" i="14"/>
  <c r="H207" i="14"/>
  <c r="G207" i="14"/>
  <c r="F207" i="14"/>
  <c r="E207" i="14"/>
  <c r="D207" i="14"/>
  <c r="A207" i="14"/>
  <c r="B207" i="14" s="1"/>
  <c r="K206" i="14"/>
  <c r="H206" i="14"/>
  <c r="G206" i="14"/>
  <c r="F206" i="14"/>
  <c r="E206" i="14"/>
  <c r="D206" i="14"/>
  <c r="A206" i="14"/>
  <c r="K205" i="14"/>
  <c r="H205" i="14"/>
  <c r="G205" i="14"/>
  <c r="F205" i="14"/>
  <c r="E205" i="14"/>
  <c r="D205" i="14"/>
  <c r="A205" i="14"/>
  <c r="B205" i="14" s="1"/>
  <c r="K204" i="14"/>
  <c r="H204" i="14"/>
  <c r="G204" i="14"/>
  <c r="F204" i="14"/>
  <c r="E204" i="14"/>
  <c r="D204" i="14"/>
  <c r="A204" i="14"/>
  <c r="K203" i="14"/>
  <c r="H203" i="14"/>
  <c r="G203" i="14"/>
  <c r="F203" i="14"/>
  <c r="E203" i="14"/>
  <c r="D203" i="14"/>
  <c r="A203" i="14"/>
  <c r="B203" i="14" s="1"/>
  <c r="K202" i="14"/>
  <c r="H202" i="14"/>
  <c r="G202" i="14"/>
  <c r="F202" i="14"/>
  <c r="E202" i="14"/>
  <c r="D202" i="14"/>
  <c r="A202" i="14"/>
  <c r="B202" i="14" s="1"/>
  <c r="K201" i="14"/>
  <c r="H201" i="14"/>
  <c r="G201" i="14"/>
  <c r="F201" i="14"/>
  <c r="E201" i="14"/>
  <c r="D201" i="14"/>
  <c r="A201" i="14"/>
  <c r="B201" i="14" s="1"/>
  <c r="K200" i="14"/>
  <c r="H200" i="14"/>
  <c r="G200" i="14"/>
  <c r="F200" i="14"/>
  <c r="E200" i="14"/>
  <c r="D200" i="14"/>
  <c r="A200" i="14"/>
  <c r="K199" i="14"/>
  <c r="H199" i="14"/>
  <c r="G199" i="14"/>
  <c r="F199" i="14"/>
  <c r="E199" i="14"/>
  <c r="D199" i="14"/>
  <c r="A199" i="14"/>
  <c r="K198" i="14"/>
  <c r="H198" i="14"/>
  <c r="G198" i="14"/>
  <c r="F198" i="14"/>
  <c r="E198" i="14"/>
  <c r="D198" i="14"/>
  <c r="A198" i="14"/>
  <c r="B198" i="14" s="1"/>
  <c r="K197" i="14"/>
  <c r="H197" i="14"/>
  <c r="G197" i="14"/>
  <c r="F197" i="14"/>
  <c r="E197" i="14"/>
  <c r="D197" i="14"/>
  <c r="A197" i="14"/>
  <c r="K196" i="14"/>
  <c r="H196" i="14"/>
  <c r="G196" i="14"/>
  <c r="F196" i="14"/>
  <c r="E196" i="14"/>
  <c r="D196" i="14"/>
  <c r="A196" i="14"/>
  <c r="K195" i="14"/>
  <c r="H195" i="14"/>
  <c r="G195" i="14"/>
  <c r="F195" i="14"/>
  <c r="E195" i="14"/>
  <c r="D195" i="14"/>
  <c r="A195" i="14"/>
  <c r="K194" i="14"/>
  <c r="H194" i="14"/>
  <c r="G194" i="14"/>
  <c r="F194" i="14"/>
  <c r="E194" i="14"/>
  <c r="D194" i="14"/>
  <c r="A194" i="14"/>
  <c r="K193" i="14"/>
  <c r="H193" i="14"/>
  <c r="G193" i="14"/>
  <c r="F193" i="14"/>
  <c r="E193" i="14"/>
  <c r="D193" i="14"/>
  <c r="A193" i="14"/>
  <c r="B193" i="14" s="1"/>
  <c r="C193" i="14" s="1"/>
  <c r="K192" i="14"/>
  <c r="H192" i="14"/>
  <c r="G192" i="14"/>
  <c r="F192" i="14"/>
  <c r="E192" i="14"/>
  <c r="D192" i="14"/>
  <c r="A192" i="14"/>
  <c r="B192" i="14" s="1"/>
  <c r="C192" i="14" s="1"/>
  <c r="K191" i="14"/>
  <c r="H191" i="14"/>
  <c r="G191" i="14"/>
  <c r="F191" i="14"/>
  <c r="E191" i="14"/>
  <c r="D191" i="14"/>
  <c r="A191" i="14"/>
  <c r="B191" i="14" s="1"/>
  <c r="K190" i="14"/>
  <c r="H190" i="14"/>
  <c r="G190" i="14"/>
  <c r="F190" i="14"/>
  <c r="E190" i="14"/>
  <c r="D190" i="14"/>
  <c r="A190" i="14"/>
  <c r="B190" i="14" s="1"/>
  <c r="K189" i="14"/>
  <c r="H189" i="14"/>
  <c r="G189" i="14"/>
  <c r="F189" i="14"/>
  <c r="E189" i="14"/>
  <c r="D189" i="14"/>
  <c r="A189" i="14"/>
  <c r="K188" i="14"/>
  <c r="H188" i="14"/>
  <c r="G188" i="14"/>
  <c r="F188" i="14"/>
  <c r="E188" i="14"/>
  <c r="D188" i="14"/>
  <c r="A188" i="14"/>
  <c r="K187" i="14"/>
  <c r="H187" i="14"/>
  <c r="G187" i="14"/>
  <c r="F187" i="14"/>
  <c r="E187" i="14"/>
  <c r="D187" i="14"/>
  <c r="A187" i="14"/>
  <c r="K186" i="14"/>
  <c r="H186" i="14"/>
  <c r="G186" i="14"/>
  <c r="F186" i="14"/>
  <c r="E186" i="14"/>
  <c r="D186" i="14"/>
  <c r="A186" i="14"/>
  <c r="K185" i="14"/>
  <c r="H185" i="14"/>
  <c r="G185" i="14"/>
  <c r="F185" i="14"/>
  <c r="E185" i="14"/>
  <c r="D185" i="14"/>
  <c r="A185" i="14"/>
  <c r="B185" i="14" s="1"/>
  <c r="K184" i="14"/>
  <c r="H184" i="14"/>
  <c r="G184" i="14"/>
  <c r="F184" i="14"/>
  <c r="E184" i="14"/>
  <c r="D184" i="14"/>
  <c r="A184" i="14"/>
  <c r="K183" i="14"/>
  <c r="H183" i="14"/>
  <c r="G183" i="14"/>
  <c r="F183" i="14"/>
  <c r="E183" i="14"/>
  <c r="D183" i="14"/>
  <c r="A183" i="14"/>
  <c r="B183" i="14" s="1"/>
  <c r="K182" i="14"/>
  <c r="H182" i="14"/>
  <c r="G182" i="14"/>
  <c r="F182" i="14"/>
  <c r="E182" i="14"/>
  <c r="D182" i="14"/>
  <c r="A182" i="14"/>
  <c r="K181" i="14"/>
  <c r="H181" i="14"/>
  <c r="G181" i="14"/>
  <c r="F181" i="14"/>
  <c r="E181" i="14"/>
  <c r="D181" i="14"/>
  <c r="A181" i="14"/>
  <c r="B181" i="14" s="1"/>
  <c r="K180" i="14"/>
  <c r="H180" i="14"/>
  <c r="G180" i="14"/>
  <c r="F180" i="14"/>
  <c r="E180" i="14"/>
  <c r="D180" i="14"/>
  <c r="A180" i="14"/>
  <c r="B180" i="14" s="1"/>
  <c r="K179" i="14"/>
  <c r="H179" i="14"/>
  <c r="G179" i="14"/>
  <c r="F179" i="14"/>
  <c r="E179" i="14"/>
  <c r="D179" i="14"/>
  <c r="A179" i="14"/>
  <c r="B179" i="14" s="1"/>
  <c r="K178" i="14"/>
  <c r="H178" i="14"/>
  <c r="G178" i="14"/>
  <c r="F178" i="14"/>
  <c r="E178" i="14"/>
  <c r="D178" i="14"/>
  <c r="A178" i="14"/>
  <c r="B178" i="14" s="1"/>
  <c r="K177" i="14"/>
  <c r="H177" i="14"/>
  <c r="G177" i="14"/>
  <c r="F177" i="14"/>
  <c r="E177" i="14"/>
  <c r="D177" i="14"/>
  <c r="A177" i="14"/>
  <c r="B177" i="14" s="1"/>
  <c r="K176" i="14"/>
  <c r="H176" i="14"/>
  <c r="G176" i="14"/>
  <c r="F176" i="14"/>
  <c r="E176" i="14"/>
  <c r="D176" i="14"/>
  <c r="A176" i="14"/>
  <c r="K175" i="14"/>
  <c r="H175" i="14"/>
  <c r="G175" i="14"/>
  <c r="F175" i="14"/>
  <c r="E175" i="14"/>
  <c r="D175" i="14"/>
  <c r="A175" i="14"/>
  <c r="B175" i="14" s="1"/>
  <c r="K174" i="14"/>
  <c r="H174" i="14"/>
  <c r="G174" i="14"/>
  <c r="F174" i="14"/>
  <c r="E174" i="14"/>
  <c r="D174" i="14"/>
  <c r="A174" i="14"/>
  <c r="K173" i="14"/>
  <c r="H173" i="14"/>
  <c r="G173" i="14"/>
  <c r="F173" i="14"/>
  <c r="E173" i="14"/>
  <c r="D173" i="14"/>
  <c r="A173" i="14"/>
  <c r="B173" i="14" s="1"/>
  <c r="K172" i="14"/>
  <c r="H172" i="14"/>
  <c r="G172" i="14"/>
  <c r="F172" i="14"/>
  <c r="E172" i="14"/>
  <c r="D172" i="14"/>
  <c r="A172" i="14"/>
  <c r="K171" i="14"/>
  <c r="H171" i="14"/>
  <c r="G171" i="14"/>
  <c r="F171" i="14"/>
  <c r="E171" i="14"/>
  <c r="D171" i="14"/>
  <c r="A171" i="14"/>
  <c r="K170" i="14"/>
  <c r="H170" i="14"/>
  <c r="G170" i="14"/>
  <c r="F170" i="14"/>
  <c r="E170" i="14"/>
  <c r="D170" i="14"/>
  <c r="A170" i="14"/>
  <c r="B170" i="14" s="1"/>
  <c r="K169" i="14"/>
  <c r="H169" i="14"/>
  <c r="G169" i="14"/>
  <c r="F169" i="14"/>
  <c r="E169" i="14"/>
  <c r="D169" i="14"/>
  <c r="A169" i="14"/>
  <c r="B169" i="14" s="1"/>
  <c r="K168" i="14"/>
  <c r="H168" i="14"/>
  <c r="G168" i="14"/>
  <c r="F168" i="14"/>
  <c r="E168" i="14"/>
  <c r="D168" i="14"/>
  <c r="A168" i="14"/>
  <c r="B168" i="14" s="1"/>
  <c r="C168" i="14" s="1"/>
  <c r="K167" i="14"/>
  <c r="H167" i="14"/>
  <c r="G167" i="14"/>
  <c r="F167" i="14"/>
  <c r="E167" i="14"/>
  <c r="D167" i="14"/>
  <c r="A167" i="14"/>
  <c r="B167" i="14" s="1"/>
  <c r="K166" i="14"/>
  <c r="H166" i="14"/>
  <c r="G166" i="14"/>
  <c r="F166" i="14"/>
  <c r="E166" i="14"/>
  <c r="D166" i="14"/>
  <c r="A166" i="14"/>
  <c r="B166" i="14" s="1"/>
  <c r="K165" i="14"/>
  <c r="H165" i="14"/>
  <c r="G165" i="14"/>
  <c r="F165" i="14"/>
  <c r="E165" i="14"/>
  <c r="D165" i="14"/>
  <c r="A165" i="14"/>
  <c r="K164" i="14"/>
  <c r="H164" i="14"/>
  <c r="G164" i="14"/>
  <c r="F164" i="14"/>
  <c r="E164" i="14"/>
  <c r="D164" i="14"/>
  <c r="A164" i="14"/>
  <c r="B164" i="14" s="1"/>
  <c r="K163" i="14"/>
  <c r="H163" i="14"/>
  <c r="G163" i="14"/>
  <c r="F163" i="14"/>
  <c r="E163" i="14"/>
  <c r="D163" i="14"/>
  <c r="A163" i="14"/>
  <c r="B163" i="14" s="1"/>
  <c r="K162" i="14"/>
  <c r="H162" i="14"/>
  <c r="G162" i="14"/>
  <c r="F162" i="14"/>
  <c r="E162" i="14"/>
  <c r="D162" i="14"/>
  <c r="A162" i="14"/>
  <c r="K161" i="14"/>
  <c r="H161" i="14"/>
  <c r="G161" i="14"/>
  <c r="F161" i="14"/>
  <c r="E161" i="14"/>
  <c r="D161" i="14"/>
  <c r="A161" i="14"/>
  <c r="B161" i="14" s="1"/>
  <c r="K160" i="14"/>
  <c r="H160" i="14"/>
  <c r="G160" i="14"/>
  <c r="F160" i="14"/>
  <c r="E160" i="14"/>
  <c r="D160" i="14"/>
  <c r="A160" i="14"/>
  <c r="B160" i="14" s="1"/>
  <c r="C160" i="14" s="1"/>
  <c r="K159" i="14"/>
  <c r="H159" i="14"/>
  <c r="G159" i="14"/>
  <c r="F159" i="14"/>
  <c r="E159" i="14"/>
  <c r="D159" i="14"/>
  <c r="A159" i="14"/>
  <c r="B159" i="14" s="1"/>
  <c r="K158" i="14"/>
  <c r="H158" i="14"/>
  <c r="G158" i="14"/>
  <c r="F158" i="14"/>
  <c r="E158" i="14"/>
  <c r="D158" i="14"/>
  <c r="A158" i="14"/>
  <c r="B158" i="14" s="1"/>
  <c r="K157" i="14"/>
  <c r="H157" i="14"/>
  <c r="G157" i="14"/>
  <c r="F157" i="14"/>
  <c r="E157" i="14"/>
  <c r="D157" i="14"/>
  <c r="A157" i="14"/>
  <c r="K156" i="14"/>
  <c r="H156" i="14"/>
  <c r="G156" i="14"/>
  <c r="F156" i="14"/>
  <c r="E156" i="14"/>
  <c r="D156" i="14"/>
  <c r="A156" i="14"/>
  <c r="K155" i="14"/>
  <c r="H155" i="14"/>
  <c r="G155" i="14"/>
  <c r="F155" i="14"/>
  <c r="E155" i="14"/>
  <c r="D155" i="14"/>
  <c r="A155" i="14"/>
  <c r="B155" i="14" s="1"/>
  <c r="K154" i="14"/>
  <c r="H154" i="14"/>
  <c r="G154" i="14"/>
  <c r="F154" i="14"/>
  <c r="E154" i="14"/>
  <c r="D154" i="14"/>
  <c r="A154" i="14"/>
  <c r="K153" i="14"/>
  <c r="H153" i="14"/>
  <c r="G153" i="14"/>
  <c r="F153" i="14"/>
  <c r="E153" i="14"/>
  <c r="D153" i="14"/>
  <c r="A153" i="14"/>
  <c r="B153" i="14" s="1"/>
  <c r="K152" i="14"/>
  <c r="H152" i="14"/>
  <c r="G152" i="14"/>
  <c r="F152" i="14"/>
  <c r="E152" i="14"/>
  <c r="D152" i="14"/>
  <c r="A152" i="14"/>
  <c r="B152" i="14" s="1"/>
  <c r="C152" i="14" s="1"/>
  <c r="K151" i="14"/>
  <c r="H151" i="14"/>
  <c r="G151" i="14"/>
  <c r="F151" i="14"/>
  <c r="E151" i="14"/>
  <c r="D151" i="14"/>
  <c r="A151" i="14"/>
  <c r="B151" i="14" s="1"/>
  <c r="K150" i="14"/>
  <c r="H150" i="14"/>
  <c r="G150" i="14"/>
  <c r="F150" i="14"/>
  <c r="E150" i="14"/>
  <c r="D150" i="14"/>
  <c r="A150" i="14"/>
  <c r="B150" i="14" s="1"/>
  <c r="K149" i="14"/>
  <c r="H149" i="14"/>
  <c r="G149" i="14"/>
  <c r="F149" i="14"/>
  <c r="E149" i="14"/>
  <c r="D149" i="14"/>
  <c r="A149" i="14"/>
  <c r="B149" i="14" s="1"/>
  <c r="K148" i="14"/>
  <c r="H148" i="14"/>
  <c r="G148" i="14"/>
  <c r="F148" i="14"/>
  <c r="E148" i="14"/>
  <c r="D148" i="14"/>
  <c r="A148" i="14"/>
  <c r="B148" i="14" s="1"/>
  <c r="K147" i="14"/>
  <c r="H147" i="14"/>
  <c r="G147" i="14"/>
  <c r="F147" i="14"/>
  <c r="E147" i="14"/>
  <c r="D147" i="14"/>
  <c r="A147" i="14"/>
  <c r="B147" i="14" s="1"/>
  <c r="K146" i="14"/>
  <c r="H146" i="14"/>
  <c r="G146" i="14"/>
  <c r="F146" i="14"/>
  <c r="E146" i="14"/>
  <c r="D146" i="14"/>
  <c r="A146" i="14"/>
  <c r="B146" i="14" s="1"/>
  <c r="K145" i="14"/>
  <c r="H145" i="14"/>
  <c r="G145" i="14"/>
  <c r="F145" i="14"/>
  <c r="E145" i="14"/>
  <c r="D145" i="14"/>
  <c r="A145" i="14"/>
  <c r="B145" i="14" s="1"/>
  <c r="K144" i="14"/>
  <c r="H144" i="14"/>
  <c r="G144" i="14"/>
  <c r="F144" i="14"/>
  <c r="E144" i="14"/>
  <c r="D144" i="14"/>
  <c r="A144" i="14"/>
  <c r="B144" i="14" s="1"/>
  <c r="K143" i="14"/>
  <c r="H143" i="14"/>
  <c r="G143" i="14"/>
  <c r="F143" i="14"/>
  <c r="E143" i="14"/>
  <c r="D143" i="14"/>
  <c r="A143" i="14"/>
  <c r="K142" i="14"/>
  <c r="H142" i="14"/>
  <c r="G142" i="14"/>
  <c r="F142" i="14"/>
  <c r="E142" i="14"/>
  <c r="D142" i="14"/>
  <c r="A142" i="14"/>
  <c r="B142" i="14" s="1"/>
  <c r="K141" i="14"/>
  <c r="H141" i="14"/>
  <c r="G141" i="14"/>
  <c r="F141" i="14"/>
  <c r="E141" i="14"/>
  <c r="D141" i="14"/>
  <c r="A141" i="14"/>
  <c r="K140" i="14"/>
  <c r="H140" i="14"/>
  <c r="G140" i="14"/>
  <c r="F140" i="14"/>
  <c r="E140" i="14"/>
  <c r="D140" i="14"/>
  <c r="A140" i="14"/>
  <c r="B140" i="14" s="1"/>
  <c r="K139" i="14"/>
  <c r="H139" i="14"/>
  <c r="G139" i="14"/>
  <c r="F139" i="14"/>
  <c r="E139" i="14"/>
  <c r="D139" i="14"/>
  <c r="A139" i="14"/>
  <c r="B139" i="14" s="1"/>
  <c r="K138" i="14"/>
  <c r="H138" i="14"/>
  <c r="G138" i="14"/>
  <c r="F138" i="14"/>
  <c r="E138" i="14"/>
  <c r="D138" i="14"/>
  <c r="A138" i="14"/>
  <c r="B138" i="14" s="1"/>
  <c r="K137" i="14"/>
  <c r="H137" i="14"/>
  <c r="G137" i="14"/>
  <c r="F137" i="14"/>
  <c r="E137" i="14"/>
  <c r="D137" i="14"/>
  <c r="A137" i="14"/>
  <c r="B137" i="14" s="1"/>
  <c r="K136" i="14"/>
  <c r="H136" i="14"/>
  <c r="G136" i="14"/>
  <c r="F136" i="14"/>
  <c r="E136" i="14"/>
  <c r="D136" i="14"/>
  <c r="A136" i="14"/>
  <c r="B136" i="14" s="1"/>
  <c r="K135" i="14"/>
  <c r="H135" i="14"/>
  <c r="G135" i="14"/>
  <c r="F135" i="14"/>
  <c r="E135" i="14"/>
  <c r="D135" i="14"/>
  <c r="A135" i="14"/>
  <c r="B135" i="14" s="1"/>
  <c r="K134" i="14"/>
  <c r="H134" i="14"/>
  <c r="G134" i="14"/>
  <c r="F134" i="14"/>
  <c r="E134" i="14"/>
  <c r="D134" i="14"/>
  <c r="A134" i="14"/>
  <c r="B134" i="14" s="1"/>
  <c r="K133" i="14"/>
  <c r="H133" i="14"/>
  <c r="G133" i="14"/>
  <c r="F133" i="14"/>
  <c r="E133" i="14"/>
  <c r="D133" i="14"/>
  <c r="A133" i="14"/>
  <c r="B133" i="14" s="1"/>
  <c r="C133" i="14" s="1"/>
  <c r="K132" i="14"/>
  <c r="H132" i="14"/>
  <c r="G132" i="14"/>
  <c r="F132" i="14"/>
  <c r="E132" i="14"/>
  <c r="D132" i="14"/>
  <c r="A132" i="14"/>
  <c r="K131" i="14"/>
  <c r="H131" i="14"/>
  <c r="G131" i="14"/>
  <c r="F131" i="14"/>
  <c r="E131" i="14"/>
  <c r="D131" i="14"/>
  <c r="A131" i="14"/>
  <c r="B131" i="14" s="1"/>
  <c r="K130" i="14"/>
  <c r="H130" i="14"/>
  <c r="G130" i="14"/>
  <c r="F130" i="14"/>
  <c r="E130" i="14"/>
  <c r="D130" i="14"/>
  <c r="A130" i="14"/>
  <c r="K129" i="14"/>
  <c r="H129" i="14"/>
  <c r="G129" i="14"/>
  <c r="F129" i="14"/>
  <c r="E129" i="14"/>
  <c r="D129" i="14"/>
  <c r="A129" i="14"/>
  <c r="B129" i="14" s="1"/>
  <c r="K128" i="14"/>
  <c r="H128" i="14"/>
  <c r="G128" i="14"/>
  <c r="F128" i="14"/>
  <c r="E128" i="14"/>
  <c r="D128" i="14"/>
  <c r="A128" i="14"/>
  <c r="B128" i="14" s="1"/>
  <c r="K127" i="14"/>
  <c r="H127" i="14"/>
  <c r="G127" i="14"/>
  <c r="F127" i="14"/>
  <c r="E127" i="14"/>
  <c r="D127" i="14"/>
  <c r="A127" i="14"/>
  <c r="B127" i="14" s="1"/>
  <c r="K126" i="14"/>
  <c r="H126" i="14"/>
  <c r="G126" i="14"/>
  <c r="F126" i="14"/>
  <c r="E126" i="14"/>
  <c r="D126" i="14"/>
  <c r="A126" i="14"/>
  <c r="B126" i="14" s="1"/>
  <c r="K125" i="14"/>
  <c r="H125" i="14"/>
  <c r="G125" i="14"/>
  <c r="F125" i="14"/>
  <c r="E125" i="14"/>
  <c r="D125" i="14"/>
  <c r="A125" i="14"/>
  <c r="K124" i="14"/>
  <c r="H124" i="14"/>
  <c r="G124" i="14"/>
  <c r="F124" i="14"/>
  <c r="E124" i="14"/>
  <c r="D124" i="14"/>
  <c r="A124" i="14"/>
  <c r="B124" i="14" s="1"/>
  <c r="C124" i="14" s="1"/>
  <c r="K123" i="14"/>
  <c r="H123" i="14"/>
  <c r="G123" i="14"/>
  <c r="F123" i="14"/>
  <c r="E123" i="14"/>
  <c r="D123" i="14"/>
  <c r="A123" i="14"/>
  <c r="B123" i="14" s="1"/>
  <c r="K122" i="14"/>
  <c r="H122" i="14"/>
  <c r="G122" i="14"/>
  <c r="F122" i="14"/>
  <c r="E122" i="14"/>
  <c r="D122" i="14"/>
  <c r="A122" i="14"/>
  <c r="B122" i="14" s="1"/>
  <c r="K121" i="14"/>
  <c r="H121" i="14"/>
  <c r="G121" i="14"/>
  <c r="F121" i="14"/>
  <c r="E121" i="14"/>
  <c r="D121" i="14"/>
  <c r="A121" i="14"/>
  <c r="B121" i="14" s="1"/>
  <c r="K120" i="14"/>
  <c r="H120" i="14"/>
  <c r="G120" i="14"/>
  <c r="F120" i="14"/>
  <c r="E120" i="14"/>
  <c r="D120" i="14"/>
  <c r="A120" i="14"/>
  <c r="K119" i="14"/>
  <c r="H119" i="14"/>
  <c r="G119" i="14"/>
  <c r="F119" i="14"/>
  <c r="E119" i="14"/>
  <c r="D119" i="14"/>
  <c r="A119" i="14"/>
  <c r="K118" i="14"/>
  <c r="H118" i="14"/>
  <c r="G118" i="14"/>
  <c r="F118" i="14"/>
  <c r="E118" i="14"/>
  <c r="D118" i="14"/>
  <c r="A118" i="14"/>
  <c r="K117" i="14"/>
  <c r="H117" i="14"/>
  <c r="G117" i="14"/>
  <c r="F117" i="14"/>
  <c r="E117" i="14"/>
  <c r="D117" i="14"/>
  <c r="A117" i="14"/>
  <c r="B117" i="14" s="1"/>
  <c r="K116" i="14"/>
  <c r="H116" i="14"/>
  <c r="G116" i="14"/>
  <c r="F116" i="14"/>
  <c r="E116" i="14"/>
  <c r="D116" i="14"/>
  <c r="A116" i="14"/>
  <c r="B116" i="14" s="1"/>
  <c r="K115" i="14"/>
  <c r="H115" i="14"/>
  <c r="G115" i="14"/>
  <c r="F115" i="14"/>
  <c r="E115" i="14"/>
  <c r="D115" i="14"/>
  <c r="A115" i="14"/>
  <c r="B115" i="14" s="1"/>
  <c r="K114" i="14"/>
  <c r="H114" i="14"/>
  <c r="G114" i="14"/>
  <c r="F114" i="14"/>
  <c r="E114" i="14"/>
  <c r="D114" i="14"/>
  <c r="A114" i="14"/>
  <c r="K113" i="14"/>
  <c r="H113" i="14"/>
  <c r="G113" i="14"/>
  <c r="F113" i="14"/>
  <c r="E113" i="14"/>
  <c r="D113" i="14"/>
  <c r="A113" i="14"/>
  <c r="B113" i="14" s="1"/>
  <c r="K112" i="14"/>
  <c r="H112" i="14"/>
  <c r="G112" i="14"/>
  <c r="F112" i="14"/>
  <c r="E112" i="14"/>
  <c r="D112" i="14"/>
  <c r="A112" i="14"/>
  <c r="B112" i="14" s="1"/>
  <c r="K111" i="14"/>
  <c r="H111" i="14"/>
  <c r="G111" i="14"/>
  <c r="F111" i="14"/>
  <c r="E111" i="14"/>
  <c r="D111" i="14"/>
  <c r="A111" i="14"/>
  <c r="B111" i="14" s="1"/>
  <c r="K110" i="14"/>
  <c r="H110" i="14"/>
  <c r="G110" i="14"/>
  <c r="F110" i="14"/>
  <c r="E110" i="14"/>
  <c r="D110" i="14"/>
  <c r="A110" i="14"/>
  <c r="B110" i="14" s="1"/>
  <c r="K109" i="14"/>
  <c r="H109" i="14"/>
  <c r="G109" i="14"/>
  <c r="F109" i="14"/>
  <c r="E109" i="14"/>
  <c r="D109" i="14"/>
  <c r="A109" i="14"/>
  <c r="B109" i="14" s="1"/>
  <c r="C109" i="14" s="1"/>
  <c r="K108" i="14"/>
  <c r="H108" i="14"/>
  <c r="G108" i="14"/>
  <c r="F108" i="14"/>
  <c r="E108" i="14"/>
  <c r="D108" i="14"/>
  <c r="A108" i="14"/>
  <c r="B108" i="14" s="1"/>
  <c r="K107" i="14"/>
  <c r="H107" i="14"/>
  <c r="G107" i="14"/>
  <c r="F107" i="14"/>
  <c r="E107" i="14"/>
  <c r="D107" i="14"/>
  <c r="A107" i="14"/>
  <c r="K106" i="14"/>
  <c r="H106" i="14"/>
  <c r="G106" i="14"/>
  <c r="F106" i="14"/>
  <c r="E106" i="14"/>
  <c r="D106" i="14"/>
  <c r="A106" i="14"/>
  <c r="K105" i="14"/>
  <c r="H105" i="14"/>
  <c r="G105" i="14"/>
  <c r="F105" i="14"/>
  <c r="E105" i="14"/>
  <c r="D105" i="14"/>
  <c r="A105" i="14"/>
  <c r="B105" i="14" s="1"/>
  <c r="K104" i="14"/>
  <c r="H104" i="14"/>
  <c r="G104" i="14"/>
  <c r="F104" i="14"/>
  <c r="E104" i="14"/>
  <c r="D104" i="14"/>
  <c r="A104" i="14"/>
  <c r="K103" i="14"/>
  <c r="H103" i="14"/>
  <c r="G103" i="14"/>
  <c r="F103" i="14"/>
  <c r="E103" i="14"/>
  <c r="D103" i="14"/>
  <c r="A103" i="14"/>
  <c r="K102" i="14"/>
  <c r="H102" i="14"/>
  <c r="G102" i="14"/>
  <c r="F102" i="14"/>
  <c r="E102" i="14"/>
  <c r="D102" i="14"/>
  <c r="A102" i="14"/>
  <c r="B102" i="14" s="1"/>
  <c r="K101" i="14"/>
  <c r="H101" i="14"/>
  <c r="G101" i="14"/>
  <c r="F101" i="14"/>
  <c r="E101" i="14"/>
  <c r="D101" i="14"/>
  <c r="A101" i="14"/>
  <c r="B101" i="14" s="1"/>
  <c r="K100" i="14"/>
  <c r="H100" i="14"/>
  <c r="G100" i="14"/>
  <c r="F100" i="14"/>
  <c r="E100" i="14"/>
  <c r="D100" i="14"/>
  <c r="A100" i="14"/>
  <c r="B100" i="14" s="1"/>
  <c r="K99" i="14"/>
  <c r="H99" i="14"/>
  <c r="G99" i="14"/>
  <c r="F99" i="14"/>
  <c r="E99" i="14"/>
  <c r="D99" i="14"/>
  <c r="A99" i="14"/>
  <c r="B99" i="14" s="1"/>
  <c r="K98" i="14"/>
  <c r="H98" i="14"/>
  <c r="G98" i="14"/>
  <c r="F98" i="14"/>
  <c r="E98" i="14"/>
  <c r="D98" i="14"/>
  <c r="A98" i="14"/>
  <c r="B98" i="14" s="1"/>
  <c r="K97" i="14"/>
  <c r="H97" i="14"/>
  <c r="G97" i="14"/>
  <c r="F97" i="14"/>
  <c r="E97" i="14"/>
  <c r="D97" i="14"/>
  <c r="A97" i="14"/>
  <c r="B97" i="14" s="1"/>
  <c r="K96" i="14"/>
  <c r="H96" i="14"/>
  <c r="G96" i="14"/>
  <c r="F96" i="14"/>
  <c r="E96" i="14"/>
  <c r="D96" i="14"/>
  <c r="A96" i="14"/>
  <c r="B96" i="14" s="1"/>
  <c r="K95" i="14"/>
  <c r="H95" i="14"/>
  <c r="G95" i="14"/>
  <c r="F95" i="14"/>
  <c r="E95" i="14"/>
  <c r="D95" i="14"/>
  <c r="A95" i="14"/>
  <c r="B95" i="14" s="1"/>
  <c r="K94" i="14"/>
  <c r="H94" i="14"/>
  <c r="G94" i="14"/>
  <c r="F94" i="14"/>
  <c r="E94" i="14"/>
  <c r="D94" i="14"/>
  <c r="A94" i="14"/>
  <c r="K93" i="14"/>
  <c r="H93" i="14"/>
  <c r="G93" i="14"/>
  <c r="F93" i="14"/>
  <c r="E93" i="14"/>
  <c r="D93" i="14"/>
  <c r="A93" i="14"/>
  <c r="B93" i="14" s="1"/>
  <c r="K92" i="14"/>
  <c r="H92" i="14"/>
  <c r="G92" i="14"/>
  <c r="F92" i="14"/>
  <c r="E92" i="14"/>
  <c r="D92" i="14"/>
  <c r="A92" i="14"/>
  <c r="K91" i="14"/>
  <c r="H91" i="14"/>
  <c r="G91" i="14"/>
  <c r="F91" i="14"/>
  <c r="E91" i="14"/>
  <c r="D91" i="14"/>
  <c r="A91" i="14"/>
  <c r="B91" i="14" s="1"/>
  <c r="K90" i="14"/>
  <c r="H90" i="14"/>
  <c r="G90" i="14"/>
  <c r="F90" i="14"/>
  <c r="E90" i="14"/>
  <c r="D90" i="14"/>
  <c r="A90" i="14"/>
  <c r="B90" i="14" s="1"/>
  <c r="K89" i="14"/>
  <c r="H89" i="14"/>
  <c r="G89" i="14"/>
  <c r="F89" i="14"/>
  <c r="E89" i="14"/>
  <c r="D89" i="14"/>
  <c r="A89" i="14"/>
  <c r="B89" i="14" s="1"/>
  <c r="K88" i="14"/>
  <c r="H88" i="14"/>
  <c r="G88" i="14"/>
  <c r="F88" i="14"/>
  <c r="E88" i="14"/>
  <c r="D88" i="14"/>
  <c r="A88" i="14"/>
  <c r="B88" i="14" s="1"/>
  <c r="C88" i="14" s="1"/>
  <c r="K87" i="14"/>
  <c r="H87" i="14"/>
  <c r="G87" i="14"/>
  <c r="F87" i="14"/>
  <c r="E87" i="14"/>
  <c r="D87" i="14"/>
  <c r="A87" i="14"/>
  <c r="B87" i="14" s="1"/>
  <c r="C87" i="14" s="1"/>
  <c r="K86" i="14"/>
  <c r="H86" i="14"/>
  <c r="G86" i="14"/>
  <c r="F86" i="14"/>
  <c r="E86" i="14"/>
  <c r="D86" i="14"/>
  <c r="A86" i="14"/>
  <c r="B86" i="14" s="1"/>
  <c r="K85" i="14"/>
  <c r="H85" i="14"/>
  <c r="G85" i="14"/>
  <c r="F85" i="14"/>
  <c r="E85" i="14"/>
  <c r="D85" i="14"/>
  <c r="A85" i="14"/>
  <c r="B85" i="14" s="1"/>
  <c r="K84" i="14"/>
  <c r="H84" i="14"/>
  <c r="G84" i="14"/>
  <c r="F84" i="14"/>
  <c r="E84" i="14"/>
  <c r="D84" i="14"/>
  <c r="A84" i="14"/>
  <c r="B84" i="14" s="1"/>
  <c r="C84" i="14" s="1"/>
  <c r="K83" i="14"/>
  <c r="H83" i="14"/>
  <c r="G83" i="14"/>
  <c r="F83" i="14"/>
  <c r="E83" i="14"/>
  <c r="D83" i="14"/>
  <c r="A83" i="14"/>
  <c r="K82" i="14"/>
  <c r="H82" i="14"/>
  <c r="G82" i="14"/>
  <c r="F82" i="14"/>
  <c r="E82" i="14"/>
  <c r="D82" i="14"/>
  <c r="A82" i="14"/>
  <c r="K81" i="14"/>
  <c r="H81" i="14"/>
  <c r="G81" i="14"/>
  <c r="F81" i="14"/>
  <c r="E81" i="14"/>
  <c r="D81" i="14"/>
  <c r="A81" i="14"/>
  <c r="B81" i="14" s="1"/>
  <c r="K80" i="14"/>
  <c r="H80" i="14"/>
  <c r="G80" i="14"/>
  <c r="F80" i="14"/>
  <c r="E80" i="14"/>
  <c r="D80" i="14"/>
  <c r="A80" i="14"/>
  <c r="B80" i="14" s="1"/>
  <c r="K79" i="14"/>
  <c r="H79" i="14"/>
  <c r="G79" i="14"/>
  <c r="F79" i="14"/>
  <c r="E79" i="14"/>
  <c r="D79" i="14"/>
  <c r="A79" i="14"/>
  <c r="B79" i="14" s="1"/>
  <c r="K78" i="14"/>
  <c r="H78" i="14"/>
  <c r="G78" i="14"/>
  <c r="F78" i="14"/>
  <c r="E78" i="14"/>
  <c r="D78" i="14"/>
  <c r="A78" i="14"/>
  <c r="B78" i="14" s="1"/>
  <c r="K77" i="14"/>
  <c r="H77" i="14"/>
  <c r="G77" i="14"/>
  <c r="F77" i="14"/>
  <c r="E77" i="14"/>
  <c r="D77" i="14"/>
  <c r="A77" i="14"/>
  <c r="B77" i="14" s="1"/>
  <c r="K76" i="14"/>
  <c r="H76" i="14"/>
  <c r="G76" i="14"/>
  <c r="F76" i="14"/>
  <c r="E76" i="14"/>
  <c r="D76" i="14"/>
  <c r="A76" i="14"/>
  <c r="B76" i="14" s="1"/>
  <c r="C76" i="14" s="1"/>
  <c r="K75" i="14"/>
  <c r="H75" i="14"/>
  <c r="G75" i="14"/>
  <c r="F75" i="14"/>
  <c r="E75" i="14"/>
  <c r="D75" i="14"/>
  <c r="A75" i="14"/>
  <c r="B75" i="14" s="1"/>
  <c r="K74" i="14"/>
  <c r="H74" i="14"/>
  <c r="G74" i="14"/>
  <c r="F74" i="14"/>
  <c r="E74" i="14"/>
  <c r="D74" i="14"/>
  <c r="A74" i="14"/>
  <c r="B74" i="14" s="1"/>
  <c r="K73" i="14"/>
  <c r="H73" i="14"/>
  <c r="G73" i="14"/>
  <c r="F73" i="14"/>
  <c r="E73" i="14"/>
  <c r="D73" i="14"/>
  <c r="A73" i="14"/>
  <c r="B73" i="14" s="1"/>
  <c r="K72" i="14"/>
  <c r="H72" i="14"/>
  <c r="G72" i="14"/>
  <c r="F72" i="14"/>
  <c r="E72" i="14"/>
  <c r="D72" i="14"/>
  <c r="A72" i="14"/>
  <c r="B72" i="14" s="1"/>
  <c r="K71" i="14"/>
  <c r="H71" i="14"/>
  <c r="G71" i="14"/>
  <c r="F71" i="14"/>
  <c r="E71" i="14"/>
  <c r="D71" i="14"/>
  <c r="A71" i="14"/>
  <c r="K70" i="14"/>
  <c r="H70" i="14"/>
  <c r="G70" i="14"/>
  <c r="F70" i="14"/>
  <c r="E70" i="14"/>
  <c r="D70" i="14"/>
  <c r="A70" i="14"/>
  <c r="K69" i="14"/>
  <c r="H69" i="14"/>
  <c r="G69" i="14"/>
  <c r="F69" i="14"/>
  <c r="E69" i="14"/>
  <c r="D69" i="14"/>
  <c r="A69" i="14"/>
  <c r="K68" i="14"/>
  <c r="H68" i="14"/>
  <c r="G68" i="14"/>
  <c r="F68" i="14"/>
  <c r="E68" i="14"/>
  <c r="D68" i="14"/>
  <c r="A68" i="14"/>
  <c r="K67" i="14"/>
  <c r="H67" i="14"/>
  <c r="G67" i="14"/>
  <c r="F67" i="14"/>
  <c r="E67" i="14"/>
  <c r="D67" i="14"/>
  <c r="A67" i="14"/>
  <c r="B67" i="14" s="1"/>
  <c r="K66" i="14"/>
  <c r="H66" i="14"/>
  <c r="G66" i="14"/>
  <c r="F66" i="14"/>
  <c r="E66" i="14"/>
  <c r="D66" i="14"/>
  <c r="A66" i="14"/>
  <c r="B66" i="14" s="1"/>
  <c r="K65" i="14"/>
  <c r="H65" i="14"/>
  <c r="G65" i="14"/>
  <c r="F65" i="14"/>
  <c r="E65" i="14"/>
  <c r="D65" i="14"/>
  <c r="A65" i="14"/>
  <c r="B65" i="14" s="1"/>
  <c r="K64" i="14"/>
  <c r="H64" i="14"/>
  <c r="G64" i="14"/>
  <c r="F64" i="14"/>
  <c r="E64" i="14"/>
  <c r="D64" i="14"/>
  <c r="A64" i="14"/>
  <c r="B64" i="14" s="1"/>
  <c r="K63" i="14"/>
  <c r="H63" i="14"/>
  <c r="G63" i="14"/>
  <c r="F63" i="14"/>
  <c r="E63" i="14"/>
  <c r="D63" i="14"/>
  <c r="A63" i="14"/>
  <c r="B63" i="14" s="1"/>
  <c r="K62" i="14"/>
  <c r="H62" i="14"/>
  <c r="G62" i="14"/>
  <c r="F62" i="14"/>
  <c r="E62" i="14"/>
  <c r="D62" i="14"/>
  <c r="A62" i="14"/>
  <c r="B62" i="14" s="1"/>
  <c r="K61" i="14"/>
  <c r="H61" i="14"/>
  <c r="G61" i="14"/>
  <c r="F61" i="14"/>
  <c r="E61" i="14"/>
  <c r="D61" i="14"/>
  <c r="A61" i="14"/>
  <c r="B61" i="14" s="1"/>
  <c r="K60" i="14"/>
  <c r="H60" i="14"/>
  <c r="G60" i="14"/>
  <c r="F60" i="14"/>
  <c r="E60" i="14"/>
  <c r="D60" i="14"/>
  <c r="A60" i="14"/>
  <c r="K59" i="14"/>
  <c r="H59" i="14"/>
  <c r="G59" i="14"/>
  <c r="F59" i="14"/>
  <c r="E59" i="14"/>
  <c r="D59" i="14"/>
  <c r="A59" i="14"/>
  <c r="B59" i="14" s="1"/>
  <c r="K58" i="14"/>
  <c r="H58" i="14"/>
  <c r="G58" i="14"/>
  <c r="F58" i="14"/>
  <c r="E58" i="14"/>
  <c r="D58" i="14"/>
  <c r="A58" i="14"/>
  <c r="B58" i="14" s="1"/>
  <c r="K57" i="14"/>
  <c r="H57" i="14"/>
  <c r="G57" i="14"/>
  <c r="F57" i="14"/>
  <c r="E57" i="14"/>
  <c r="D57" i="14"/>
  <c r="A57" i="14"/>
  <c r="B57" i="14" s="1"/>
  <c r="K56" i="14"/>
  <c r="H56" i="14"/>
  <c r="G56" i="14"/>
  <c r="F56" i="14"/>
  <c r="E56" i="14"/>
  <c r="D56" i="14"/>
  <c r="A56" i="14"/>
  <c r="B56" i="14" s="1"/>
  <c r="K55" i="14"/>
  <c r="H55" i="14"/>
  <c r="G55" i="14"/>
  <c r="F55" i="14"/>
  <c r="E55" i="14"/>
  <c r="D55" i="14"/>
  <c r="A55" i="14"/>
  <c r="B55" i="14" s="1"/>
  <c r="K54" i="14"/>
  <c r="H54" i="14"/>
  <c r="G54" i="14"/>
  <c r="F54" i="14"/>
  <c r="E54" i="14"/>
  <c r="D54" i="14"/>
  <c r="A54" i="14"/>
  <c r="K53" i="14"/>
  <c r="H53" i="14"/>
  <c r="G53" i="14"/>
  <c r="F53" i="14"/>
  <c r="E53" i="14"/>
  <c r="D53" i="14"/>
  <c r="A53" i="14"/>
  <c r="B53" i="14" s="1"/>
  <c r="K52" i="14"/>
  <c r="H52" i="14"/>
  <c r="G52" i="14"/>
  <c r="F52" i="14"/>
  <c r="E52" i="14"/>
  <c r="D52" i="14"/>
  <c r="A52" i="14"/>
  <c r="K51" i="14"/>
  <c r="H51" i="14"/>
  <c r="G51" i="14"/>
  <c r="F51" i="14"/>
  <c r="E51" i="14"/>
  <c r="D51" i="14"/>
  <c r="A51" i="14"/>
  <c r="K50" i="14"/>
  <c r="H50" i="14"/>
  <c r="G50" i="14"/>
  <c r="F50" i="14"/>
  <c r="E50" i="14"/>
  <c r="D50" i="14"/>
  <c r="A50" i="14"/>
  <c r="B50" i="14" s="1"/>
  <c r="K49" i="14"/>
  <c r="H49" i="14"/>
  <c r="G49" i="14"/>
  <c r="F49" i="14"/>
  <c r="E49" i="14"/>
  <c r="D49" i="14"/>
  <c r="A49" i="14"/>
  <c r="B49" i="14" s="1"/>
  <c r="K48" i="14"/>
  <c r="H48" i="14"/>
  <c r="G48" i="14"/>
  <c r="F48" i="14"/>
  <c r="E48" i="14"/>
  <c r="D48" i="14"/>
  <c r="A48" i="14"/>
  <c r="B48" i="14" s="1"/>
  <c r="K47" i="14"/>
  <c r="H47" i="14"/>
  <c r="G47" i="14"/>
  <c r="F47" i="14"/>
  <c r="E47" i="14"/>
  <c r="D47" i="14"/>
  <c r="A47" i="14"/>
  <c r="B47" i="14" s="1"/>
  <c r="K46" i="14"/>
  <c r="H46" i="14"/>
  <c r="G46" i="14"/>
  <c r="F46" i="14"/>
  <c r="E46" i="14"/>
  <c r="D46" i="14"/>
  <c r="A46" i="14"/>
  <c r="K45" i="14"/>
  <c r="H45" i="14"/>
  <c r="G45" i="14"/>
  <c r="F45" i="14"/>
  <c r="E45" i="14"/>
  <c r="D45" i="14"/>
  <c r="A45" i="14"/>
  <c r="B45" i="14" s="1"/>
  <c r="K44" i="14"/>
  <c r="H44" i="14"/>
  <c r="G44" i="14"/>
  <c r="F44" i="14"/>
  <c r="E44" i="14"/>
  <c r="D44" i="14"/>
  <c r="A44" i="14"/>
  <c r="B44" i="14" s="1"/>
  <c r="K43" i="14"/>
  <c r="H43" i="14"/>
  <c r="G43" i="14"/>
  <c r="F43" i="14"/>
  <c r="E43" i="14"/>
  <c r="D43" i="14"/>
  <c r="A43" i="14"/>
  <c r="B43" i="14" s="1"/>
  <c r="K42" i="14"/>
  <c r="H42" i="14"/>
  <c r="G42" i="14"/>
  <c r="F42" i="14"/>
  <c r="E42" i="14"/>
  <c r="D42" i="14"/>
  <c r="A42" i="14"/>
  <c r="B42" i="14" s="1"/>
  <c r="K41" i="14"/>
  <c r="H41" i="14"/>
  <c r="G41" i="14"/>
  <c r="F41" i="14"/>
  <c r="E41" i="14"/>
  <c r="D41" i="14"/>
  <c r="A41" i="14"/>
  <c r="B41" i="14" s="1"/>
  <c r="K40" i="14"/>
  <c r="H40" i="14"/>
  <c r="G40" i="14"/>
  <c r="F40" i="14"/>
  <c r="E40" i="14"/>
  <c r="D40" i="14"/>
  <c r="A40" i="14"/>
  <c r="B40" i="14" s="1"/>
  <c r="K39" i="14"/>
  <c r="H39" i="14"/>
  <c r="G39" i="14"/>
  <c r="F39" i="14"/>
  <c r="E39" i="14"/>
  <c r="D39" i="14"/>
  <c r="A39" i="14"/>
  <c r="B39" i="14" s="1"/>
  <c r="K38" i="14"/>
  <c r="H38" i="14"/>
  <c r="G38" i="14"/>
  <c r="F38" i="14"/>
  <c r="E38" i="14"/>
  <c r="D38" i="14"/>
  <c r="A38" i="14"/>
  <c r="K37" i="14"/>
  <c r="H37" i="14"/>
  <c r="G37" i="14"/>
  <c r="F37" i="14"/>
  <c r="E37" i="14"/>
  <c r="D37" i="14"/>
  <c r="A37" i="14"/>
  <c r="B37" i="14" s="1"/>
  <c r="K36" i="14"/>
  <c r="H36" i="14"/>
  <c r="G36" i="14"/>
  <c r="F36" i="14"/>
  <c r="E36" i="14"/>
  <c r="D36" i="14"/>
  <c r="A36" i="14"/>
  <c r="B36" i="14" s="1"/>
  <c r="K35" i="14"/>
  <c r="H35" i="14"/>
  <c r="G35" i="14"/>
  <c r="F35" i="14"/>
  <c r="E35" i="14"/>
  <c r="D35" i="14"/>
  <c r="A35" i="14"/>
  <c r="B35" i="14" s="1"/>
  <c r="K34" i="14"/>
  <c r="H34" i="14"/>
  <c r="G34" i="14"/>
  <c r="F34" i="14"/>
  <c r="E34" i="14"/>
  <c r="D34" i="14"/>
  <c r="A34" i="14"/>
  <c r="B34" i="14" s="1"/>
  <c r="K33" i="14"/>
  <c r="H33" i="14"/>
  <c r="G33" i="14"/>
  <c r="F33" i="14"/>
  <c r="E33" i="14"/>
  <c r="D33" i="14"/>
  <c r="A33" i="14"/>
  <c r="B33" i="14" s="1"/>
  <c r="K32" i="14"/>
  <c r="H32" i="14"/>
  <c r="G32" i="14"/>
  <c r="F32" i="14"/>
  <c r="E32" i="14"/>
  <c r="D32" i="14"/>
  <c r="A32" i="14"/>
  <c r="B32" i="14" s="1"/>
  <c r="K31" i="14"/>
  <c r="H31" i="14"/>
  <c r="G31" i="14"/>
  <c r="F31" i="14"/>
  <c r="E31" i="14"/>
  <c r="D31" i="14"/>
  <c r="A31" i="14"/>
  <c r="B31" i="14" s="1"/>
  <c r="K30" i="14"/>
  <c r="H30" i="14"/>
  <c r="G30" i="14"/>
  <c r="F30" i="14"/>
  <c r="E30" i="14"/>
  <c r="D30" i="14"/>
  <c r="A30" i="14"/>
  <c r="B30" i="14" s="1"/>
  <c r="C30" i="14" s="1"/>
  <c r="K29" i="14"/>
  <c r="H29" i="14"/>
  <c r="G29" i="14"/>
  <c r="F29" i="14"/>
  <c r="E29" i="14"/>
  <c r="D29" i="14"/>
  <c r="A29" i="14"/>
  <c r="B29" i="14" s="1"/>
  <c r="K28" i="14"/>
  <c r="H28" i="14"/>
  <c r="G28" i="14"/>
  <c r="F28" i="14"/>
  <c r="E28" i="14"/>
  <c r="D28" i="14"/>
  <c r="A28" i="14"/>
  <c r="K27" i="14"/>
  <c r="H27" i="14"/>
  <c r="G27" i="14"/>
  <c r="F27" i="14"/>
  <c r="E27" i="14"/>
  <c r="D27" i="14"/>
  <c r="A27" i="14"/>
  <c r="B27" i="14" s="1"/>
  <c r="K26" i="14"/>
  <c r="H26" i="14"/>
  <c r="G26" i="14"/>
  <c r="F26" i="14"/>
  <c r="E26" i="14"/>
  <c r="D26" i="14"/>
  <c r="A26" i="14"/>
  <c r="B26" i="14" s="1"/>
  <c r="K25" i="14"/>
  <c r="H25" i="14"/>
  <c r="G25" i="14"/>
  <c r="F25" i="14"/>
  <c r="E25" i="14"/>
  <c r="D25" i="14"/>
  <c r="A25" i="14"/>
  <c r="B25" i="14" s="1"/>
  <c r="K24" i="14"/>
  <c r="H24" i="14"/>
  <c r="G24" i="14"/>
  <c r="F24" i="14"/>
  <c r="E24" i="14"/>
  <c r="D24" i="14"/>
  <c r="A24" i="14"/>
  <c r="K23" i="14"/>
  <c r="H23" i="14"/>
  <c r="G23" i="14"/>
  <c r="F23" i="14"/>
  <c r="E23" i="14"/>
  <c r="D23" i="14"/>
  <c r="A23" i="14"/>
  <c r="B23" i="14" s="1"/>
  <c r="K22" i="14"/>
  <c r="H22" i="14"/>
  <c r="G22" i="14"/>
  <c r="F22" i="14"/>
  <c r="E22" i="14"/>
  <c r="D22" i="14"/>
  <c r="A22" i="14"/>
  <c r="B22" i="14" s="1"/>
  <c r="K21" i="14"/>
  <c r="H21" i="14"/>
  <c r="G21" i="14"/>
  <c r="F21" i="14"/>
  <c r="D21" i="14"/>
  <c r="A21" i="14"/>
  <c r="B21" i="14" s="1"/>
  <c r="K20" i="14"/>
  <c r="H20" i="14"/>
  <c r="G20" i="14"/>
  <c r="F20" i="14"/>
  <c r="E20" i="14"/>
  <c r="D20" i="14"/>
  <c r="A20" i="14"/>
  <c r="B20" i="14" s="1"/>
  <c r="K19" i="14"/>
  <c r="H19" i="14"/>
  <c r="G19" i="14"/>
  <c r="F19" i="14"/>
  <c r="E19" i="14"/>
  <c r="D19" i="14"/>
  <c r="A19" i="14"/>
  <c r="B19" i="14" s="1"/>
  <c r="K18" i="14"/>
  <c r="H18" i="14"/>
  <c r="G18" i="14"/>
  <c r="F18" i="14"/>
  <c r="E18" i="14"/>
  <c r="D18" i="14"/>
  <c r="A18" i="14"/>
  <c r="K17" i="14"/>
  <c r="H17" i="14"/>
  <c r="G17" i="14"/>
  <c r="F17" i="14"/>
  <c r="E17" i="14"/>
  <c r="D17" i="14"/>
  <c r="A17" i="14"/>
  <c r="B17" i="14" s="1"/>
  <c r="K16" i="14"/>
  <c r="H16" i="14"/>
  <c r="G16" i="14"/>
  <c r="F16" i="14"/>
  <c r="E16" i="14"/>
  <c r="D16" i="14"/>
  <c r="A16" i="14"/>
  <c r="B16" i="14" s="1"/>
  <c r="K15" i="14"/>
  <c r="H15" i="14"/>
  <c r="G15" i="14"/>
  <c r="F15" i="14"/>
  <c r="E15" i="14"/>
  <c r="D15" i="14"/>
  <c r="A15" i="14"/>
  <c r="K14" i="14"/>
  <c r="H14" i="14"/>
  <c r="G14" i="14"/>
  <c r="F14" i="14"/>
  <c r="E14" i="14"/>
  <c r="D14" i="14"/>
  <c r="A14" i="14"/>
  <c r="K13" i="14"/>
  <c r="H13" i="14"/>
  <c r="G13" i="14"/>
  <c r="F13" i="14"/>
  <c r="E13" i="14"/>
  <c r="D13" i="14"/>
  <c r="A13" i="14"/>
  <c r="B13" i="14" s="1"/>
  <c r="C13" i="14" s="1"/>
  <c r="K12" i="14"/>
  <c r="H12" i="14"/>
  <c r="G12" i="14"/>
  <c r="F12" i="14"/>
  <c r="E12" i="14"/>
  <c r="D12" i="14"/>
  <c r="A12" i="14"/>
  <c r="B12" i="14" s="1"/>
  <c r="K11" i="14"/>
  <c r="H11" i="14"/>
  <c r="G11" i="14"/>
  <c r="F11" i="14"/>
  <c r="E11" i="14"/>
  <c r="D11" i="14"/>
  <c r="A11" i="14"/>
  <c r="K10" i="14"/>
  <c r="H10" i="14"/>
  <c r="G10" i="14"/>
  <c r="F10" i="14"/>
  <c r="E10" i="14"/>
  <c r="D10" i="14"/>
  <c r="A10" i="14"/>
  <c r="K9" i="14"/>
  <c r="H9" i="14"/>
  <c r="G9" i="14"/>
  <c r="F9" i="14"/>
  <c r="E9" i="14"/>
  <c r="D9" i="14"/>
  <c r="A9" i="14"/>
  <c r="K8" i="14"/>
  <c r="H8" i="14"/>
  <c r="G8" i="14"/>
  <c r="F8" i="14"/>
  <c r="E8" i="14"/>
  <c r="D8" i="14"/>
  <c r="A8" i="14"/>
  <c r="B8" i="14" s="1"/>
  <c r="K7" i="14"/>
  <c r="H7" i="14"/>
  <c r="G7" i="14"/>
  <c r="F7" i="14"/>
  <c r="E7" i="14"/>
  <c r="D7" i="14"/>
  <c r="A7" i="14"/>
  <c r="B7" i="14" s="1"/>
  <c r="K6" i="14"/>
  <c r="H6" i="14"/>
  <c r="G6" i="14"/>
  <c r="F6" i="14"/>
  <c r="E6" i="14"/>
  <c r="D6" i="14"/>
  <c r="A6" i="14"/>
  <c r="K5" i="14"/>
  <c r="H5" i="14"/>
  <c r="G5" i="14"/>
  <c r="F5" i="14"/>
  <c r="E5" i="14"/>
  <c r="D5" i="14"/>
  <c r="A5" i="14"/>
  <c r="B5" i="14" s="1"/>
  <c r="K4" i="14"/>
  <c r="H4" i="14"/>
  <c r="G4" i="14"/>
  <c r="F4" i="14"/>
  <c r="E4" i="14"/>
  <c r="D4" i="14"/>
  <c r="A4" i="14"/>
  <c r="K3" i="14"/>
  <c r="H3" i="14"/>
  <c r="G3" i="14"/>
  <c r="F3" i="14"/>
  <c r="E3" i="14"/>
  <c r="D3" i="14"/>
  <c r="A3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6" i="14"/>
  <c r="Y65" i="14"/>
  <c r="Y64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6" i="14"/>
  <c r="Y45" i="14"/>
  <c r="Y44" i="14"/>
  <c r="Y43" i="14"/>
  <c r="Y42" i="14"/>
  <c r="Y41" i="14"/>
  <c r="Y40" i="14"/>
  <c r="Y39" i="14"/>
  <c r="Y38" i="14"/>
  <c r="Y37" i="14"/>
  <c r="Y35" i="14"/>
  <c r="Y34" i="14"/>
  <c r="Y33" i="14"/>
  <c r="Y32" i="14"/>
  <c r="Y31" i="14"/>
  <c r="Y30" i="14"/>
  <c r="Y29" i="14"/>
  <c r="Y28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K2" i="14"/>
  <c r="H2" i="14"/>
  <c r="G2" i="14"/>
  <c r="F2" i="14"/>
  <c r="E2" i="14"/>
  <c r="D2" i="14"/>
  <c r="A2" i="14"/>
  <c r="P128" i="17"/>
  <c r="AE139" i="17"/>
  <c r="AL136" i="17"/>
  <c r="AC128" i="17"/>
  <c r="AE128" i="17"/>
  <c r="AC87" i="14"/>
  <c r="AC78" i="14"/>
  <c r="AC84" i="14"/>
  <c r="AC86" i="14"/>
  <c r="AC69" i="14"/>
  <c r="AC96" i="14"/>
  <c r="AC66" i="14"/>
  <c r="AC88" i="14"/>
  <c r="AC89" i="14"/>
  <c r="AC90" i="14"/>
  <c r="AC64" i="14"/>
  <c r="AC65" i="14"/>
  <c r="AC95" i="14"/>
  <c r="AC93" i="14"/>
  <c r="AC79" i="14"/>
  <c r="AC83" i="14"/>
  <c r="AC62" i="14"/>
  <c r="AC97" i="14"/>
  <c r="AC80" i="14"/>
  <c r="AC70" i="14"/>
  <c r="AC81" i="14"/>
  <c r="AC71" i="14"/>
  <c r="AC72" i="14"/>
  <c r="AC91" i="14"/>
  <c r="AC92" i="14"/>
  <c r="AC73" i="14"/>
  <c r="AC94" i="14"/>
  <c r="AC74" i="14"/>
  <c r="AC75" i="14"/>
  <c r="AC82" i="14"/>
  <c r="V68" i="14"/>
  <c r="V69" i="14"/>
  <c r="V70" i="14"/>
  <c r="V71" i="14"/>
  <c r="V72" i="14"/>
  <c r="V73" i="14"/>
  <c r="V74" i="14"/>
  <c r="V75" i="14"/>
  <c r="V76" i="14"/>
  <c r="V77" i="14"/>
  <c r="V78" i="14"/>
  <c r="V79" i="14"/>
  <c r="V80" i="14"/>
  <c r="V81" i="14"/>
  <c r="V82" i="14"/>
  <c r="V83" i="14"/>
  <c r="V84" i="14"/>
  <c r="V86" i="14"/>
  <c r="V87" i="14"/>
  <c r="V88" i="14"/>
  <c r="V89" i="14"/>
  <c r="V90" i="14"/>
  <c r="V91" i="14"/>
  <c r="V92" i="14"/>
  <c r="V93" i="14"/>
  <c r="V94" i="14"/>
  <c r="V95" i="14"/>
  <c r="V96" i="14"/>
  <c r="V97" i="14"/>
  <c r="V98" i="14"/>
  <c r="V2" i="14"/>
  <c r="AC54" i="14"/>
  <c r="V59" i="14"/>
  <c r="V60" i="14"/>
  <c r="V61" i="14"/>
  <c r="V64" i="14"/>
  <c r="V65" i="14"/>
  <c r="V66" i="14"/>
  <c r="V25" i="14"/>
  <c r="V26" i="14"/>
  <c r="V28" i="14"/>
  <c r="V29" i="14"/>
  <c r="V30" i="14"/>
  <c r="V31" i="14"/>
  <c r="V32" i="14"/>
  <c r="V33" i="14"/>
  <c r="V34" i="14"/>
  <c r="V35" i="14"/>
  <c r="V37" i="14"/>
  <c r="V38" i="14"/>
  <c r="V39" i="14"/>
  <c r="V40" i="14"/>
  <c r="V41" i="14"/>
  <c r="V42" i="14"/>
  <c r="V43" i="14"/>
  <c r="V44" i="14"/>
  <c r="V45" i="14"/>
  <c r="V46" i="14"/>
  <c r="V48" i="14"/>
  <c r="V49" i="14"/>
  <c r="V50" i="14"/>
  <c r="V51" i="14"/>
  <c r="V52" i="14"/>
  <c r="V53" i="14"/>
  <c r="V54" i="14"/>
  <c r="V55" i="14"/>
  <c r="V56" i="14"/>
  <c r="V57" i="14"/>
  <c r="V58" i="14"/>
  <c r="V3" i="14"/>
  <c r="V4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AC4" i="14"/>
  <c r="AL148" i="17"/>
  <c r="AL149" i="17"/>
  <c r="AL150" i="17"/>
  <c r="AE144" i="17"/>
  <c r="AL143" i="17"/>
  <c r="U149" i="17"/>
  <c r="AE149" i="17"/>
  <c r="U150" i="17"/>
  <c r="AE150" i="17"/>
  <c r="I3" i="17"/>
  <c r="I34" i="16" s="1"/>
  <c r="I35" i="16" s="1"/>
  <c r="I2" i="17"/>
  <c r="I34" i="11" s="1"/>
  <c r="I35" i="11" s="1"/>
  <c r="AL147" i="17"/>
  <c r="AL145" i="17"/>
  <c r="U145" i="17"/>
  <c r="U146" i="17"/>
  <c r="AL146" i="17"/>
  <c r="AL124" i="17"/>
  <c r="AL123" i="17"/>
  <c r="AL122" i="17"/>
  <c r="AL121" i="17"/>
  <c r="AL120" i="17"/>
  <c r="AL119" i="17"/>
  <c r="AL118" i="17"/>
  <c r="AL117" i="17"/>
  <c r="AL116" i="17"/>
  <c r="AL115" i="17"/>
  <c r="AL114" i="17"/>
  <c r="AL113" i="17"/>
  <c r="AL112" i="17"/>
  <c r="AL111" i="17"/>
  <c r="AL110" i="17"/>
  <c r="AL109" i="17"/>
  <c r="AL108" i="17"/>
  <c r="AL107" i="17"/>
  <c r="AL106" i="17"/>
  <c r="AL105" i="17"/>
  <c r="AL104" i="17"/>
  <c r="AL103" i="17"/>
  <c r="AL102" i="17"/>
  <c r="AL101" i="17"/>
  <c r="AL100" i="17"/>
  <c r="AL99" i="17"/>
  <c r="AL98" i="17"/>
  <c r="AL97" i="17"/>
  <c r="AL96" i="17"/>
  <c r="AL95" i="17"/>
  <c r="AL94" i="17"/>
  <c r="AL93" i="17"/>
  <c r="AL92" i="17"/>
  <c r="AL91" i="17"/>
  <c r="AL90" i="17"/>
  <c r="AL89" i="17"/>
  <c r="AL88" i="17"/>
  <c r="AL87" i="17"/>
  <c r="AL86" i="17"/>
  <c r="AL85" i="17"/>
  <c r="AL84" i="17"/>
  <c r="AL83" i="17"/>
  <c r="AL82" i="17"/>
  <c r="AL81" i="17"/>
  <c r="AL80" i="17"/>
  <c r="AL79" i="17"/>
  <c r="AL78" i="17"/>
  <c r="AL77" i="17"/>
  <c r="AL76" i="17"/>
  <c r="AL75" i="17"/>
  <c r="AL74" i="17"/>
  <c r="AL73" i="17"/>
  <c r="AL72" i="17"/>
  <c r="AL71" i="17"/>
  <c r="AL70" i="17"/>
  <c r="AL69" i="17"/>
  <c r="AL68" i="17"/>
  <c r="AL67" i="17"/>
  <c r="AL66" i="17"/>
  <c r="AL65" i="17"/>
  <c r="AL64" i="17"/>
  <c r="AL63" i="17"/>
  <c r="AL62" i="17"/>
  <c r="AL61" i="17"/>
  <c r="AL60" i="17"/>
  <c r="AL59" i="17"/>
  <c r="AL58" i="17"/>
  <c r="AL57" i="17"/>
  <c r="AL56" i="17"/>
  <c r="AL55" i="17"/>
  <c r="AL54" i="17"/>
  <c r="AL53" i="17"/>
  <c r="AL52" i="17"/>
  <c r="AL51" i="17"/>
  <c r="AL50" i="17"/>
  <c r="AL49" i="17"/>
  <c r="AL48" i="17"/>
  <c r="AL47" i="17"/>
  <c r="AL46" i="17"/>
  <c r="AL45" i="17"/>
  <c r="AL44" i="17"/>
  <c r="AL43" i="17"/>
  <c r="AL42" i="17"/>
  <c r="AL41" i="17"/>
  <c r="AL40" i="17"/>
  <c r="AL39" i="17"/>
  <c r="AL38" i="17"/>
  <c r="AL37" i="17"/>
  <c r="AL36" i="17"/>
  <c r="AL35" i="17"/>
  <c r="AL34" i="17"/>
  <c r="AL33" i="17"/>
  <c r="AL19" i="17"/>
  <c r="AE148" i="17"/>
  <c r="AE146" i="17"/>
  <c r="B1" i="11"/>
  <c r="AC77" i="14"/>
  <c r="AC68" i="14"/>
  <c r="AC76" i="14"/>
  <c r="AC98" i="14"/>
  <c r="AC59" i="14"/>
  <c r="AC38" i="14"/>
  <c r="AC22" i="14"/>
  <c r="AC46" i="14"/>
  <c r="AC60" i="14"/>
  <c r="AC9" i="14"/>
  <c r="AC48" i="14"/>
  <c r="AC3" i="14"/>
  <c r="AC2" i="14"/>
  <c r="AC12" i="14"/>
  <c r="AC57" i="14"/>
  <c r="AC10" i="14"/>
  <c r="AC61" i="14"/>
  <c r="AC23" i="14"/>
  <c r="AC20" i="14"/>
  <c r="AC6" i="14"/>
  <c r="AC43" i="14"/>
  <c r="AC44" i="14"/>
  <c r="AC45" i="14"/>
  <c r="AC42" i="14"/>
  <c r="AC7" i="14"/>
  <c r="AC56" i="14"/>
  <c r="AC55" i="14"/>
  <c r="AC51" i="14"/>
  <c r="AC21" i="14"/>
  <c r="AC26" i="14"/>
  <c r="AC19" i="14"/>
  <c r="AC28" i="14"/>
  <c r="AC17" i="14"/>
  <c r="AC35" i="14"/>
  <c r="AC34" i="14"/>
  <c r="AC33" i="14"/>
  <c r="AC16" i="14"/>
  <c r="AC31" i="14"/>
  <c r="AC25" i="14"/>
  <c r="AC13" i="14"/>
  <c r="AC41" i="14"/>
  <c r="AC40" i="14"/>
  <c r="AC11" i="14"/>
  <c r="AC53" i="14"/>
  <c r="AC5" i="14"/>
  <c r="AC32" i="14"/>
  <c r="AC29" i="14"/>
  <c r="AC39" i="14"/>
  <c r="AC37" i="14"/>
  <c r="AC58" i="14"/>
  <c r="AC15" i="14"/>
  <c r="AC14" i="14"/>
  <c r="AC50" i="14"/>
  <c r="AC52" i="14"/>
  <c r="AC49" i="14"/>
  <c r="AC8" i="14"/>
  <c r="AC18" i="14"/>
  <c r="AC30" i="14"/>
  <c r="AC24" i="14"/>
  <c r="B1" i="16"/>
  <c r="U147" i="17"/>
  <c r="AE147" i="17"/>
  <c r="U148" i="17"/>
  <c r="AL144" i="17"/>
  <c r="U144" i="17"/>
  <c r="AE145" i="17"/>
  <c r="AE143" i="17"/>
  <c r="C724" i="14"/>
  <c r="B1308" i="14"/>
  <c r="B204" i="14"/>
  <c r="C204" i="14" s="1"/>
  <c r="U135" i="17"/>
  <c r="AL128" i="17"/>
  <c r="AE136" i="17"/>
  <c r="AL11" i="17"/>
  <c r="AL13" i="17"/>
  <c r="AL15" i="17"/>
  <c r="AL17" i="17"/>
  <c r="AL21" i="17"/>
  <c r="AL23" i="17"/>
  <c r="AL25" i="17"/>
  <c r="AL27" i="17"/>
  <c r="AL29" i="17"/>
  <c r="AL31" i="17"/>
  <c r="AL10" i="17"/>
  <c r="AL12" i="17"/>
  <c r="AL14" i="17"/>
  <c r="AL16" i="17"/>
  <c r="AL18" i="17"/>
  <c r="AL20" i="17"/>
  <c r="AL22" i="17"/>
  <c r="AL24" i="17"/>
  <c r="AL26" i="17"/>
  <c r="AL28" i="17"/>
  <c r="AL30" i="17"/>
  <c r="AL32" i="17"/>
  <c r="AE135" i="17"/>
  <c r="P129" i="17"/>
  <c r="U128" i="17"/>
  <c r="P131" i="17"/>
  <c r="U131" i="17"/>
  <c r="U133" i="17"/>
  <c r="P133" i="17"/>
  <c r="B716" i="14"/>
  <c r="B1408" i="14"/>
  <c r="B416" i="14"/>
  <c r="B1864" i="14"/>
  <c r="C1208" i="14"/>
  <c r="B1220" i="14"/>
  <c r="B1212" i="14"/>
  <c r="B1820" i="14"/>
  <c r="B644" i="14"/>
  <c r="B1228" i="14"/>
  <c r="C1584" i="14"/>
  <c r="B1788" i="14"/>
  <c r="B1060" i="14"/>
  <c r="C1060" i="14" s="1"/>
  <c r="C1784" i="14"/>
  <c r="B1200" i="14"/>
  <c r="C1200" i="14" s="1"/>
  <c r="B1204" i="14"/>
  <c r="B1312" i="14"/>
  <c r="C1312" i="14" s="1"/>
  <c r="B1760" i="14"/>
  <c r="C1368" i="14"/>
  <c r="C1244" i="14"/>
  <c r="B1348" i="14"/>
  <c r="B1700" i="14"/>
  <c r="B1404" i="14"/>
  <c r="C1404" i="14" s="1"/>
  <c r="C1868" i="14"/>
  <c r="C1880" i="14"/>
  <c r="C708" i="14"/>
  <c r="B536" i="14"/>
  <c r="C536" i="14" s="1"/>
  <c r="C1252" i="14"/>
  <c r="B1764" i="14"/>
  <c r="B1800" i="14"/>
  <c r="B740" i="14"/>
  <c r="B1728" i="14"/>
  <c r="B1844" i="14"/>
  <c r="C1372" i="14"/>
  <c r="P141" i="17"/>
  <c r="F41" i="9"/>
  <c r="F42" i="9"/>
  <c r="D39" i="9"/>
  <c r="F37" i="9"/>
  <c r="D38" i="9"/>
  <c r="D37" i="9"/>
  <c r="D41" i="9"/>
  <c r="F39" i="9"/>
  <c r="D42" i="9"/>
  <c r="F38" i="9"/>
  <c r="C636" i="14" l="1"/>
  <c r="C908" i="14"/>
  <c r="H5" i="17"/>
  <c r="C460" i="14"/>
  <c r="C372" i="14"/>
  <c r="C624" i="14"/>
  <c r="C964" i="14"/>
  <c r="C484" i="14"/>
  <c r="C404" i="14"/>
  <c r="C788" i="14"/>
  <c r="I788" i="14" s="1"/>
  <c r="C336" i="14"/>
  <c r="C420" i="14"/>
  <c r="C1028" i="14"/>
  <c r="C564" i="14"/>
  <c r="I564" i="14" s="1"/>
  <c r="C436" i="14"/>
  <c r="C540" i="14"/>
  <c r="C580" i="14"/>
  <c r="C348" i="14"/>
  <c r="I348" i="14" s="1"/>
  <c r="C1046" i="14"/>
  <c r="K2" i="18"/>
  <c r="C1738" i="14"/>
  <c r="C1074" i="14"/>
  <c r="I1074" i="14" s="1"/>
  <c r="C1286" i="14"/>
  <c r="C1230" i="14"/>
  <c r="C764" i="14"/>
  <c r="C57" i="14"/>
  <c r="I57" i="14" s="1"/>
  <c r="U142" i="17"/>
  <c r="S130" i="17"/>
  <c r="U130" i="17" s="1"/>
  <c r="C1595" i="14"/>
  <c r="I1595" i="14" s="1"/>
  <c r="C1615" i="14"/>
  <c r="I1615" i="14" s="1"/>
  <c r="C1523" i="14"/>
  <c r="C1587" i="14"/>
  <c r="I1587" i="14" s="1"/>
  <c r="C463" i="14"/>
  <c r="I463" i="14" s="1"/>
  <c r="C1191" i="14"/>
  <c r="I1191" i="14" s="1"/>
  <c r="C1051" i="14"/>
  <c r="H6" i="17"/>
  <c r="C356" i="14"/>
  <c r="I356" i="14" s="1"/>
  <c r="C252" i="14"/>
  <c r="I252" i="14" s="1"/>
  <c r="C280" i="14"/>
  <c r="I280" i="14" s="1"/>
  <c r="I5" i="17"/>
  <c r="K5" i="17"/>
  <c r="I6" i="17"/>
  <c r="K6" i="17"/>
  <c r="I7" i="17"/>
  <c r="K7" i="17"/>
  <c r="I8" i="17"/>
  <c r="K8" i="17"/>
  <c r="I9" i="17"/>
  <c r="K9" i="17"/>
  <c r="I10" i="17"/>
  <c r="K10" i="17"/>
  <c r="I11" i="17"/>
  <c r="K11" i="17"/>
  <c r="I12" i="17"/>
  <c r="K12" i="17"/>
  <c r="I13" i="17"/>
  <c r="K13" i="17"/>
  <c r="I14" i="17"/>
  <c r="K14" i="17"/>
  <c r="I15" i="17"/>
  <c r="K15" i="17"/>
  <c r="I16" i="17"/>
  <c r="K16" i="17"/>
  <c r="I17" i="17"/>
  <c r="K17" i="17"/>
  <c r="I18" i="17"/>
  <c r="K18" i="17"/>
  <c r="I19" i="17"/>
  <c r="K19" i="17"/>
  <c r="I20" i="17"/>
  <c r="K20" i="17"/>
  <c r="I21" i="17"/>
  <c r="K21" i="17"/>
  <c r="I22" i="17"/>
  <c r="K22" i="17"/>
  <c r="I23" i="17"/>
  <c r="K23" i="17"/>
  <c r="I24" i="17"/>
  <c r="K24" i="17"/>
  <c r="I25" i="17"/>
  <c r="K25" i="17"/>
  <c r="I26" i="17"/>
  <c r="K26" i="17"/>
  <c r="I27" i="17"/>
  <c r="K27" i="17"/>
  <c r="I28" i="17"/>
  <c r="K28" i="17"/>
  <c r="I29" i="17"/>
  <c r="K29" i="17"/>
  <c r="I30" i="17"/>
  <c r="K30" i="17"/>
  <c r="I31" i="17"/>
  <c r="K31" i="17"/>
  <c r="I32" i="17"/>
  <c r="K32" i="17"/>
  <c r="I33" i="17"/>
  <c r="K33" i="17"/>
  <c r="I34" i="17"/>
  <c r="K34" i="17"/>
  <c r="I35" i="17"/>
  <c r="K35" i="17"/>
  <c r="I36" i="17"/>
  <c r="K36" i="17"/>
  <c r="I37" i="17"/>
  <c r="K37" i="17"/>
  <c r="I38" i="17"/>
  <c r="K38" i="17"/>
  <c r="I39" i="17"/>
  <c r="K39" i="17"/>
  <c r="I40" i="17"/>
  <c r="K40" i="17"/>
  <c r="I41" i="17"/>
  <c r="K41" i="17"/>
  <c r="I42" i="17"/>
  <c r="K42" i="17"/>
  <c r="I43" i="17"/>
  <c r="K43" i="17"/>
  <c r="I44" i="17"/>
  <c r="K44" i="17"/>
  <c r="I45" i="17"/>
  <c r="K45" i="17"/>
  <c r="J5" i="17"/>
  <c r="J6" i="17"/>
  <c r="H7" i="17"/>
  <c r="J7" i="17"/>
  <c r="H8" i="17"/>
  <c r="J8" i="17"/>
  <c r="H9" i="17"/>
  <c r="J9" i="17"/>
  <c r="H10" i="17"/>
  <c r="J10" i="17"/>
  <c r="H11" i="17"/>
  <c r="J11" i="17"/>
  <c r="H12" i="17"/>
  <c r="J12" i="17"/>
  <c r="H13" i="17"/>
  <c r="J13" i="17"/>
  <c r="H14" i="17"/>
  <c r="J14" i="17"/>
  <c r="H15" i="17"/>
  <c r="J15" i="17"/>
  <c r="H16" i="17"/>
  <c r="J16" i="17"/>
  <c r="H17" i="17"/>
  <c r="J17" i="17"/>
  <c r="H18" i="17"/>
  <c r="J18" i="17"/>
  <c r="H19" i="17"/>
  <c r="J19" i="17"/>
  <c r="H20" i="17"/>
  <c r="J20" i="17"/>
  <c r="H21" i="17"/>
  <c r="J21" i="17"/>
  <c r="H22" i="17"/>
  <c r="J22" i="17"/>
  <c r="H23" i="17"/>
  <c r="J23" i="17"/>
  <c r="H24" i="17"/>
  <c r="J24" i="17"/>
  <c r="H25" i="17"/>
  <c r="J25" i="17"/>
  <c r="H26" i="17"/>
  <c r="J26" i="17"/>
  <c r="H27" i="17"/>
  <c r="J27" i="17"/>
  <c r="H28" i="17"/>
  <c r="J28" i="17"/>
  <c r="H29" i="17"/>
  <c r="J29" i="17"/>
  <c r="H30" i="17"/>
  <c r="J30" i="17"/>
  <c r="H31" i="17"/>
  <c r="J31" i="17"/>
  <c r="H32" i="17"/>
  <c r="J32" i="17"/>
  <c r="H33" i="17"/>
  <c r="J33" i="17"/>
  <c r="H34" i="17"/>
  <c r="J34" i="17"/>
  <c r="H35" i="17"/>
  <c r="J35" i="17"/>
  <c r="H36" i="17"/>
  <c r="J36" i="17"/>
  <c r="H37" i="17"/>
  <c r="J37" i="17"/>
  <c r="H38" i="17"/>
  <c r="J38" i="17"/>
  <c r="H39" i="17"/>
  <c r="J39" i="17"/>
  <c r="H40" i="17"/>
  <c r="J40" i="17"/>
  <c r="H41" i="17"/>
  <c r="J41" i="17"/>
  <c r="H42" i="17"/>
  <c r="J42" i="17"/>
  <c r="H43" i="17"/>
  <c r="J43" i="17"/>
  <c r="H44" i="17"/>
  <c r="J44" i="17"/>
  <c r="H45" i="17"/>
  <c r="J45" i="17"/>
  <c r="P5" i="17"/>
  <c r="O6" i="17"/>
  <c r="P7" i="17"/>
  <c r="B7" i="17" s="1"/>
  <c r="O8" i="17"/>
  <c r="P9" i="17"/>
  <c r="O10" i="17"/>
  <c r="P11" i="17"/>
  <c r="D11" i="17" s="1"/>
  <c r="O12" i="17"/>
  <c r="P13" i="17"/>
  <c r="B13" i="17" s="1"/>
  <c r="O14" i="17"/>
  <c r="P15" i="17"/>
  <c r="B15" i="17" s="1"/>
  <c r="O16" i="17"/>
  <c r="P17" i="17"/>
  <c r="B17" i="17" s="1"/>
  <c r="O18" i="17"/>
  <c r="P19" i="17"/>
  <c r="B19" i="17" s="1"/>
  <c r="O20" i="17"/>
  <c r="P21" i="17"/>
  <c r="B21" i="17" s="1"/>
  <c r="O22" i="17"/>
  <c r="P23" i="17"/>
  <c r="O24" i="17"/>
  <c r="P25" i="17"/>
  <c r="O5" i="17"/>
  <c r="P6" i="17"/>
  <c r="B6" i="17" s="1"/>
  <c r="O7" i="17"/>
  <c r="P8" i="17"/>
  <c r="O9" i="17"/>
  <c r="P10" i="17"/>
  <c r="D10" i="17" s="1"/>
  <c r="O11" i="17"/>
  <c r="P12" i="17"/>
  <c r="O13" i="17"/>
  <c r="P14" i="17"/>
  <c r="O15" i="17"/>
  <c r="P16" i="17"/>
  <c r="O17" i="17"/>
  <c r="P18" i="17"/>
  <c r="O19" i="17"/>
  <c r="P20" i="17"/>
  <c r="B20" i="17" s="1"/>
  <c r="O21" i="17"/>
  <c r="P22" i="17"/>
  <c r="D22" i="17" s="1"/>
  <c r="O23" i="17"/>
  <c r="P24" i="17"/>
  <c r="B24" i="17" s="1"/>
  <c r="O25" i="17"/>
  <c r="P26" i="17"/>
  <c r="B26" i="17" s="1"/>
  <c r="O27" i="17"/>
  <c r="O26" i="17"/>
  <c r="P27" i="17"/>
  <c r="K4" i="18"/>
  <c r="K3" i="18"/>
  <c r="D2" i="18"/>
  <c r="B2" i="14"/>
  <c r="C2" i="14" s="1"/>
  <c r="I2" i="14" s="1"/>
  <c r="O124" i="17"/>
  <c r="P123" i="17"/>
  <c r="B123" i="17" s="1"/>
  <c r="A123" i="17" s="1"/>
  <c r="P124" i="17"/>
  <c r="B124" i="17" s="1"/>
  <c r="O123" i="17"/>
  <c r="C1007" i="14"/>
  <c r="I1007" i="14" s="1"/>
  <c r="C1243" i="14"/>
  <c r="I1243" i="14" s="1"/>
  <c r="C1819" i="14"/>
  <c r="I1819" i="14" s="1"/>
  <c r="C1966" i="14"/>
  <c r="I1966" i="14" s="1"/>
  <c r="C1972" i="14"/>
  <c r="I1972" i="14" s="1"/>
  <c r="C1415" i="14"/>
  <c r="I1415" i="14" s="1"/>
  <c r="C1195" i="14"/>
  <c r="I1195" i="14" s="1"/>
  <c r="C23" i="14"/>
  <c r="I23" i="14" s="1"/>
  <c r="C1365" i="14"/>
  <c r="I1365" i="14" s="1"/>
  <c r="C555" i="14"/>
  <c r="I555" i="14" s="1"/>
  <c r="I2788" i="14"/>
  <c r="I2790" i="14"/>
  <c r="I2792" i="14"/>
  <c r="I2794" i="14"/>
  <c r="I2796" i="14"/>
  <c r="I2798" i="14"/>
  <c r="I2800" i="14"/>
  <c r="I2802" i="14"/>
  <c r="I2804" i="14"/>
  <c r="I2806" i="14"/>
  <c r="I2808" i="14"/>
  <c r="I2810" i="14"/>
  <c r="I2812" i="14"/>
  <c r="I2814" i="14"/>
  <c r="I2874" i="14"/>
  <c r="I2876" i="14"/>
  <c r="I2878" i="14"/>
  <c r="I2880" i="14"/>
  <c r="I2882" i="14"/>
  <c r="I2884" i="14"/>
  <c r="I2886" i="14"/>
  <c r="I2888" i="14"/>
  <c r="I2890" i="14"/>
  <c r="I2892" i="14"/>
  <c r="I2894" i="14"/>
  <c r="I2896" i="14"/>
  <c r="I2898" i="14"/>
  <c r="I2900" i="14"/>
  <c r="I2902" i="14"/>
  <c r="I2904" i="14"/>
  <c r="I2906" i="14"/>
  <c r="I2908" i="14"/>
  <c r="I2910" i="14"/>
  <c r="I2912" i="14"/>
  <c r="I2914" i="14"/>
  <c r="I2916" i="14"/>
  <c r="I2918" i="14"/>
  <c r="I2920" i="14"/>
  <c r="I2922" i="14"/>
  <c r="I2924" i="14"/>
  <c r="I2926" i="14"/>
  <c r="I2928" i="14"/>
  <c r="I2930" i="14"/>
  <c r="I2932" i="14"/>
  <c r="I2934" i="14"/>
  <c r="I2936" i="14"/>
  <c r="I2938" i="14"/>
  <c r="I2940" i="14"/>
  <c r="I2942" i="14"/>
  <c r="I2944" i="14"/>
  <c r="I2946" i="14"/>
  <c r="I2948" i="14"/>
  <c r="I2950" i="14"/>
  <c r="I2952" i="14"/>
  <c r="I2954" i="14"/>
  <c r="I2956" i="14"/>
  <c r="I2958" i="14"/>
  <c r="I2960" i="14"/>
  <c r="I2962" i="14"/>
  <c r="I2964" i="14"/>
  <c r="I2966" i="14"/>
  <c r="I2968" i="14"/>
  <c r="I2970" i="14"/>
  <c r="I2972" i="14"/>
  <c r="I2974" i="14"/>
  <c r="I2976" i="14"/>
  <c r="I2978" i="14"/>
  <c r="I2980" i="14"/>
  <c r="I2984" i="14"/>
  <c r="I2988" i="14"/>
  <c r="I2992" i="14"/>
  <c r="I2996" i="14"/>
  <c r="I3000" i="14"/>
  <c r="I2789" i="14"/>
  <c r="I2791" i="14"/>
  <c r="I2793" i="14"/>
  <c r="I2795" i="14"/>
  <c r="I2797" i="14"/>
  <c r="I2799" i="14"/>
  <c r="I2801" i="14"/>
  <c r="I2803" i="14"/>
  <c r="I2805" i="14"/>
  <c r="I2807" i="14"/>
  <c r="I2809" i="14"/>
  <c r="I2811" i="14"/>
  <c r="I2813" i="14"/>
  <c r="I2815" i="14"/>
  <c r="I2875" i="14"/>
  <c r="I2877" i="14"/>
  <c r="I2879" i="14"/>
  <c r="I2881" i="14"/>
  <c r="I2883" i="14"/>
  <c r="I2885" i="14"/>
  <c r="I2887" i="14"/>
  <c r="I2889" i="14"/>
  <c r="I2891" i="14"/>
  <c r="I2893" i="14"/>
  <c r="I2895" i="14"/>
  <c r="I2897" i="14"/>
  <c r="I2899" i="14"/>
  <c r="I2901" i="14"/>
  <c r="I2903" i="14"/>
  <c r="I2905" i="14"/>
  <c r="I2907" i="14"/>
  <c r="I2909" i="14"/>
  <c r="I2911" i="14"/>
  <c r="I2913" i="14"/>
  <c r="I2915" i="14"/>
  <c r="I2917" i="14"/>
  <c r="I2919" i="14"/>
  <c r="I2921" i="14"/>
  <c r="I2923" i="14"/>
  <c r="I2925" i="14"/>
  <c r="I2927" i="14"/>
  <c r="I2929" i="14"/>
  <c r="I2931" i="14"/>
  <c r="I2933" i="14"/>
  <c r="I2935" i="14"/>
  <c r="I2937" i="14"/>
  <c r="I2939" i="14"/>
  <c r="I2941" i="14"/>
  <c r="I2943" i="14"/>
  <c r="I2945" i="14"/>
  <c r="I2947" i="14"/>
  <c r="I2949" i="14"/>
  <c r="I2951" i="14"/>
  <c r="I2953" i="14"/>
  <c r="I2955" i="14"/>
  <c r="I2957" i="14"/>
  <c r="I2959" i="14"/>
  <c r="I2961" i="14"/>
  <c r="I2963" i="14"/>
  <c r="I2965" i="14"/>
  <c r="I2967" i="14"/>
  <c r="I2969" i="14"/>
  <c r="I2971" i="14"/>
  <c r="I2973" i="14"/>
  <c r="I2975" i="14"/>
  <c r="I2977" i="14"/>
  <c r="I2979" i="14"/>
  <c r="I2981" i="14"/>
  <c r="I2983" i="14"/>
  <c r="I2985" i="14"/>
  <c r="I2987" i="14"/>
  <c r="I2989" i="14"/>
  <c r="I2991" i="14"/>
  <c r="I2993" i="14"/>
  <c r="I2995" i="14"/>
  <c r="I2997" i="14"/>
  <c r="I2999" i="14"/>
  <c r="I2982" i="14"/>
  <c r="I2986" i="14"/>
  <c r="I2990" i="14"/>
  <c r="I2994" i="14"/>
  <c r="I2998" i="14"/>
  <c r="I2872" i="14"/>
  <c r="I2864" i="14"/>
  <c r="I2856" i="14"/>
  <c r="I2848" i="14"/>
  <c r="I2840" i="14"/>
  <c r="I2832" i="14"/>
  <c r="I2824" i="14"/>
  <c r="I2816" i="14"/>
  <c r="I2865" i="14"/>
  <c r="I2857" i="14"/>
  <c r="I2849" i="14"/>
  <c r="I2841" i="14"/>
  <c r="I2833" i="14"/>
  <c r="I2825" i="14"/>
  <c r="I2817" i="14"/>
  <c r="I2873" i="14"/>
  <c r="I2868" i="14"/>
  <c r="I2860" i="14"/>
  <c r="I2852" i="14"/>
  <c r="I2844" i="14"/>
  <c r="I2836" i="14"/>
  <c r="I2828" i="14"/>
  <c r="I2820" i="14"/>
  <c r="I2869" i="14"/>
  <c r="I2861" i="14"/>
  <c r="I2853" i="14"/>
  <c r="I2845" i="14"/>
  <c r="I2837" i="14"/>
  <c r="I2829" i="14"/>
  <c r="I2821" i="14"/>
  <c r="I2835" i="14"/>
  <c r="I2823" i="14"/>
  <c r="I2839" i="14"/>
  <c r="I2855" i="14"/>
  <c r="I2871" i="14"/>
  <c r="I2830" i="14"/>
  <c r="I2846" i="14"/>
  <c r="I2862" i="14"/>
  <c r="I2827" i="14"/>
  <c r="I2859" i="14"/>
  <c r="I2818" i="14"/>
  <c r="I2834" i="14"/>
  <c r="I2850" i="14"/>
  <c r="I2866" i="14"/>
  <c r="I2819" i="14"/>
  <c r="I2851" i="14"/>
  <c r="I2831" i="14"/>
  <c r="I2847" i="14"/>
  <c r="I2863" i="14"/>
  <c r="I2822" i="14"/>
  <c r="I2838" i="14"/>
  <c r="I2854" i="14"/>
  <c r="I2870" i="14"/>
  <c r="I2843" i="14"/>
  <c r="I2867" i="14"/>
  <c r="I2826" i="14"/>
  <c r="I2842" i="14"/>
  <c r="I2858" i="14"/>
  <c r="I2742" i="14"/>
  <c r="I2746" i="14"/>
  <c r="I2787" i="14"/>
  <c r="I2748" i="14"/>
  <c r="I2750" i="14"/>
  <c r="I2752" i="14"/>
  <c r="I2754" i="14"/>
  <c r="I2756" i="14"/>
  <c r="I2758" i="14"/>
  <c r="I2760" i="14"/>
  <c r="I2762" i="14"/>
  <c r="I2764" i="14"/>
  <c r="I2766" i="14"/>
  <c r="I2768" i="14"/>
  <c r="I2770" i="14"/>
  <c r="I2772" i="14"/>
  <c r="I2774" i="14"/>
  <c r="I2776" i="14"/>
  <c r="I2778" i="14"/>
  <c r="I2780" i="14"/>
  <c r="I2782" i="14"/>
  <c r="I2784" i="14"/>
  <c r="I2786" i="14"/>
  <c r="I2741" i="14"/>
  <c r="I2785" i="14"/>
  <c r="I2781" i="14"/>
  <c r="I2777" i="14"/>
  <c r="I2773" i="14"/>
  <c r="I2769" i="14"/>
  <c r="I2765" i="14"/>
  <c r="I2761" i="14"/>
  <c r="I2757" i="14"/>
  <c r="I2753" i="14"/>
  <c r="I2749" i="14"/>
  <c r="I2745" i="14"/>
  <c r="I2740" i="14"/>
  <c r="I2783" i="14"/>
  <c r="I2779" i="14"/>
  <c r="I2775" i="14"/>
  <c r="I2771" i="14"/>
  <c r="I2767" i="14"/>
  <c r="I2763" i="14"/>
  <c r="I2759" i="14"/>
  <c r="I2755" i="14"/>
  <c r="I2751" i="14"/>
  <c r="I2744" i="14"/>
  <c r="I2747" i="14"/>
  <c r="I2743" i="14"/>
  <c r="C1586" i="14"/>
  <c r="I1586" i="14" s="1"/>
  <c r="C1330" i="14"/>
  <c r="I1330" i="14" s="1"/>
  <c r="C510" i="14"/>
  <c r="I510" i="14" s="1"/>
  <c r="C890" i="14"/>
  <c r="I890" i="14" s="1"/>
  <c r="C1814" i="14"/>
  <c r="I1814" i="14" s="1"/>
  <c r="C1350" i="14"/>
  <c r="I1350" i="14" s="1"/>
  <c r="C1006" i="14"/>
  <c r="I1006" i="14" s="1"/>
  <c r="I2216" i="14"/>
  <c r="I2232" i="14"/>
  <c r="I2248" i="14"/>
  <c r="I2264" i="14"/>
  <c r="I2288" i="14"/>
  <c r="I2304" i="14"/>
  <c r="I2320" i="14"/>
  <c r="I2716" i="14"/>
  <c r="I2186" i="14"/>
  <c r="I2210" i="14"/>
  <c r="I2250" i="14"/>
  <c r="I2274" i="14"/>
  <c r="I2314" i="14"/>
  <c r="I2614" i="14"/>
  <c r="I2286" i="14"/>
  <c r="I2326" i="14"/>
  <c r="I2610" i="14"/>
  <c r="I2724" i="14"/>
  <c r="I2184" i="14"/>
  <c r="I2338" i="14"/>
  <c r="I2348" i="14"/>
  <c r="I2354" i="14"/>
  <c r="I2364" i="14"/>
  <c r="I2370" i="14"/>
  <c r="I2380" i="14"/>
  <c r="I2386" i="14"/>
  <c r="I2396" i="14"/>
  <c r="I2402" i="14"/>
  <c r="I2412" i="14"/>
  <c r="I2418" i="14"/>
  <c r="I2428" i="14"/>
  <c r="I2434" i="14"/>
  <c r="I2444" i="14"/>
  <c r="I2450" i="14"/>
  <c r="I2460" i="14"/>
  <c r="I2272" i="14"/>
  <c r="I2268" i="14"/>
  <c r="I2292" i="14"/>
  <c r="I2308" i="14"/>
  <c r="I2324" i="14"/>
  <c r="I2616" i="14"/>
  <c r="I2624" i="14"/>
  <c r="I2640" i="14"/>
  <c r="I2644" i="14"/>
  <c r="I2104" i="14"/>
  <c r="I2112" i="14"/>
  <c r="I2120" i="14"/>
  <c r="I2128" i="14"/>
  <c r="I2136" i="14"/>
  <c r="I2144" i="14"/>
  <c r="I2152" i="14"/>
  <c r="I2202" i="14"/>
  <c r="I2226" i="14"/>
  <c r="I2266" i="14"/>
  <c r="I2290" i="14"/>
  <c r="I2330" i="14"/>
  <c r="I2106" i="14"/>
  <c r="I2114" i="14"/>
  <c r="I2122" i="14"/>
  <c r="I2130" i="14"/>
  <c r="I2138" i="14"/>
  <c r="I2146" i="14"/>
  <c r="I2154" i="14"/>
  <c r="I2278" i="14"/>
  <c r="I2302" i="14"/>
  <c r="I2160" i="14"/>
  <c r="I2342" i="14"/>
  <c r="I2352" i="14"/>
  <c r="I2358" i="14"/>
  <c r="I2368" i="14"/>
  <c r="I2374" i="14"/>
  <c r="I2384" i="14"/>
  <c r="I2390" i="14"/>
  <c r="I2400" i="14"/>
  <c r="I2406" i="14"/>
  <c r="I2416" i="14"/>
  <c r="I2422" i="14"/>
  <c r="I2432" i="14"/>
  <c r="I2438" i="14"/>
  <c r="I2448" i="14"/>
  <c r="I2454" i="14"/>
  <c r="I2464" i="14"/>
  <c r="I2470" i="14"/>
  <c r="I2480" i="14"/>
  <c r="I2486" i="14"/>
  <c r="I2518" i="14"/>
  <c r="I2192" i="14"/>
  <c r="I2208" i="14"/>
  <c r="I2224" i="14"/>
  <c r="I2240" i="14"/>
  <c r="I2256" i="14"/>
  <c r="I2280" i="14"/>
  <c r="I2276" i="14"/>
  <c r="I2506" i="14"/>
  <c r="I2296" i="14"/>
  <c r="I2312" i="14"/>
  <c r="I2328" i="14"/>
  <c r="I2498" i="14"/>
  <c r="I2091" i="14"/>
  <c r="I2612" i="14"/>
  <c r="I2178" i="14"/>
  <c r="I2218" i="14"/>
  <c r="I2242" i="14"/>
  <c r="I2282" i="14"/>
  <c r="I2306" i="14"/>
  <c r="I2732" i="14"/>
  <c r="I2294" i="14"/>
  <c r="I2318" i="14"/>
  <c r="I2176" i="14"/>
  <c r="I2340" i="14"/>
  <c r="I2346" i="14"/>
  <c r="I2356" i="14"/>
  <c r="I2362" i="14"/>
  <c r="I2372" i="14"/>
  <c r="I2378" i="14"/>
  <c r="I2388" i="14"/>
  <c r="I2394" i="14"/>
  <c r="I2404" i="14"/>
  <c r="I2410" i="14"/>
  <c r="I2284" i="14"/>
  <c r="I2300" i="14"/>
  <c r="I2316" i="14"/>
  <c r="I2332" i="14"/>
  <c r="I2170" i="14"/>
  <c r="I2194" i="14"/>
  <c r="I2234" i="14"/>
  <c r="I2258" i="14"/>
  <c r="I2298" i="14"/>
  <c r="I2322" i="14"/>
  <c r="I2102" i="14"/>
  <c r="I2110" i="14"/>
  <c r="I2118" i="14"/>
  <c r="I2126" i="14"/>
  <c r="I2134" i="14"/>
  <c r="I2142" i="14"/>
  <c r="I2150" i="14"/>
  <c r="I2158" i="14"/>
  <c r="I2166" i="14"/>
  <c r="I2174" i="14"/>
  <c r="I2182" i="14"/>
  <c r="I2270" i="14"/>
  <c r="I2310" i="14"/>
  <c r="I2168" i="14"/>
  <c r="I2344" i="14"/>
  <c r="I2350" i="14"/>
  <c r="I2360" i="14"/>
  <c r="I2366" i="14"/>
  <c r="I2382" i="14"/>
  <c r="I2392" i="14"/>
  <c r="I2398" i="14"/>
  <c r="I2414" i="14"/>
  <c r="I2424" i="14"/>
  <c r="I2430" i="14"/>
  <c r="I2446" i="14"/>
  <c r="I2456" i="14"/>
  <c r="I2462" i="14"/>
  <c r="I2478" i="14"/>
  <c r="I2510" i="14"/>
  <c r="I2516" i="14"/>
  <c r="I2532" i="14"/>
  <c r="I2542" i="14"/>
  <c r="I2548" i="14"/>
  <c r="I2564" i="14"/>
  <c r="I2574" i="14"/>
  <c r="I2578" i="14"/>
  <c r="I2586" i="14"/>
  <c r="I2594" i="14"/>
  <c r="I2602" i="14"/>
  <c r="I2420" i="14"/>
  <c r="I2436" i="14"/>
  <c r="I2452" i="14"/>
  <c r="I2476" i="14"/>
  <c r="I2512" i="14"/>
  <c r="I2536" i="14"/>
  <c r="I2540" i="14"/>
  <c r="I2544" i="14"/>
  <c r="I2570" i="14"/>
  <c r="I2734" i="14"/>
  <c r="I2668" i="14"/>
  <c r="I2675" i="14"/>
  <c r="I2682" i="14"/>
  <c r="I2690" i="14"/>
  <c r="I2700" i="14"/>
  <c r="I2722" i="14"/>
  <c r="I2683" i="14"/>
  <c r="I2697" i="14"/>
  <c r="I2426" i="14"/>
  <c r="I2442" i="14"/>
  <c r="I2458" i="14"/>
  <c r="I2468" i="14"/>
  <c r="I2482" i="14"/>
  <c r="I2491" i="14"/>
  <c r="I2522" i="14"/>
  <c r="I2530" i="14"/>
  <c r="I2534" i="14"/>
  <c r="I2552" i="14"/>
  <c r="I2556" i="14"/>
  <c r="I2560" i="14"/>
  <c r="I2604" i="14"/>
  <c r="I2653" i="14"/>
  <c r="I2598" i="14"/>
  <c r="I2664" i="14"/>
  <c r="I2669" i="14"/>
  <c r="I2672" i="14"/>
  <c r="I2701" i="14"/>
  <c r="I2727" i="14"/>
  <c r="I2474" i="14"/>
  <c r="I2514" i="14"/>
  <c r="I2538" i="14"/>
  <c r="I2546" i="14"/>
  <c r="I2550" i="14"/>
  <c r="I2568" i="14"/>
  <c r="I2572" i="14"/>
  <c r="I2576" i="14"/>
  <c r="I2588" i="14"/>
  <c r="I2590" i="14"/>
  <c r="I2733" i="14"/>
  <c r="I2659" i="14"/>
  <c r="I2662" i="14"/>
  <c r="I2665" i="14"/>
  <c r="I2673" i="14"/>
  <c r="I2677" i="14"/>
  <c r="I2681" i="14"/>
  <c r="I2684" i="14"/>
  <c r="I2688" i="14"/>
  <c r="I2692" i="14"/>
  <c r="I2698" i="14"/>
  <c r="I2702" i="14"/>
  <c r="I2466" i="14"/>
  <c r="I2484" i="14"/>
  <c r="I2489" i="14"/>
  <c r="I2336" i="14"/>
  <c r="I2520" i="14"/>
  <c r="I2524" i="14"/>
  <c r="I2528" i="14"/>
  <c r="I2554" i="14"/>
  <c r="I2562" i="14"/>
  <c r="I2566" i="14"/>
  <c r="I2582" i="14"/>
  <c r="I2666" i="14"/>
  <c r="I2671" i="14"/>
  <c r="I2674" i="14"/>
  <c r="I2678" i="14"/>
  <c r="I2685" i="14"/>
  <c r="I2689" i="14"/>
  <c r="I2694" i="14"/>
  <c r="I2699" i="14"/>
  <c r="I2703" i="14"/>
  <c r="I2606" i="14"/>
  <c r="I2718" i="14"/>
  <c r="I2660" i="14"/>
  <c r="I2679" i="14"/>
  <c r="I2686" i="14"/>
  <c r="I2696" i="14"/>
  <c r="I2704" i="14"/>
  <c r="I2658" i="14"/>
  <c r="I2676" i="14"/>
  <c r="I2691" i="14"/>
  <c r="I2706" i="14"/>
  <c r="I2711" i="14"/>
  <c r="I2712" i="14"/>
  <c r="I2738" i="14"/>
  <c r="I2721" i="14"/>
  <c r="I2720" i="14"/>
  <c r="I2496" i="14"/>
  <c r="I2693" i="14"/>
  <c r="I2650" i="14"/>
  <c r="I2121" i="14"/>
  <c r="I2494" i="14"/>
  <c r="I2108" i="14"/>
  <c r="I2723" i="14"/>
  <c r="I2670" i="14"/>
  <c r="I2654" i="14"/>
  <c r="I2630" i="14"/>
  <c r="I2635" i="14"/>
  <c r="I2206" i="14"/>
  <c r="I2737" i="14"/>
  <c r="I2647" i="14"/>
  <c r="I2613" i="14"/>
  <c r="I2493" i="14"/>
  <c r="I2625" i="14"/>
  <c r="I2198" i="14"/>
  <c r="I2200" i="14"/>
  <c r="I2661" i="14"/>
  <c r="I2646" i="14"/>
  <c r="I2622" i="14"/>
  <c r="I2623" i="14"/>
  <c r="I2190" i="14"/>
  <c r="I2648" i="14"/>
  <c r="I2490" i="14"/>
  <c r="I2600" i="14"/>
  <c r="I2708" i="14"/>
  <c r="I2164" i="14"/>
  <c r="I2131" i="14"/>
  <c r="I2628" i="14"/>
  <c r="I2113" i="14"/>
  <c r="I2079" i="14"/>
  <c r="I2204" i="14"/>
  <c r="I2337" i="14"/>
  <c r="I2089" i="14"/>
  <c r="I2151" i="14"/>
  <c r="I2119" i="14"/>
  <c r="I2333" i="14"/>
  <c r="I2125" i="14"/>
  <c r="I2101" i="14"/>
  <c r="I2260" i="14"/>
  <c r="I2196" i="14"/>
  <c r="I2471" i="14"/>
  <c r="I2575" i="14"/>
  <c r="I2551" i="14"/>
  <c r="I2519" i="14"/>
  <c r="I2477" i="14"/>
  <c r="I2445" i="14"/>
  <c r="I2413" i="14"/>
  <c r="I2381" i="14"/>
  <c r="I2349" i="14"/>
  <c r="I2297" i="14"/>
  <c r="I2233" i="14"/>
  <c r="I2301" i="14"/>
  <c r="I2295" i="14"/>
  <c r="I2086" i="14"/>
  <c r="I2299" i="14"/>
  <c r="I2171" i="14"/>
  <c r="I2221" i="14"/>
  <c r="I2076" i="14"/>
  <c r="I2465" i="14"/>
  <c r="I2425" i="14"/>
  <c r="I2409" i="14"/>
  <c r="I2369" i="14"/>
  <c r="I2305" i="14"/>
  <c r="I2241" i="14"/>
  <c r="I2169" i="14"/>
  <c r="I2311" i="14"/>
  <c r="I2215" i="14"/>
  <c r="I2167" i="14"/>
  <c r="I2187" i="14"/>
  <c r="I2181" i="14"/>
  <c r="I2431" i="14"/>
  <c r="I2656" i="14"/>
  <c r="I2663" i="14"/>
  <c r="I2667" i="14"/>
  <c r="I2645" i="14"/>
  <c r="I2725" i="14"/>
  <c r="I2651" i="14"/>
  <c r="I2501" i="14"/>
  <c r="I2637" i="14"/>
  <c r="I2246" i="14"/>
  <c r="I2376" i="14"/>
  <c r="I2715" i="14"/>
  <c r="I2710" i="14"/>
  <c r="I2615" i="14"/>
  <c r="I2099" i="14"/>
  <c r="I2627" i="14"/>
  <c r="I2162" i="14"/>
  <c r="I2713" i="14"/>
  <c r="I2607" i="14"/>
  <c r="I2580" i="14"/>
  <c r="I2334" i="14"/>
  <c r="I2526" i="14"/>
  <c r="I2156" i="14"/>
  <c r="I2729" i="14"/>
  <c r="I2735" i="14"/>
  <c r="I2596" i="14"/>
  <c r="I2075" i="14"/>
  <c r="I2558" i="14"/>
  <c r="I2148" i="14"/>
  <c r="I2617" i="14"/>
  <c r="I2497" i="14"/>
  <c r="I2097" i="14"/>
  <c r="I2626" i="14"/>
  <c r="I2155" i="14"/>
  <c r="I2123" i="14"/>
  <c r="I2145" i="14"/>
  <c r="I2105" i="14"/>
  <c r="I2252" i="14"/>
  <c r="I2188" i="14"/>
  <c r="I2652" i="14"/>
  <c r="I2073" i="14"/>
  <c r="I2143" i="14"/>
  <c r="I2111" i="14"/>
  <c r="I2157" i="14"/>
  <c r="I2117" i="14"/>
  <c r="I2085" i="14"/>
  <c r="I2244" i="14"/>
  <c r="I2567" i="14"/>
  <c r="I2543" i="14"/>
  <c r="I2511" i="14"/>
  <c r="I2469" i="14"/>
  <c r="I2437" i="14"/>
  <c r="I2405" i="14"/>
  <c r="I2373" i="14"/>
  <c r="I2341" i="14"/>
  <c r="I2281" i="14"/>
  <c r="I2217" i="14"/>
  <c r="I2261" i="14"/>
  <c r="I2263" i="14"/>
  <c r="I2070" i="14"/>
  <c r="I2267" i="14"/>
  <c r="I2325" i="14"/>
  <c r="I2571" i="14"/>
  <c r="I2555" i="14"/>
  <c r="I2539" i="14"/>
  <c r="I2523" i="14"/>
  <c r="I2507" i="14"/>
  <c r="I2481" i="14"/>
  <c r="I2441" i="14"/>
  <c r="I2401" i="14"/>
  <c r="I2385" i="14"/>
  <c r="I2345" i="14"/>
  <c r="I2289" i="14"/>
  <c r="I2225" i="14"/>
  <c r="I2293" i="14"/>
  <c r="I2159" i="14"/>
  <c r="I2315" i="14"/>
  <c r="I2251" i="14"/>
  <c r="I2407" i="14"/>
  <c r="I2271" i="14"/>
  <c r="I2243" i="14"/>
  <c r="I2549" i="14"/>
  <c r="I2655" i="14"/>
  <c r="I2579" i="14"/>
  <c r="I2719" i="14"/>
  <c r="I2583" i="14"/>
  <c r="I2717" i="14"/>
  <c r="I2603" i="14"/>
  <c r="I2584" i="14"/>
  <c r="I2629" i="14"/>
  <c r="I2214" i="14"/>
  <c r="I2739" i="14"/>
  <c r="I2707" i="14"/>
  <c r="I2649" i="14"/>
  <c r="I2504" i="14"/>
  <c r="I2083" i="14"/>
  <c r="I2619" i="14"/>
  <c r="I2132" i="14"/>
  <c r="I2680" i="14"/>
  <c r="I2587" i="14"/>
  <c r="I2500" i="14"/>
  <c r="I2641" i="14"/>
  <c r="I2262" i="14"/>
  <c r="I2124" i="14"/>
  <c r="I2705" i="14"/>
  <c r="I2736" i="14"/>
  <c r="I2592" i="14"/>
  <c r="I2639" i="14"/>
  <c r="I2254" i="14"/>
  <c r="I2116" i="14"/>
  <c r="I2609" i="14"/>
  <c r="I2632" i="14"/>
  <c r="I2081" i="14"/>
  <c r="I2180" i="14"/>
  <c r="I2147" i="14"/>
  <c r="I2115" i="14"/>
  <c r="I2137" i="14"/>
  <c r="I2093" i="14"/>
  <c r="I2236" i="14"/>
  <c r="I2505" i="14"/>
  <c r="I2620" i="14"/>
  <c r="I2087" i="14"/>
  <c r="I2135" i="14"/>
  <c r="I2103" i="14"/>
  <c r="I2149" i="14"/>
  <c r="I2109" i="14"/>
  <c r="I2095" i="14"/>
  <c r="I2228" i="14"/>
  <c r="I2593" i="14"/>
  <c r="I2535" i="14"/>
  <c r="I2499" i="14"/>
  <c r="I2461" i="14"/>
  <c r="I2429" i="14"/>
  <c r="I2397" i="14"/>
  <c r="I2365" i="14"/>
  <c r="I2329" i="14"/>
  <c r="I2265" i="14"/>
  <c r="I2201" i="14"/>
  <c r="I2229" i="14"/>
  <c r="I2231" i="14"/>
  <c r="I2235" i="14"/>
  <c r="I2285" i="14"/>
  <c r="I2415" i="14"/>
  <c r="I2492" i="14"/>
  <c r="I2473" i="14"/>
  <c r="I2457" i="14"/>
  <c r="I2417" i="14"/>
  <c r="I2377" i="14"/>
  <c r="I2361" i="14"/>
  <c r="I2273" i="14"/>
  <c r="I2209" i="14"/>
  <c r="I2253" i="14"/>
  <c r="I2279" i="14"/>
  <c r="I2183" i="14"/>
  <c r="I2090" i="14"/>
  <c r="I2219" i="14"/>
  <c r="I2277" i="14"/>
  <c r="I2728" i="14"/>
  <c r="I2687" i="14"/>
  <c r="I2695" i="14"/>
  <c r="I2611" i="14"/>
  <c r="I2709" i="14"/>
  <c r="I2591" i="14"/>
  <c r="I2153" i="14"/>
  <c r="I2621" i="14"/>
  <c r="I2140" i="14"/>
  <c r="I2731" i="14"/>
  <c r="I2714" i="14"/>
  <c r="I2599" i="14"/>
  <c r="I2133" i="14"/>
  <c r="I2643" i="14"/>
  <c r="I2238" i="14"/>
  <c r="I2408" i="14"/>
  <c r="I2726" i="14"/>
  <c r="I2657" i="14"/>
  <c r="I2509" i="14"/>
  <c r="I2633" i="14"/>
  <c r="I2230" i="14"/>
  <c r="I2440" i="14"/>
  <c r="I2730" i="14"/>
  <c r="I2595" i="14"/>
  <c r="I2642" i="14"/>
  <c r="I2631" i="14"/>
  <c r="I2222" i="14"/>
  <c r="I2472" i="14"/>
  <c r="I2508" i="14"/>
  <c r="I2634" i="14"/>
  <c r="I2071" i="14"/>
  <c r="I2172" i="14"/>
  <c r="I2139" i="14"/>
  <c r="I2107" i="14"/>
  <c r="I2129" i="14"/>
  <c r="I2077" i="14"/>
  <c r="I2220" i="14"/>
  <c r="I2488" i="14"/>
  <c r="I2618" i="14"/>
  <c r="I2638" i="14"/>
  <c r="I2127" i="14"/>
  <c r="I2636" i="14"/>
  <c r="I2141" i="14"/>
  <c r="I2608" i="14"/>
  <c r="I2502" i="14"/>
  <c r="I2212" i="14"/>
  <c r="I2559" i="14"/>
  <c r="I2527" i="14"/>
  <c r="I2485" i="14"/>
  <c r="I2453" i="14"/>
  <c r="I2421" i="14"/>
  <c r="I2389" i="14"/>
  <c r="I2357" i="14"/>
  <c r="I2313" i="14"/>
  <c r="I2249" i="14"/>
  <c r="I2185" i="14"/>
  <c r="I2327" i="14"/>
  <c r="I2199" i="14"/>
  <c r="I2331" i="14"/>
  <c r="I2203" i="14"/>
  <c r="I2269" i="14"/>
  <c r="I2563" i="14"/>
  <c r="I2547" i="14"/>
  <c r="I2531" i="14"/>
  <c r="I2515" i="14"/>
  <c r="I2335" i="14"/>
  <c r="I2449" i="14"/>
  <c r="I2433" i="14"/>
  <c r="I2393" i="14"/>
  <c r="I2353" i="14"/>
  <c r="I2321" i="14"/>
  <c r="I2257" i="14"/>
  <c r="I2193" i="14"/>
  <c r="I2197" i="14"/>
  <c r="I2247" i="14"/>
  <c r="I2175" i="14"/>
  <c r="I2074" i="14"/>
  <c r="I2283" i="14"/>
  <c r="I2245" i="14"/>
  <c r="I2455" i="14"/>
  <c r="I2359" i="14"/>
  <c r="I2092" i="14"/>
  <c r="I2573" i="14"/>
  <c r="I2533" i="14"/>
  <c r="I2475" i="14"/>
  <c r="I2443" i="14"/>
  <c r="I2411" i="14"/>
  <c r="I2379" i="14"/>
  <c r="I2347" i="14"/>
  <c r="I2319" i="14"/>
  <c r="I2191" i="14"/>
  <c r="I2309" i="14"/>
  <c r="I2291" i="14"/>
  <c r="I2163" i="14"/>
  <c r="I2161" i="14"/>
  <c r="I2557" i="14"/>
  <c r="I2483" i="14"/>
  <c r="I2435" i="14"/>
  <c r="I2395" i="14"/>
  <c r="I2355" i="14"/>
  <c r="I2287" i="14"/>
  <c r="I2088" i="14"/>
  <c r="I2323" i="14"/>
  <c r="I2239" i="14"/>
  <c r="I2541" i="14"/>
  <c r="I2467" i="14"/>
  <c r="I2427" i="14"/>
  <c r="I2387" i="14"/>
  <c r="I2339" i="14"/>
  <c r="I2255" i="14"/>
  <c r="I2072" i="14"/>
  <c r="I2259" i="14"/>
  <c r="I2165" i="14"/>
  <c r="I2479" i="14"/>
  <c r="I2237" i="14"/>
  <c r="I2525" i="14"/>
  <c r="I2459" i="14"/>
  <c r="I2419" i="14"/>
  <c r="I2371" i="14"/>
  <c r="I2503" i="14"/>
  <c r="I2223" i="14"/>
  <c r="I2213" i="14"/>
  <c r="I2227" i="14"/>
  <c r="I2383" i="14"/>
  <c r="I2605" i="14"/>
  <c r="I2517" i="14"/>
  <c r="I2451" i="14"/>
  <c r="I2403" i="14"/>
  <c r="I2363" i="14"/>
  <c r="I2177" i="14"/>
  <c r="I2189" i="14"/>
  <c r="I2195" i="14"/>
  <c r="I2553" i="14"/>
  <c r="I2098" i="14"/>
  <c r="I2463" i="14"/>
  <c r="I2447" i="14"/>
  <c r="I2084" i="14"/>
  <c r="I2565" i="14"/>
  <c r="I2537" i="14"/>
  <c r="I2585" i="14"/>
  <c r="I2399" i="14"/>
  <c r="I2495" i="14"/>
  <c r="I2179" i="14"/>
  <c r="I2275" i="14"/>
  <c r="I2545" i="14"/>
  <c r="I2577" i="14"/>
  <c r="I2094" i="14"/>
  <c r="I2100" i="14"/>
  <c r="I2601" i="14"/>
  <c r="I2303" i="14"/>
  <c r="I2205" i="14"/>
  <c r="I2487" i="14"/>
  <c r="I2211" i="14"/>
  <c r="I2439" i="14"/>
  <c r="I2589" i="14"/>
  <c r="I2561" i="14"/>
  <c r="I2207" i="14"/>
  <c r="I2375" i="14"/>
  <c r="I2317" i="14"/>
  <c r="I2307" i="14"/>
  <c r="I2521" i="14"/>
  <c r="I2082" i="14"/>
  <c r="I2367" i="14"/>
  <c r="I2597" i="14"/>
  <c r="I2351" i="14"/>
  <c r="I2513" i="14"/>
  <c r="I2581" i="14"/>
  <c r="I2096" i="14"/>
  <c r="I2078" i="14"/>
  <c r="I2080" i="14"/>
  <c r="I2343" i="14"/>
  <c r="I2569" i="14"/>
  <c r="I2173" i="14"/>
  <c r="I2423" i="14"/>
  <c r="I2391" i="14"/>
  <c r="I2529" i="14"/>
  <c r="P132" i="17"/>
  <c r="C19" i="14"/>
  <c r="I19" i="14" s="1"/>
  <c r="C866" i="14"/>
  <c r="I866" i="14" s="1"/>
  <c r="C330" i="14"/>
  <c r="I330" i="14" s="1"/>
  <c r="C542" i="14"/>
  <c r="I542" i="14" s="1"/>
  <c r="C802" i="14"/>
  <c r="I802" i="14" s="1"/>
  <c r="C414" i="14"/>
  <c r="I414" i="14" s="1"/>
  <c r="C530" i="14"/>
  <c r="I530" i="14" s="1"/>
  <c r="C881" i="14"/>
  <c r="I881" i="14" s="1"/>
  <c r="C801" i="14"/>
  <c r="I801" i="14" s="1"/>
  <c r="C1429" i="14"/>
  <c r="I1429" i="14" s="1"/>
  <c r="C1781" i="14"/>
  <c r="I1781" i="14" s="1"/>
  <c r="C105" i="14"/>
  <c r="I105" i="14" s="1"/>
  <c r="C897" i="14"/>
  <c r="I897" i="14" s="1"/>
  <c r="C1161" i="14"/>
  <c r="I1161" i="14" s="1"/>
  <c r="C1093" i="14"/>
  <c r="I1093" i="14" s="1"/>
  <c r="C1645" i="14"/>
  <c r="I1645" i="14" s="1"/>
  <c r="C1141" i="14"/>
  <c r="I1141" i="14" s="1"/>
  <c r="C89" i="14"/>
  <c r="I89" i="14" s="1"/>
  <c r="C232" i="14"/>
  <c r="I232" i="14" s="1"/>
  <c r="C500" i="14"/>
  <c r="I500" i="14" s="1"/>
  <c r="C444" i="14"/>
  <c r="I444" i="14" s="1"/>
  <c r="C323" i="14"/>
  <c r="I323" i="14" s="1"/>
  <c r="C616" i="14"/>
  <c r="I616" i="14" s="1"/>
  <c r="C1261" i="14"/>
  <c r="I1261" i="14" s="1"/>
  <c r="C461" i="14"/>
  <c r="I461" i="14" s="1"/>
  <c r="C1421" i="14"/>
  <c r="I1421" i="14" s="1"/>
  <c r="C1149" i="14"/>
  <c r="I1149" i="14" s="1"/>
  <c r="I2012" i="14"/>
  <c r="I2024" i="14"/>
  <c r="I2032" i="14"/>
  <c r="I2044" i="14"/>
  <c r="I2056" i="14"/>
  <c r="I2068" i="14"/>
  <c r="I2045" i="14"/>
  <c r="I2061" i="14"/>
  <c r="I2010" i="14"/>
  <c r="I2022" i="14"/>
  <c r="I2038" i="14"/>
  <c r="I2058" i="14"/>
  <c r="I2009" i="14"/>
  <c r="I2013" i="14"/>
  <c r="I2017" i="14"/>
  <c r="I2021" i="14"/>
  <c r="I2025" i="14"/>
  <c r="I2029" i="14"/>
  <c r="I2037" i="14"/>
  <c r="I2053" i="14"/>
  <c r="I2065" i="14"/>
  <c r="I2014" i="14"/>
  <c r="I2026" i="14"/>
  <c r="I2042" i="14"/>
  <c r="I2050" i="14"/>
  <c r="I2066" i="14"/>
  <c r="I2016" i="14"/>
  <c r="I2020" i="14"/>
  <c r="I2028" i="14"/>
  <c r="I2036" i="14"/>
  <c r="I2040" i="14"/>
  <c r="I2048" i="14"/>
  <c r="I2052" i="14"/>
  <c r="I2060" i="14"/>
  <c r="I2064" i="14"/>
  <c r="I2033" i="14"/>
  <c r="I2041" i="14"/>
  <c r="I2049" i="14"/>
  <c r="I2057" i="14"/>
  <c r="I2069" i="14"/>
  <c r="I2018" i="14"/>
  <c r="I2030" i="14"/>
  <c r="I2034" i="14"/>
  <c r="I2046" i="14"/>
  <c r="I2054" i="14"/>
  <c r="I2062" i="14"/>
  <c r="I2063" i="14"/>
  <c r="I2031" i="14"/>
  <c r="I2059" i="14"/>
  <c r="I2027" i="14"/>
  <c r="I2055" i="14"/>
  <c r="I2019" i="14"/>
  <c r="I2051" i="14"/>
  <c r="I2023" i="14"/>
  <c r="I2047" i="14"/>
  <c r="I2015" i="14"/>
  <c r="I2043" i="14"/>
  <c r="I2011" i="14"/>
  <c r="I2039" i="14"/>
  <c r="I2067" i="14"/>
  <c r="I2035" i="14"/>
  <c r="AL134" i="17"/>
  <c r="S140" i="17"/>
  <c r="P140" i="17" s="1"/>
  <c r="AC138" i="17"/>
  <c r="AE138" i="17" s="1"/>
  <c r="AC140" i="17"/>
  <c r="AE140" i="17" s="1"/>
  <c r="AC142" i="17"/>
  <c r="AL142" i="17" s="1"/>
  <c r="S134" i="17"/>
  <c r="U134" i="17" s="1"/>
  <c r="S137" i="17"/>
  <c r="U137" i="17" s="1"/>
  <c r="S139" i="17"/>
  <c r="P139" i="17" s="1"/>
  <c r="C1143" i="14"/>
  <c r="I1143" i="14" s="1"/>
  <c r="C1113" i="14"/>
  <c r="I1113" i="14" s="1"/>
  <c r="C651" i="14"/>
  <c r="I651" i="14" s="1"/>
  <c r="C553" i="14"/>
  <c r="I553" i="14" s="1"/>
  <c r="C557" i="14"/>
  <c r="I557" i="14" s="1"/>
  <c r="C731" i="14"/>
  <c r="I731" i="14" s="1"/>
  <c r="C333" i="14"/>
  <c r="I333" i="14" s="1"/>
  <c r="C1041" i="14"/>
  <c r="I1041" i="14" s="1"/>
  <c r="C307" i="14"/>
  <c r="I307" i="14" s="1"/>
  <c r="C33" i="14"/>
  <c r="I33" i="14" s="1"/>
  <c r="C893" i="14"/>
  <c r="I893" i="14" s="1"/>
  <c r="C1147" i="14"/>
  <c r="I1147" i="14" s="1"/>
  <c r="C435" i="14"/>
  <c r="I435" i="14" s="1"/>
  <c r="C765" i="14"/>
  <c r="I765" i="14" s="1"/>
  <c r="C175" i="14"/>
  <c r="I175" i="14" s="1"/>
  <c r="C379" i="14"/>
  <c r="I379" i="14" s="1"/>
  <c r="C1057" i="14"/>
  <c r="I1057" i="14" s="1"/>
  <c r="C225" i="14"/>
  <c r="I225" i="14" s="1"/>
  <c r="C1177" i="14"/>
  <c r="I1177" i="14" s="1"/>
  <c r="C72" i="14"/>
  <c r="I72" i="14" s="1"/>
  <c r="C475" i="14"/>
  <c r="I475" i="14" s="1"/>
  <c r="C661" i="14"/>
  <c r="I661" i="14" s="1"/>
  <c r="C20" i="14"/>
  <c r="I20" i="14" s="1"/>
  <c r="C405" i="14"/>
  <c r="I405" i="14" s="1"/>
  <c r="C659" i="14"/>
  <c r="I659" i="14" s="1"/>
  <c r="C113" i="14"/>
  <c r="I113" i="14" s="1"/>
  <c r="C365" i="14"/>
  <c r="I365" i="14" s="1"/>
  <c r="C467" i="14"/>
  <c r="I467" i="14" s="1"/>
  <c r="C265" i="14"/>
  <c r="I265" i="14" s="1"/>
  <c r="C285" i="14"/>
  <c r="I285" i="14" s="1"/>
  <c r="C507" i="14"/>
  <c r="I507" i="14" s="1"/>
  <c r="C49" i="14"/>
  <c r="I49" i="14" s="1"/>
  <c r="C291" i="14"/>
  <c r="I291" i="14" s="1"/>
  <c r="C793" i="14"/>
  <c r="I793" i="14" s="1"/>
  <c r="C735" i="14"/>
  <c r="I735" i="14" s="1"/>
  <c r="C331" i="14"/>
  <c r="I331" i="14" s="1"/>
  <c r="C679" i="14"/>
  <c r="I679" i="14" s="1"/>
  <c r="C865" i="14"/>
  <c r="I865" i="14" s="1"/>
  <c r="C283" i="14"/>
  <c r="I283" i="14" s="1"/>
  <c r="I1218" i="14"/>
  <c r="C117" i="14"/>
  <c r="I117" i="14" s="1"/>
  <c r="C101" i="14"/>
  <c r="I101" i="14" s="1"/>
  <c r="C392" i="14"/>
  <c r="I392" i="14" s="1"/>
  <c r="C760" i="14"/>
  <c r="I760" i="14" s="1"/>
  <c r="C53" i="14"/>
  <c r="I53" i="14" s="1"/>
  <c r="C576" i="14"/>
  <c r="I576" i="14" s="1"/>
  <c r="C1024" i="14"/>
  <c r="I1024" i="14" s="1"/>
  <c r="C29" i="14"/>
  <c r="I29" i="14" s="1"/>
  <c r="C1681" i="14"/>
  <c r="I1681" i="14" s="1"/>
  <c r="C1761" i="14"/>
  <c r="I1761" i="14" s="1"/>
  <c r="C512" i="14"/>
  <c r="I512" i="14" s="1"/>
  <c r="C696" i="14"/>
  <c r="I696" i="14" s="1"/>
  <c r="C1377" i="14"/>
  <c r="I1377" i="14" s="1"/>
  <c r="C327" i="14"/>
  <c r="I327" i="14" s="1"/>
  <c r="B864" i="14"/>
  <c r="C864" i="14" s="1"/>
  <c r="I864" i="14" s="1"/>
  <c r="C656" i="14"/>
  <c r="I656" i="14" s="1"/>
  <c r="C688" i="14"/>
  <c r="I688" i="14" s="1"/>
  <c r="C480" i="14"/>
  <c r="I480" i="14" s="1"/>
  <c r="C1329" i="14"/>
  <c r="I1329" i="14" s="1"/>
  <c r="C295" i="14"/>
  <c r="I295" i="14" s="1"/>
  <c r="C464" i="14"/>
  <c r="I464" i="14" s="1"/>
  <c r="C303" i="14"/>
  <c r="I303" i="14" s="1"/>
  <c r="C85" i="14"/>
  <c r="I85" i="14" s="1"/>
  <c r="C648" i="14"/>
  <c r="I648" i="14" s="1"/>
  <c r="C816" i="14"/>
  <c r="I816" i="14" s="1"/>
  <c r="C720" i="14"/>
  <c r="I720" i="14" s="1"/>
  <c r="C149" i="14"/>
  <c r="I149" i="14" s="1"/>
  <c r="C448" i="14"/>
  <c r="I448" i="14" s="1"/>
  <c r="C440" i="14"/>
  <c r="I440" i="14" s="1"/>
  <c r="C488" i="14"/>
  <c r="I488" i="14" s="1"/>
  <c r="C173" i="14"/>
  <c r="I173" i="14" s="1"/>
  <c r="C1585" i="14"/>
  <c r="I1585" i="14" s="1"/>
  <c r="B924" i="14"/>
  <c r="C924" i="14" s="1"/>
  <c r="I924" i="14" s="1"/>
  <c r="B928" i="14"/>
  <c r="C928" i="14" s="1"/>
  <c r="I928" i="14" s="1"/>
  <c r="B952" i="14"/>
  <c r="C952" i="14" s="1"/>
  <c r="I952" i="14" s="1"/>
  <c r="B956" i="14"/>
  <c r="C956" i="14" s="1"/>
  <c r="I956" i="14" s="1"/>
  <c r="B988" i="14"/>
  <c r="C988" i="14" s="1"/>
  <c r="I988" i="14" s="1"/>
  <c r="B1012" i="14"/>
  <c r="C1012" i="14" s="1"/>
  <c r="I1012" i="14" s="1"/>
  <c r="B1088" i="14"/>
  <c r="C1088" i="14" s="1"/>
  <c r="I1088" i="14" s="1"/>
  <c r="B1104" i="14"/>
  <c r="C1104" i="14" s="1"/>
  <c r="I1104" i="14" s="1"/>
  <c r="B1124" i="14"/>
  <c r="C1124" i="14" s="1"/>
  <c r="I1124" i="14" s="1"/>
  <c r="B1144" i="14"/>
  <c r="C1144" i="14" s="1"/>
  <c r="I1144" i="14" s="1"/>
  <c r="B1345" i="14"/>
  <c r="C1345" i="14" s="1"/>
  <c r="I1345" i="14" s="1"/>
  <c r="B1349" i="14"/>
  <c r="C1349" i="14" s="1"/>
  <c r="I1349" i="14" s="1"/>
  <c r="B1369" i="14"/>
  <c r="C1369" i="14" s="1"/>
  <c r="I1369" i="14" s="1"/>
  <c r="B1413" i="14"/>
  <c r="C1413" i="14" s="1"/>
  <c r="I1413" i="14" s="1"/>
  <c r="B1441" i="14"/>
  <c r="C1441" i="14" s="1"/>
  <c r="I1441" i="14" s="1"/>
  <c r="B1517" i="14"/>
  <c r="C1517" i="14" s="1"/>
  <c r="I1517" i="14" s="1"/>
  <c r="B1589" i="14"/>
  <c r="C1589" i="14" s="1"/>
  <c r="I1589" i="14" s="1"/>
  <c r="B1609" i="14"/>
  <c r="C1609" i="14" s="1"/>
  <c r="I1609" i="14" s="1"/>
  <c r="B1617" i="14"/>
  <c r="C1617" i="14" s="1"/>
  <c r="I1617" i="14" s="1"/>
  <c r="B1629" i="14"/>
  <c r="C1629" i="14" s="1"/>
  <c r="I1629" i="14" s="1"/>
  <c r="B1693" i="14"/>
  <c r="C1693" i="14" s="1"/>
  <c r="I1693" i="14" s="1"/>
  <c r="B1801" i="14"/>
  <c r="C1801" i="14" s="1"/>
  <c r="C1036" i="14"/>
  <c r="I1036" i="14" s="1"/>
  <c r="C1877" i="14"/>
  <c r="I1877" i="14" s="1"/>
  <c r="C1229" i="14"/>
  <c r="I1229" i="14" s="1"/>
  <c r="C1156" i="14"/>
  <c r="I1156" i="14" s="1"/>
  <c r="C1016" i="14"/>
  <c r="I1016" i="14" s="1"/>
  <c r="C1273" i="14"/>
  <c r="I1273" i="14" s="1"/>
  <c r="C1397" i="14"/>
  <c r="I1397" i="14" s="1"/>
  <c r="C1130" i="14"/>
  <c r="I1130" i="14" s="1"/>
  <c r="C1140" i="14"/>
  <c r="I1140" i="14" s="1"/>
  <c r="C920" i="14"/>
  <c r="I920" i="14" s="1"/>
  <c r="C1419" i="14"/>
  <c r="I1419" i="14" s="1"/>
  <c r="B1685" i="14"/>
  <c r="C1685" i="14" s="1"/>
  <c r="I1685" i="14" s="1"/>
  <c r="C1963" i="14"/>
  <c r="I1963" i="14" s="1"/>
  <c r="C1459" i="14"/>
  <c r="I1459" i="14" s="1"/>
  <c r="C1325" i="14"/>
  <c r="I1325" i="14" s="1"/>
  <c r="B9" i="14"/>
  <c r="C9" i="14" s="1"/>
  <c r="I9" i="14" s="1"/>
  <c r="B24" i="14"/>
  <c r="C24" i="14" s="1"/>
  <c r="I24" i="14" s="1"/>
  <c r="B28" i="14"/>
  <c r="C28" i="14" s="1"/>
  <c r="I28" i="14" s="1"/>
  <c r="B156" i="14"/>
  <c r="C156" i="14" s="1"/>
  <c r="I156" i="14" s="1"/>
  <c r="B176" i="14"/>
  <c r="C176" i="14" s="1"/>
  <c r="I176" i="14" s="1"/>
  <c r="B244" i="14"/>
  <c r="C244" i="14" s="1"/>
  <c r="I244" i="14" s="1"/>
  <c r="B338" i="14"/>
  <c r="C338" i="14" s="1"/>
  <c r="I338" i="14" s="1"/>
  <c r="B391" i="14"/>
  <c r="C391" i="14" s="1"/>
  <c r="I391" i="14" s="1"/>
  <c r="B407" i="14"/>
  <c r="C407" i="14" s="1"/>
  <c r="I407" i="14" s="1"/>
  <c r="B411" i="14"/>
  <c r="C411" i="14" s="1"/>
  <c r="I411" i="14" s="1"/>
  <c r="B483" i="14"/>
  <c r="C483" i="14" s="1"/>
  <c r="I483" i="14" s="1"/>
  <c r="B511" i="14"/>
  <c r="C511" i="14" s="1"/>
  <c r="I511" i="14" s="1"/>
  <c r="B599" i="14"/>
  <c r="C599" i="14" s="1"/>
  <c r="I599" i="14" s="1"/>
  <c r="B691" i="14"/>
  <c r="C691" i="14" s="1"/>
  <c r="I691" i="14" s="1"/>
  <c r="B743" i="14"/>
  <c r="C743" i="14" s="1"/>
  <c r="I743" i="14" s="1"/>
  <c r="B907" i="14"/>
  <c r="C907" i="14" s="1"/>
  <c r="I907" i="14" s="1"/>
  <c r="B922" i="14"/>
  <c r="C922" i="14" s="1"/>
  <c r="I922" i="14" s="1"/>
  <c r="B1090" i="14"/>
  <c r="C1090" i="14" s="1"/>
  <c r="I1090" i="14" s="1"/>
  <c r="B1207" i="14"/>
  <c r="C1207" i="14" s="1"/>
  <c r="I1207" i="14" s="1"/>
  <c r="B1215" i="14"/>
  <c r="C1215" i="14" s="1"/>
  <c r="I1215" i="14" s="1"/>
  <c r="B1267" i="14"/>
  <c r="C1267" i="14" s="1"/>
  <c r="I1267" i="14" s="1"/>
  <c r="B1279" i="14"/>
  <c r="C1279" i="14" s="1"/>
  <c r="I1279" i="14" s="1"/>
  <c r="B1283" i="14"/>
  <c r="C1283" i="14" s="1"/>
  <c r="I1283" i="14" s="1"/>
  <c r="B1295" i="14"/>
  <c r="C1295" i="14" s="1"/>
  <c r="I1295" i="14" s="1"/>
  <c r="B1351" i="14"/>
  <c r="C1351" i="14" s="1"/>
  <c r="I1351" i="14" s="1"/>
  <c r="B1355" i="14"/>
  <c r="C1355" i="14" s="1"/>
  <c r="I1355" i="14" s="1"/>
  <c r="B1427" i="14"/>
  <c r="C1427" i="14" s="1"/>
  <c r="I1427" i="14" s="1"/>
  <c r="B1435" i="14"/>
  <c r="C1435" i="14" s="1"/>
  <c r="I1435" i="14" s="1"/>
  <c r="B1463" i="14"/>
  <c r="C1463" i="14" s="1"/>
  <c r="I1463" i="14" s="1"/>
  <c r="B1567" i="14"/>
  <c r="C1567" i="14" s="1"/>
  <c r="I1567" i="14" s="1"/>
  <c r="B1967" i="14"/>
  <c r="C1967" i="14" s="1"/>
  <c r="I1967" i="14" s="1"/>
  <c r="B2008" i="14"/>
  <c r="C2008" i="14" s="1"/>
  <c r="I2008" i="14" s="1"/>
  <c r="C1573" i="14"/>
  <c r="I1573" i="14" s="1"/>
  <c r="C1451" i="14"/>
  <c r="I1451" i="14" s="1"/>
  <c r="C1245" i="14"/>
  <c r="I1245" i="14" s="1"/>
  <c r="C1313" i="14"/>
  <c r="I1313" i="14" s="1"/>
  <c r="C1655" i="14"/>
  <c r="I1655" i="14" s="1"/>
  <c r="C1577" i="14"/>
  <c r="I1577" i="14" s="1"/>
  <c r="C926" i="14"/>
  <c r="I926" i="14" s="1"/>
  <c r="C1425" i="14"/>
  <c r="I1425" i="14" s="1"/>
  <c r="C1565" i="14"/>
  <c r="I1565" i="14" s="1"/>
  <c r="C1553" i="14"/>
  <c r="I1553" i="14" s="1"/>
  <c r="C1032" i="14"/>
  <c r="I1032" i="14" s="1"/>
  <c r="B38" i="14"/>
  <c r="C38" i="14" s="1"/>
  <c r="B46" i="14"/>
  <c r="C46" i="14" s="1"/>
  <c r="I46" i="14" s="1"/>
  <c r="B174" i="14"/>
  <c r="C174" i="14" s="1"/>
  <c r="I174" i="14" s="1"/>
  <c r="B242" i="14"/>
  <c r="C242" i="14" s="1"/>
  <c r="I242" i="14" s="1"/>
  <c r="B413" i="14"/>
  <c r="C413" i="14" s="1"/>
  <c r="I413" i="14" s="1"/>
  <c r="B577" i="14"/>
  <c r="C577" i="14" s="1"/>
  <c r="I577" i="14" s="1"/>
  <c r="B729" i="14"/>
  <c r="C729" i="14" s="1"/>
  <c r="I729" i="14" s="1"/>
  <c r="B805" i="14"/>
  <c r="C805" i="14" s="1"/>
  <c r="I805" i="14" s="1"/>
  <c r="B837" i="14"/>
  <c r="C837" i="14" s="1"/>
  <c r="B869" i="14"/>
  <c r="C869" i="14" s="1"/>
  <c r="I869" i="14" s="1"/>
  <c r="C901" i="14"/>
  <c r="I901" i="14" s="1"/>
  <c r="B913" i="14"/>
  <c r="C913" i="14" s="1"/>
  <c r="I913" i="14" s="1"/>
  <c r="C880" i="14"/>
  <c r="I880" i="14" s="1"/>
  <c r="C1308" i="14"/>
  <c r="I1308" i="14" s="1"/>
  <c r="C1636" i="14"/>
  <c r="I1636" i="14" s="1"/>
  <c r="C1458" i="14"/>
  <c r="I1458" i="14" s="1"/>
  <c r="B770" i="14"/>
  <c r="C770" i="14" s="1"/>
  <c r="I770" i="14" s="1"/>
  <c r="B814" i="14"/>
  <c r="C814" i="14" s="1"/>
  <c r="I814" i="14" s="1"/>
  <c r="B945" i="14"/>
  <c r="C945" i="14" s="1"/>
  <c r="I945" i="14" s="1"/>
  <c r="B1089" i="14"/>
  <c r="C1089" i="14" s="1"/>
  <c r="I1089" i="14" s="1"/>
  <c r="B1282" i="14"/>
  <c r="C1282" i="14" s="1"/>
  <c r="I1282" i="14" s="1"/>
  <c r="B1314" i="14"/>
  <c r="C1314" i="14" s="1"/>
  <c r="I1314" i="14" s="1"/>
  <c r="B1318" i="14"/>
  <c r="C1318" i="14" s="1"/>
  <c r="I1318" i="14" s="1"/>
  <c r="B1366" i="14"/>
  <c r="C1366" i="14" s="1"/>
  <c r="I1366" i="14" s="1"/>
  <c r="B1386" i="14"/>
  <c r="B1414" i="14"/>
  <c r="C1414" i="14" s="1"/>
  <c r="I1414" i="14" s="1"/>
  <c r="B1438" i="14"/>
  <c r="C1438" i="14" s="1"/>
  <c r="I1438" i="14" s="1"/>
  <c r="B1442" i="14"/>
  <c r="C1442" i="14" s="1"/>
  <c r="I1442" i="14" s="1"/>
  <c r="B1582" i="14"/>
  <c r="C1582" i="14" s="1"/>
  <c r="I1582" i="14" s="1"/>
  <c r="B1702" i="14"/>
  <c r="C1702" i="14" s="1"/>
  <c r="I1702" i="14" s="1"/>
  <c r="C1031" i="14"/>
  <c r="I1031" i="14" s="1"/>
  <c r="C1850" i="14"/>
  <c r="I1850" i="14" s="1"/>
  <c r="C1722" i="14"/>
  <c r="I1722" i="14" s="1"/>
  <c r="C1628" i="14"/>
  <c r="I1628" i="14" s="1"/>
  <c r="C1063" i="14"/>
  <c r="I1063" i="14" s="1"/>
  <c r="C1590" i="14"/>
  <c r="I1590" i="14" s="1"/>
  <c r="C969" i="14"/>
  <c r="I969" i="14" s="1"/>
  <c r="C892" i="14"/>
  <c r="I892" i="14" s="1"/>
  <c r="C1626" i="14"/>
  <c r="I1626" i="14" s="1"/>
  <c r="C1452" i="14"/>
  <c r="I1452" i="14" s="1"/>
  <c r="C1842" i="14"/>
  <c r="I1842" i="14" s="1"/>
  <c r="C1023" i="14"/>
  <c r="I1023" i="14" s="1"/>
  <c r="C1948" i="14"/>
  <c r="I1948" i="14" s="1"/>
  <c r="C1656" i="14"/>
  <c r="I1656" i="14" s="1"/>
  <c r="C1294" i="14"/>
  <c r="I1294" i="14" s="1"/>
  <c r="C1394" i="14"/>
  <c r="I1394" i="14" s="1"/>
  <c r="B985" i="14"/>
  <c r="C985" i="14" s="1"/>
  <c r="I985" i="14" s="1"/>
  <c r="C1095" i="14"/>
  <c r="I1095" i="14" s="1"/>
  <c r="C796" i="14"/>
  <c r="I796" i="14" s="1"/>
  <c r="C1852" i="14"/>
  <c r="I1852" i="14" s="1"/>
  <c r="B15" i="14"/>
  <c r="C15" i="14" s="1"/>
  <c r="I15" i="14" s="1"/>
  <c r="B373" i="14"/>
  <c r="C373" i="14" s="1"/>
  <c r="I373" i="14" s="1"/>
  <c r="B417" i="14"/>
  <c r="C417" i="14" s="1"/>
  <c r="I417" i="14" s="1"/>
  <c r="B617" i="14"/>
  <c r="C617" i="14" s="1"/>
  <c r="B681" i="14"/>
  <c r="C681" i="14" s="1"/>
  <c r="I681" i="14" s="1"/>
  <c r="B1160" i="14"/>
  <c r="C1160" i="14" s="1"/>
  <c r="I1160" i="14" s="1"/>
  <c r="B756" i="14"/>
  <c r="C756" i="14" s="1"/>
  <c r="B776" i="14"/>
  <c r="C776" i="14" s="1"/>
  <c r="I776" i="14" s="1"/>
  <c r="B824" i="14"/>
  <c r="C824" i="14" s="1"/>
  <c r="B876" i="14"/>
  <c r="C876" i="14" s="1"/>
  <c r="I876" i="14" s="1"/>
  <c r="B959" i="14"/>
  <c r="C959" i="14" s="1"/>
  <c r="B1099" i="14"/>
  <c r="C1099" i="14" s="1"/>
  <c r="I1099" i="14" s="1"/>
  <c r="B1324" i="14"/>
  <c r="C1324" i="14" s="1"/>
  <c r="I1324" i="14" s="1"/>
  <c r="B1424" i="14"/>
  <c r="C1424" i="14" s="1"/>
  <c r="I1424" i="14" s="1"/>
  <c r="B1428" i="14"/>
  <c r="C1428" i="14" s="1"/>
  <c r="B1432" i="14"/>
  <c r="C1432" i="14" s="1"/>
  <c r="I1432" i="14" s="1"/>
  <c r="B1440" i="14"/>
  <c r="C1440" i="14" s="1"/>
  <c r="I1440" i="14" s="1"/>
  <c r="B1460" i="14"/>
  <c r="C1460" i="14" s="1"/>
  <c r="I1460" i="14" s="1"/>
  <c r="B1480" i="14"/>
  <c r="C1480" i="14" s="1"/>
  <c r="I1480" i="14" s="1"/>
  <c r="B1568" i="14"/>
  <c r="C1568" i="14" s="1"/>
  <c r="I1568" i="14" s="1"/>
  <c r="B1732" i="14"/>
  <c r="C1732" i="14" s="1"/>
  <c r="I1732" i="14" s="1"/>
  <c r="B1804" i="14"/>
  <c r="C1804" i="14" s="1"/>
  <c r="I1804" i="14" s="1"/>
  <c r="B1812" i="14"/>
  <c r="C1812" i="14" s="1"/>
  <c r="B1940" i="14"/>
  <c r="C1940" i="14" s="1"/>
  <c r="I1940" i="14" s="1"/>
  <c r="C1802" i="14"/>
  <c r="I1802" i="14" s="1"/>
  <c r="C1780" i="14"/>
  <c r="I1780" i="14" s="1"/>
  <c r="C1706" i="14"/>
  <c r="I1706" i="14" s="1"/>
  <c r="C2003" i="14"/>
  <c r="I2003" i="14" s="1"/>
  <c r="C1378" i="14"/>
  <c r="I1378" i="14" s="1"/>
  <c r="C1097" i="14"/>
  <c r="I1097" i="14" s="1"/>
  <c r="C1356" i="14"/>
  <c r="I1356" i="14" s="1"/>
  <c r="C1462" i="14"/>
  <c r="I1462" i="14" s="1"/>
  <c r="C979" i="14"/>
  <c r="I979" i="14" s="1"/>
  <c r="C1934" i="14"/>
  <c r="I1934" i="14" s="1"/>
  <c r="B52" i="14"/>
  <c r="B196" i="14"/>
  <c r="C196" i="14" s="1"/>
  <c r="B200" i="14"/>
  <c r="B212" i="14"/>
  <c r="C212" i="14" s="1"/>
  <c r="I212" i="14" s="1"/>
  <c r="B220" i="14"/>
  <c r="B228" i="14"/>
  <c r="C228" i="14" s="1"/>
  <c r="I228" i="14" s="1"/>
  <c r="B314" i="14"/>
  <c r="C314" i="14" s="1"/>
  <c r="B326" i="14"/>
  <c r="C326" i="14" s="1"/>
  <c r="I326" i="14" s="1"/>
  <c r="B403" i="14"/>
  <c r="B439" i="14"/>
  <c r="C439" i="14" s="1"/>
  <c r="I439" i="14" s="1"/>
  <c r="B647" i="14"/>
  <c r="B683" i="14"/>
  <c r="C683" i="14" s="1"/>
  <c r="I683" i="14" s="1"/>
  <c r="B739" i="14"/>
  <c r="B747" i="14"/>
  <c r="C747" i="14" s="1"/>
  <c r="I747" i="14" s="1"/>
  <c r="B1154" i="14"/>
  <c r="C1154" i="14" s="1"/>
  <c r="I1154" i="14" s="1"/>
  <c r="C470" i="14"/>
  <c r="I470" i="14" s="1"/>
  <c r="C851" i="14"/>
  <c r="I851" i="14" s="1"/>
  <c r="B187" i="14"/>
  <c r="C187" i="14" s="1"/>
  <c r="I187" i="14" s="1"/>
  <c r="B199" i="14"/>
  <c r="C199" i="14" s="1"/>
  <c r="I199" i="14" s="1"/>
  <c r="B271" i="14"/>
  <c r="C271" i="14" s="1"/>
  <c r="I271" i="14" s="1"/>
  <c r="B418" i="14"/>
  <c r="C418" i="14" s="1"/>
  <c r="I418" i="14" s="1"/>
  <c r="B426" i="14"/>
  <c r="C426" i="14" s="1"/>
  <c r="B454" i="14"/>
  <c r="C454" i="14" s="1"/>
  <c r="I454" i="14" s="1"/>
  <c r="B518" i="14"/>
  <c r="C518" i="14" s="1"/>
  <c r="I518" i="14" s="1"/>
  <c r="B546" i="14"/>
  <c r="C546" i="14" s="1"/>
  <c r="I546" i="14" s="1"/>
  <c r="B755" i="14"/>
  <c r="C755" i="14" s="1"/>
  <c r="B759" i="14"/>
  <c r="C759" i="14" s="1"/>
  <c r="I759" i="14" s="1"/>
  <c r="C827" i="14"/>
  <c r="I827" i="14" s="1"/>
  <c r="C899" i="14"/>
  <c r="I899" i="14" s="1"/>
  <c r="C159" i="14"/>
  <c r="I159" i="14" s="1"/>
  <c r="C558" i="14"/>
  <c r="I558" i="14" s="1"/>
  <c r="C930" i="14"/>
  <c r="I930" i="14" s="1"/>
  <c r="C582" i="14"/>
  <c r="I582" i="14" s="1"/>
  <c r="B446" i="14"/>
  <c r="C446" i="14" s="1"/>
  <c r="I446" i="14" s="1"/>
  <c r="C791" i="14"/>
  <c r="I791" i="14" s="1"/>
  <c r="B82" i="14"/>
  <c r="C82" i="14" s="1"/>
  <c r="B214" i="14"/>
  <c r="C214" i="14" s="1"/>
  <c r="I214" i="14" s="1"/>
  <c r="B312" i="14"/>
  <c r="C312" i="14" s="1"/>
  <c r="I312" i="14" s="1"/>
  <c r="B685" i="14"/>
  <c r="C685" i="14" s="1"/>
  <c r="I685" i="14" s="1"/>
  <c r="B898" i="14"/>
  <c r="C898" i="14" s="1"/>
  <c r="B1990" i="14"/>
  <c r="C1990" i="14" s="1"/>
  <c r="I1990" i="14" s="1"/>
  <c r="C538" i="14"/>
  <c r="I538" i="14" s="1"/>
  <c r="C895" i="14"/>
  <c r="I895" i="14" s="1"/>
  <c r="C750" i="14"/>
  <c r="I750" i="14" s="1"/>
  <c r="B710" i="14"/>
  <c r="C710" i="14" s="1"/>
  <c r="I710" i="14" s="1"/>
  <c r="C875" i="14"/>
  <c r="I875" i="14" s="1"/>
  <c r="C393" i="14"/>
  <c r="I393" i="14" s="1"/>
  <c r="C293" i="14"/>
  <c r="I293" i="14" s="1"/>
  <c r="C774" i="14"/>
  <c r="I774" i="14" s="1"/>
  <c r="C741" i="14"/>
  <c r="I741" i="14" s="1"/>
  <c r="C266" i="14"/>
  <c r="I266" i="14" s="1"/>
  <c r="C1995" i="14"/>
  <c r="I1995" i="14" s="1"/>
  <c r="C879" i="14"/>
  <c r="I879" i="14" s="1"/>
  <c r="C826" i="14"/>
  <c r="I826" i="14" s="1"/>
  <c r="C830" i="14"/>
  <c r="I830" i="14" s="1"/>
  <c r="C102" i="14"/>
  <c r="I102" i="14" s="1"/>
  <c r="C465" i="14"/>
  <c r="I465" i="14" s="1"/>
  <c r="C549" i="14"/>
  <c r="I549" i="14" s="1"/>
  <c r="C170" i="14"/>
  <c r="I170" i="14" s="1"/>
  <c r="I568" i="14"/>
  <c r="B1034" i="14"/>
  <c r="C1034" i="14" s="1"/>
  <c r="I1034" i="14" s="1"/>
  <c r="B1080" i="14"/>
  <c r="B1119" i="14"/>
  <c r="C1119" i="14" s="1"/>
  <c r="I1119" i="14" s="1"/>
  <c r="B1127" i="14"/>
  <c r="C1127" i="14" s="1"/>
  <c r="B1395" i="14"/>
  <c r="C1395" i="14" s="1"/>
  <c r="I1395" i="14" s="1"/>
  <c r="B1403" i="14"/>
  <c r="C1403" i="14" s="1"/>
  <c r="B211" i="14"/>
  <c r="C211" i="14" s="1"/>
  <c r="I211" i="14" s="1"/>
  <c r="B341" i="14"/>
  <c r="C690" i="14"/>
  <c r="I690" i="14" s="1"/>
  <c r="B867" i="14"/>
  <c r="C867" i="14" s="1"/>
  <c r="I867" i="14" s="1"/>
  <c r="C918" i="14"/>
  <c r="I918" i="14" s="1"/>
  <c r="C79" i="14"/>
  <c r="I79" i="14" s="1"/>
  <c r="C990" i="14"/>
  <c r="I990" i="14" s="1"/>
  <c r="C163" i="14"/>
  <c r="I163" i="14" s="1"/>
  <c r="B358" i="14"/>
  <c r="C358" i="14" s="1"/>
  <c r="I358" i="14" s="1"/>
  <c r="B182" i="14"/>
  <c r="C182" i="14" s="1"/>
  <c r="I182" i="14" s="1"/>
  <c r="B381" i="14"/>
  <c r="C381" i="14" s="1"/>
  <c r="B693" i="14"/>
  <c r="C693" i="14" s="1"/>
  <c r="I693" i="14" s="1"/>
  <c r="B790" i="14"/>
  <c r="B1920" i="14"/>
  <c r="C1920" i="14" s="1"/>
  <c r="I1920" i="14" s="1"/>
  <c r="C799" i="14"/>
  <c r="I799" i="14" s="1"/>
  <c r="C610" i="14"/>
  <c r="I610" i="14" s="1"/>
  <c r="C247" i="14"/>
  <c r="I247" i="14" s="1"/>
  <c r="C255" i="14"/>
  <c r="I255" i="14" s="1"/>
  <c r="C207" i="14"/>
  <c r="I207" i="14" s="1"/>
  <c r="C614" i="14"/>
  <c r="I614" i="14" s="1"/>
  <c r="C481" i="14"/>
  <c r="I481" i="14" s="1"/>
  <c r="C726" i="14"/>
  <c r="I726" i="14" s="1"/>
  <c r="C745" i="14"/>
  <c r="I745" i="14" s="1"/>
  <c r="C686" i="14"/>
  <c r="I686" i="14" s="1"/>
  <c r="C566" i="14"/>
  <c r="I566" i="14" s="1"/>
  <c r="C714" i="14"/>
  <c r="I714" i="14" s="1"/>
  <c r="C349" i="14"/>
  <c r="I349" i="14" s="1"/>
  <c r="C618" i="14"/>
  <c r="I618" i="14" s="1"/>
  <c r="C766" i="14"/>
  <c r="I766" i="14" s="1"/>
  <c r="C276" i="14"/>
  <c r="I276" i="14" s="1"/>
  <c r="C641" i="14"/>
  <c r="I641" i="14" s="1"/>
  <c r="C402" i="14"/>
  <c r="I402" i="14" s="1"/>
  <c r="C883" i="14"/>
  <c r="I883" i="14" s="1"/>
  <c r="C738" i="14"/>
  <c r="I738" i="14" s="1"/>
  <c r="C353" i="14"/>
  <c r="I353" i="14" s="1"/>
  <c r="C139" i="14"/>
  <c r="I139" i="14" s="1"/>
  <c r="C965" i="14"/>
  <c r="I965" i="14" s="1"/>
  <c r="C996" i="14"/>
  <c r="I996" i="14" s="1"/>
  <c r="C925" i="14"/>
  <c r="I925" i="14" s="1"/>
  <c r="C250" i="14"/>
  <c r="I250" i="14" s="1"/>
  <c r="C1015" i="14"/>
  <c r="I1015" i="14" s="1"/>
  <c r="C767" i="14"/>
  <c r="I767" i="14" s="1"/>
  <c r="C742" i="14"/>
  <c r="I742" i="14" s="1"/>
  <c r="C517" i="14"/>
  <c r="I517" i="14" s="1"/>
  <c r="C1999" i="14"/>
  <c r="I1999" i="14" s="1"/>
  <c r="C90" i="14"/>
  <c r="I90" i="14" s="1"/>
  <c r="C63" i="14"/>
  <c r="I63" i="14" s="1"/>
  <c r="C874" i="14"/>
  <c r="I874" i="14" s="1"/>
  <c r="C410" i="14"/>
  <c r="I410" i="14" s="1"/>
  <c r="C949" i="14"/>
  <c r="I949" i="14" s="1"/>
  <c r="C602" i="14"/>
  <c r="I602" i="14" s="1"/>
  <c r="C606" i="14"/>
  <c r="I606" i="14" s="1"/>
  <c r="C26" i="14"/>
  <c r="I26" i="14" s="1"/>
  <c r="C50" i="14"/>
  <c r="I50" i="14" s="1"/>
  <c r="C147" i="14"/>
  <c r="I147" i="14" s="1"/>
  <c r="C489" i="14"/>
  <c r="I489" i="14" s="1"/>
  <c r="C292" i="14"/>
  <c r="I292" i="14" s="1"/>
  <c r="C469" i="14"/>
  <c r="I469" i="14" s="1"/>
  <c r="C786" i="14"/>
  <c r="I786" i="14" s="1"/>
  <c r="C589" i="14"/>
  <c r="I589" i="14" s="1"/>
  <c r="C758" i="14"/>
  <c r="I758" i="14" s="1"/>
  <c r="C1115" i="14"/>
  <c r="I1115" i="14" s="1"/>
  <c r="C1107" i="14"/>
  <c r="I1107" i="14" s="1"/>
  <c r="B1150" i="14"/>
  <c r="C1150" i="14" s="1"/>
  <c r="I1150" i="14" s="1"/>
  <c r="B1190" i="14"/>
  <c r="C1190" i="14" s="1"/>
  <c r="I1190" i="14" s="1"/>
  <c r="B1334" i="14"/>
  <c r="C1334" i="14" s="1"/>
  <c r="I1334" i="14" s="1"/>
  <c r="B1374" i="14"/>
  <c r="C1374" i="14" s="1"/>
  <c r="B1426" i="14"/>
  <c r="C1426" i="14" s="1"/>
  <c r="I1426" i="14" s="1"/>
  <c r="B1454" i="14"/>
  <c r="C1454" i="14" s="1"/>
  <c r="I1454" i="14" s="1"/>
  <c r="B1566" i="14"/>
  <c r="C1566" i="14" s="1"/>
  <c r="I1566" i="14" s="1"/>
  <c r="B1746" i="14"/>
  <c r="B1770" i="14"/>
  <c r="C1770" i="14" s="1"/>
  <c r="I1770" i="14" s="1"/>
  <c r="B1898" i="14"/>
  <c r="C981" i="14"/>
  <c r="I981" i="14" s="1"/>
  <c r="C1906" i="14"/>
  <c r="I1906" i="14" s="1"/>
  <c r="C975" i="14"/>
  <c r="I975" i="14" s="1"/>
  <c r="B1944" i="14"/>
  <c r="C1944" i="14" s="1"/>
  <c r="I1944" i="14" s="1"/>
  <c r="C80" i="14"/>
  <c r="I80" i="14" s="1"/>
  <c r="C1976" i="14"/>
  <c r="I1976" i="14" s="1"/>
  <c r="C169" i="14"/>
  <c r="I169" i="14" s="1"/>
  <c r="C177" i="14"/>
  <c r="I177" i="14" s="1"/>
  <c r="B184" i="14"/>
  <c r="B452" i="14"/>
  <c r="C452" i="14" s="1"/>
  <c r="I452" i="14" s="1"/>
  <c r="C42" i="14"/>
  <c r="I42" i="14" s="1"/>
  <c r="B1621" i="14"/>
  <c r="C1621" i="14" s="1"/>
  <c r="I1621" i="14" s="1"/>
  <c r="B83" i="14"/>
  <c r="C75" i="14"/>
  <c r="I75" i="14" s="1"/>
  <c r="C1968" i="14"/>
  <c r="I1968" i="14" s="1"/>
  <c r="AE132" i="17"/>
  <c r="AL132" i="17"/>
  <c r="B367" i="14"/>
  <c r="C367" i="14" s="1"/>
  <c r="I367" i="14" s="1"/>
  <c r="B434" i="14"/>
  <c r="C185" i="14"/>
  <c r="I185" i="14" s="1"/>
  <c r="C137" i="14"/>
  <c r="I137" i="14" s="1"/>
  <c r="C245" i="14"/>
  <c r="I245" i="14" s="1"/>
  <c r="C129" i="14"/>
  <c r="I129" i="14" s="1"/>
  <c r="C329" i="14"/>
  <c r="I329" i="14" s="1"/>
  <c r="I1817" i="14"/>
  <c r="B172" i="14"/>
  <c r="C91" i="14"/>
  <c r="I91" i="14" s="1"/>
  <c r="B514" i="14"/>
  <c r="B522" i="14"/>
  <c r="C675" i="14"/>
  <c r="I675" i="14" s="1"/>
  <c r="B1026" i="14"/>
  <c r="C1026" i="14" s="1"/>
  <c r="C1347" i="14"/>
  <c r="I1347" i="14" s="1"/>
  <c r="C153" i="14"/>
  <c r="I153" i="14" s="1"/>
  <c r="C67" i="14"/>
  <c r="I67" i="14" s="1"/>
  <c r="C203" i="14"/>
  <c r="I203" i="14" s="1"/>
  <c r="C126" i="14"/>
  <c r="I126" i="14" s="1"/>
  <c r="I1598" i="14"/>
  <c r="C1301" i="14"/>
  <c r="I1301" i="14" s="1"/>
  <c r="I368" i="14"/>
  <c r="C447" i="14"/>
  <c r="I447" i="14" s="1"/>
  <c r="C1196" i="14"/>
  <c r="I1196" i="14" s="1"/>
  <c r="I632" i="14"/>
  <c r="U136" i="17"/>
  <c r="P138" i="17"/>
  <c r="AE137" i="17"/>
  <c r="AL131" i="17"/>
  <c r="AE129" i="17"/>
  <c r="AE141" i="17"/>
  <c r="AL133" i="17"/>
  <c r="AL130" i="17"/>
  <c r="AL139" i="17"/>
  <c r="C1114" i="14"/>
  <c r="I1114" i="14" s="1"/>
  <c r="C1109" i="14"/>
  <c r="I1109" i="14" s="1"/>
  <c r="C1844" i="14"/>
  <c r="I1844" i="14" s="1"/>
  <c r="C845" i="14"/>
  <c r="I845" i="14" s="1"/>
  <c r="C531" i="14"/>
  <c r="I531" i="14" s="1"/>
  <c r="C1018" i="14"/>
  <c r="I1018" i="14" s="1"/>
  <c r="C586" i="14"/>
  <c r="I586" i="14" s="1"/>
  <c r="C246" i="14"/>
  <c r="I246" i="14" s="1"/>
  <c r="C213" i="14"/>
  <c r="I213" i="14" s="1"/>
  <c r="C1964" i="14"/>
  <c r="I1964" i="14" s="1"/>
  <c r="C1728" i="14"/>
  <c r="I1728" i="14" s="1"/>
  <c r="C917" i="14"/>
  <c r="I917" i="14" s="1"/>
  <c r="C288" i="14"/>
  <c r="I288" i="14" s="1"/>
  <c r="C1916" i="14"/>
  <c r="I1916" i="14" s="1"/>
  <c r="C1457" i="14"/>
  <c r="I1457" i="14" s="1"/>
  <c r="C1776" i="14"/>
  <c r="I1776" i="14" s="1"/>
  <c r="C909" i="14"/>
  <c r="I909" i="14" s="1"/>
  <c r="C751" i="14"/>
  <c r="I751" i="14" s="1"/>
  <c r="C882" i="14"/>
  <c r="I882" i="14" s="1"/>
  <c r="C888" i="14"/>
  <c r="I888" i="14" s="1"/>
  <c r="C8" i="14"/>
  <c r="I8" i="14" s="1"/>
  <c r="C977" i="14"/>
  <c r="I977" i="14" s="1"/>
  <c r="C308" i="14"/>
  <c r="I308" i="14" s="1"/>
  <c r="C1721" i="14"/>
  <c r="I1721" i="14" s="1"/>
  <c r="C1410" i="14"/>
  <c r="I1410" i="14" s="1"/>
  <c r="C1936" i="14"/>
  <c r="I1936" i="14" s="1"/>
  <c r="C1121" i="14"/>
  <c r="I1121" i="14" s="1"/>
  <c r="C1371" i="14"/>
  <c r="I1371" i="14" s="1"/>
  <c r="C797" i="14"/>
  <c r="I797" i="14" s="1"/>
  <c r="C1960" i="14"/>
  <c r="I1960" i="14" s="1"/>
  <c r="C1792" i="14"/>
  <c r="I1792" i="14" s="1"/>
  <c r="C1753" i="14"/>
  <c r="I1753" i="14" s="1"/>
  <c r="C1810" i="14"/>
  <c r="I1810" i="14" s="1"/>
  <c r="C321" i="14"/>
  <c r="I321" i="14" s="1"/>
  <c r="C761" i="14"/>
  <c r="I761" i="14" s="1"/>
  <c r="C1083" i="14"/>
  <c r="I1083" i="14" s="1"/>
  <c r="C1461" i="14"/>
  <c r="I1461" i="14" s="1"/>
  <c r="C1192" i="14"/>
  <c r="I1192" i="14" s="1"/>
  <c r="C951" i="14"/>
  <c r="I951" i="14" s="1"/>
  <c r="C77" i="14"/>
  <c r="I77" i="14" s="1"/>
  <c r="C1250" i="14"/>
  <c r="I1250" i="14" s="1"/>
  <c r="C596" i="14"/>
  <c r="I596" i="14" s="1"/>
  <c r="C1926" i="14"/>
  <c r="I1926" i="14" s="1"/>
  <c r="C209" i="14"/>
  <c r="I209" i="14" s="1"/>
  <c r="C718" i="14"/>
  <c r="I718" i="14" s="1"/>
  <c r="C311" i="14"/>
  <c r="I311" i="14" s="1"/>
  <c r="C859" i="14"/>
  <c r="I859" i="14" s="1"/>
  <c r="C31" i="14"/>
  <c r="I31" i="14" s="1"/>
  <c r="C1132" i="14"/>
  <c r="I1132" i="14" s="1"/>
  <c r="C847" i="14"/>
  <c r="I847" i="14" s="1"/>
  <c r="C1642" i="14"/>
  <c r="I1642" i="14" s="1"/>
  <c r="C1652" i="14"/>
  <c r="I1652" i="14" s="1"/>
  <c r="C64" i="14"/>
  <c r="I64" i="14" s="1"/>
  <c r="C523" i="14"/>
  <c r="I523" i="14" s="1"/>
  <c r="C1500" i="14"/>
  <c r="I1500" i="14" s="1"/>
  <c r="C1255" i="14"/>
  <c r="I1255" i="14" s="1"/>
  <c r="B1098" i="14"/>
  <c r="C1098" i="14" s="1"/>
  <c r="C1102" i="14"/>
  <c r="I1102" i="14" s="1"/>
  <c r="B1111" i="14"/>
  <c r="C1111" i="14" s="1"/>
  <c r="C1116" i="14"/>
  <c r="I1116" i="14" s="1"/>
  <c r="C1120" i="14"/>
  <c r="I1120" i="14" s="1"/>
  <c r="B1146" i="14"/>
  <c r="C1146" i="14" s="1"/>
  <c r="C1189" i="14"/>
  <c r="I1189" i="14" s="1"/>
  <c r="B1193" i="14"/>
  <c r="B1224" i="14"/>
  <c r="I855" i="14"/>
  <c r="C628" i="14"/>
  <c r="I628" i="14" s="1"/>
  <c r="C598" i="14"/>
  <c r="I598" i="14" s="1"/>
  <c r="C722" i="14"/>
  <c r="I722" i="14" s="1"/>
  <c r="C1846" i="14"/>
  <c r="I1846" i="14" s="1"/>
  <c r="C61" i="14"/>
  <c r="I61" i="14" s="1"/>
  <c r="C1044" i="14"/>
  <c r="I1044" i="14" s="1"/>
  <c r="C695" i="14"/>
  <c r="I695" i="14" s="1"/>
  <c r="I351" i="14"/>
  <c r="I267" i="14"/>
  <c r="C1280" i="14"/>
  <c r="I1280" i="14" s="1"/>
  <c r="C1152" i="14"/>
  <c r="I1152" i="14" s="1"/>
  <c r="C1910" i="14"/>
  <c r="I1910" i="14" s="1"/>
  <c r="I942" i="14"/>
  <c r="I238" i="14"/>
  <c r="C1894" i="14"/>
  <c r="I1894" i="14" s="1"/>
  <c r="C497" i="14"/>
  <c r="I497" i="14" s="1"/>
  <c r="C1583" i="14"/>
  <c r="I1583" i="14" s="1"/>
  <c r="C1518" i="14"/>
  <c r="I1518" i="14" s="1"/>
  <c r="C1448" i="14"/>
  <c r="I1448" i="14" s="1"/>
  <c r="C1423" i="14"/>
  <c r="I1423" i="14" s="1"/>
  <c r="C1020" i="14"/>
  <c r="I1020" i="14" s="1"/>
  <c r="C1072" i="14"/>
  <c r="I1072" i="14" s="1"/>
  <c r="C151" i="14"/>
  <c r="I151" i="14" s="1"/>
  <c r="C1064" i="14"/>
  <c r="I1064" i="14" s="1"/>
  <c r="C936" i="14"/>
  <c r="I936" i="14" s="1"/>
  <c r="C565" i="14"/>
  <c r="I565" i="14" s="1"/>
  <c r="C905" i="14"/>
  <c r="I905" i="14" s="1"/>
  <c r="C608" i="14"/>
  <c r="I608" i="14" s="1"/>
  <c r="C1053" i="14"/>
  <c r="I1053" i="14" s="1"/>
  <c r="C687" i="14"/>
  <c r="I687" i="14" s="1"/>
  <c r="C723" i="14"/>
  <c r="I723" i="14" s="1"/>
  <c r="C1228" i="14"/>
  <c r="I1228" i="14" s="1"/>
  <c r="C1052" i="14"/>
  <c r="I1052" i="14" s="1"/>
  <c r="C644" i="14"/>
  <c r="I644" i="14" s="1"/>
  <c r="C332" i="14"/>
  <c r="I332" i="14" s="1"/>
  <c r="C12" i="14"/>
  <c r="I12" i="14" s="1"/>
  <c r="C1433" i="14"/>
  <c r="I1433" i="14" s="1"/>
  <c r="C1008" i="14"/>
  <c r="I1008" i="14" s="1"/>
  <c r="C574" i="14"/>
  <c r="I574" i="14" s="1"/>
  <c r="C556" i="14"/>
  <c r="I556" i="14" s="1"/>
  <c r="C1212" i="14"/>
  <c r="I1212" i="14" s="1"/>
  <c r="C56" i="14"/>
  <c r="I56" i="14" s="1"/>
  <c r="C1338" i="14"/>
  <c r="I1338" i="14" s="1"/>
  <c r="C180" i="14"/>
  <c r="I180" i="14" s="1"/>
  <c r="C7" i="14"/>
  <c r="I7" i="14" s="1"/>
  <c r="C1133" i="14"/>
  <c r="I1133" i="14" s="1"/>
  <c r="C1533" i="14"/>
  <c r="I1533" i="14" s="1"/>
  <c r="C400" i="14"/>
  <c r="I400" i="14" s="1"/>
  <c r="C603" i="14"/>
  <c r="I603" i="14" s="1"/>
  <c r="C1078" i="14"/>
  <c r="I1078" i="14" s="1"/>
  <c r="I1043" i="14"/>
  <c r="C131" i="14"/>
  <c r="I131" i="14" s="1"/>
  <c r="C78" i="14"/>
  <c r="I78" i="14" s="1"/>
  <c r="I1081" i="14"/>
  <c r="C1225" i="14"/>
  <c r="I1225" i="14" s="1"/>
  <c r="B10" i="14"/>
  <c r="B14" i="14"/>
  <c r="C14" i="14" s="1"/>
  <c r="B18" i="14"/>
  <c r="C18" i="14" s="1"/>
  <c r="C62" i="14"/>
  <c r="I62" i="14" s="1"/>
  <c r="B106" i="14"/>
  <c r="C106" i="14" s="1"/>
  <c r="B114" i="14"/>
  <c r="C114" i="14" s="1"/>
  <c r="C217" i="14"/>
  <c r="I217" i="14" s="1"/>
  <c r="B229" i="14"/>
  <c r="C229" i="14" s="1"/>
  <c r="B239" i="14"/>
  <c r="C239" i="14" s="1"/>
  <c r="B243" i="14"/>
  <c r="C243" i="14" s="1"/>
  <c r="B270" i="14"/>
  <c r="C270" i="14" s="1"/>
  <c r="I275" i="14"/>
  <c r="B335" i="14"/>
  <c r="C335" i="14" s="1"/>
  <c r="B339" i="14"/>
  <c r="C339" i="14" s="1"/>
  <c r="B370" i="14"/>
  <c r="C370" i="14" s="1"/>
  <c r="C374" i="14"/>
  <c r="I374" i="14" s="1"/>
  <c r="B386" i="14"/>
  <c r="C386" i="14" s="1"/>
  <c r="B390" i="14"/>
  <c r="C390" i="14" s="1"/>
  <c r="B394" i="14"/>
  <c r="C394" i="14" s="1"/>
  <c r="B398" i="14"/>
  <c r="C398" i="14" s="1"/>
  <c r="B419" i="14"/>
  <c r="C419" i="14" s="1"/>
  <c r="C474" i="14"/>
  <c r="I474" i="14" s="1"/>
  <c r="C494" i="14"/>
  <c r="I494" i="14" s="1"/>
  <c r="C505" i="14"/>
  <c r="I505" i="14" s="1"/>
  <c r="B513" i="14"/>
  <c r="B521" i="14"/>
  <c r="C521" i="14" s="1"/>
  <c r="B525" i="14"/>
  <c r="C525" i="14" s="1"/>
  <c r="B533" i="14"/>
  <c r="B537" i="14"/>
  <c r="C537" i="14" s="1"/>
  <c r="B541" i="14"/>
  <c r="B561" i="14"/>
  <c r="C561" i="14" s="1"/>
  <c r="C569" i="14"/>
  <c r="I569" i="14" s="1"/>
  <c r="B573" i="14"/>
  <c r="C573" i="14" s="1"/>
  <c r="B581" i="14"/>
  <c r="B585" i="14"/>
  <c r="C585" i="14" s="1"/>
  <c r="C590" i="14"/>
  <c r="I590" i="14" s="1"/>
  <c r="C615" i="14"/>
  <c r="I615" i="14" s="1"/>
  <c r="B627" i="14"/>
  <c r="C627" i="14" s="1"/>
  <c r="C631" i="14"/>
  <c r="I631" i="14" s="1"/>
  <c r="B635" i="14"/>
  <c r="C635" i="14" s="1"/>
  <c r="C643" i="14"/>
  <c r="I643" i="14" s="1"/>
  <c r="C697" i="14"/>
  <c r="I697" i="14" s="1"/>
  <c r="B715" i="14"/>
  <c r="C715" i="14" s="1"/>
  <c r="B768" i="14"/>
  <c r="C768" i="14" s="1"/>
  <c r="B792" i="14"/>
  <c r="B800" i="14"/>
  <c r="C800" i="14" s="1"/>
  <c r="B836" i="14"/>
  <c r="C836" i="14" s="1"/>
  <c r="B840" i="14"/>
  <c r="C840" i="14" s="1"/>
  <c r="B844" i="14"/>
  <c r="C844" i="14" s="1"/>
  <c r="I853" i="14"/>
  <c r="C854" i="14"/>
  <c r="I854" i="14" s="1"/>
  <c r="C858" i="14"/>
  <c r="I858" i="14" s="1"/>
  <c r="B902" i="14"/>
  <c r="C910" i="14"/>
  <c r="I910" i="14" s="1"/>
  <c r="C914" i="14"/>
  <c r="I914" i="14" s="1"/>
  <c r="C915" i="14"/>
  <c r="I915" i="14" s="1"/>
  <c r="C916" i="14"/>
  <c r="I916" i="14" s="1"/>
  <c r="C929" i="14"/>
  <c r="I929" i="14" s="1"/>
  <c r="C937" i="14"/>
  <c r="I937" i="14" s="1"/>
  <c r="B941" i="14"/>
  <c r="C941" i="14" s="1"/>
  <c r="B953" i="14"/>
  <c r="C953" i="14" s="1"/>
  <c r="C958" i="14"/>
  <c r="I958" i="14" s="1"/>
  <c r="B962" i="14"/>
  <c r="C962" i="14" s="1"/>
  <c r="I971" i="14"/>
  <c r="C972" i="14"/>
  <c r="I972" i="14" s="1"/>
  <c r="C973" i="14"/>
  <c r="I973" i="14" s="1"/>
  <c r="I974" i="14"/>
  <c r="B976" i="14"/>
  <c r="C976" i="14" s="1"/>
  <c r="C986" i="14"/>
  <c r="I986" i="14" s="1"/>
  <c r="C991" i="14"/>
  <c r="I991" i="14" s="1"/>
  <c r="B997" i="14"/>
  <c r="C997" i="14" s="1"/>
  <c r="B1001" i="14"/>
  <c r="C1001" i="14" s="1"/>
  <c r="B1005" i="14"/>
  <c r="C1005" i="14" s="1"/>
  <c r="C1009" i="14"/>
  <c r="I1009" i="14" s="1"/>
  <c r="C1010" i="14"/>
  <c r="I1010" i="14" s="1"/>
  <c r="C1014" i="14"/>
  <c r="I1014" i="14" s="1"/>
  <c r="B1025" i="14"/>
  <c r="C1025" i="14" s="1"/>
  <c r="B1029" i="14"/>
  <c r="C1029" i="14" s="1"/>
  <c r="C1033" i="14"/>
  <c r="I1033" i="14" s="1"/>
  <c r="B1055" i="14"/>
  <c r="C1055" i="14" s="1"/>
  <c r="B1059" i="14"/>
  <c r="C1059" i="14" s="1"/>
  <c r="C1073" i="14"/>
  <c r="I1073" i="14" s="1"/>
  <c r="C1077" i="14"/>
  <c r="I1077" i="14" s="1"/>
  <c r="B1232" i="14"/>
  <c r="B1240" i="14"/>
  <c r="C1240" i="14" s="1"/>
  <c r="I1244" i="14"/>
  <c r="C1248" i="14"/>
  <c r="I1248" i="14" s="1"/>
  <c r="C1249" i="14"/>
  <c r="I1249" i="14" s="1"/>
  <c r="C1256" i="14"/>
  <c r="I1256" i="14" s="1"/>
  <c r="C1257" i="14"/>
  <c r="I1257" i="14" s="1"/>
  <c r="C1258" i="14"/>
  <c r="I1258" i="14" s="1"/>
  <c r="C1266" i="14"/>
  <c r="I1266" i="14" s="1"/>
  <c r="C1296" i="14"/>
  <c r="I1296" i="14" s="1"/>
  <c r="C1300" i="14"/>
  <c r="I1300" i="14" s="1"/>
  <c r="B1346" i="14"/>
  <c r="C1346" i="14" s="1"/>
  <c r="B1354" i="14"/>
  <c r="C1354" i="14" s="1"/>
  <c r="B1358" i="14"/>
  <c r="C1358" i="14" s="1"/>
  <c r="B1370" i="14"/>
  <c r="B1382" i="14"/>
  <c r="B1398" i="14"/>
  <c r="C1402" i="14"/>
  <c r="I1402" i="14" s="1"/>
  <c r="C1492" i="14"/>
  <c r="I1492" i="14" s="1"/>
  <c r="C1496" i="14"/>
  <c r="I1496" i="14" s="1"/>
  <c r="C1504" i="14"/>
  <c r="I1504" i="14" s="1"/>
  <c r="B1600" i="14"/>
  <c r="C1600" i="14" s="1"/>
  <c r="C1632" i="14"/>
  <c r="I1632" i="14" s="1"/>
  <c r="C1640" i="14"/>
  <c r="I1640" i="14" s="1"/>
  <c r="C1644" i="14"/>
  <c r="I1644" i="14" s="1"/>
  <c r="C1664" i="14"/>
  <c r="I1664" i="14" s="1"/>
  <c r="B1668" i="14"/>
  <c r="C1668" i="14" s="1"/>
  <c r="C1692" i="14"/>
  <c r="I1692" i="14" s="1"/>
  <c r="C1696" i="14"/>
  <c r="I1696" i="14" s="1"/>
  <c r="B1701" i="14"/>
  <c r="C1701" i="14" s="1"/>
  <c r="C1733" i="14"/>
  <c r="I1733" i="14" s="1"/>
  <c r="C1737" i="14"/>
  <c r="I1737" i="14" s="1"/>
  <c r="B1749" i="14"/>
  <c r="C1997" i="14"/>
  <c r="I1997" i="14" s="1"/>
  <c r="C1762" i="14"/>
  <c r="I1762" i="14" s="1"/>
  <c r="C121" i="14"/>
  <c r="I121" i="14" s="1"/>
  <c r="C862" i="14"/>
  <c r="I862" i="14" s="1"/>
  <c r="C458" i="14"/>
  <c r="I458" i="14" s="1"/>
  <c r="C1019" i="14"/>
  <c r="I1019" i="14" s="1"/>
  <c r="C128" i="14"/>
  <c r="I128" i="14" s="1"/>
  <c r="C425" i="14"/>
  <c r="I425" i="14" s="1"/>
  <c r="C251" i="14"/>
  <c r="I251" i="14" s="1"/>
  <c r="C1890" i="14"/>
  <c r="I1890" i="14" s="1"/>
  <c r="C1623" i="14"/>
  <c r="I1623" i="14" s="1"/>
  <c r="C1362" i="14"/>
  <c r="I1362" i="14" s="1"/>
  <c r="C571" i="14"/>
  <c r="I571" i="14" s="1"/>
  <c r="C144" i="14"/>
  <c r="I144" i="14" s="1"/>
  <c r="C878" i="14"/>
  <c r="I878" i="14" s="1"/>
  <c r="C706" i="14"/>
  <c r="I706" i="14" s="1"/>
  <c r="C81" i="14"/>
  <c r="I81" i="14" s="1"/>
  <c r="C1547" i="14"/>
  <c r="I1547" i="14" s="1"/>
  <c r="C1292" i="14"/>
  <c r="I1292" i="14" s="1"/>
  <c r="C1167" i="14"/>
  <c r="I1167" i="14" s="1"/>
  <c r="C630" i="14"/>
  <c r="I630" i="14" s="1"/>
  <c r="C1829" i="14"/>
  <c r="I1829" i="14" s="1"/>
  <c r="C1616" i="14"/>
  <c r="I1616" i="14" s="1"/>
  <c r="C870" i="14"/>
  <c r="I870" i="14" s="1"/>
  <c r="C1870" i="14"/>
  <c r="I1870" i="14" s="1"/>
  <c r="C1535" i="14"/>
  <c r="I1535" i="14" s="1"/>
  <c r="C1054" i="14"/>
  <c r="I1054" i="14" s="1"/>
  <c r="C1710" i="14"/>
  <c r="I1710" i="14" s="1"/>
  <c r="C1220" i="14"/>
  <c r="I1220" i="14" s="1"/>
  <c r="C810" i="14"/>
  <c r="I810" i="14" s="1"/>
  <c r="C1406" i="14"/>
  <c r="I1406" i="14" s="1"/>
  <c r="C1004" i="14"/>
  <c r="I1004" i="14" s="1"/>
  <c r="C818" i="14"/>
  <c r="I818" i="14" s="1"/>
  <c r="C665" i="14"/>
  <c r="I665" i="14" s="1"/>
  <c r="C612" i="14"/>
  <c r="I612" i="14" s="1"/>
  <c r="I350" i="14"/>
  <c r="C655" i="14"/>
  <c r="I655" i="14" s="1"/>
  <c r="I519" i="14"/>
  <c r="C1418" i="14"/>
  <c r="I1418" i="14" s="1"/>
  <c r="C1164" i="14"/>
  <c r="I1164" i="14" s="1"/>
  <c r="C828" i="14"/>
  <c r="I828" i="14" s="1"/>
  <c r="C1502" i="14"/>
  <c r="I1502" i="14" s="1"/>
  <c r="C1599" i="14"/>
  <c r="I1599" i="14" s="1"/>
  <c r="C1612" i="14"/>
  <c r="I1612" i="14" s="1"/>
  <c r="C191" i="14"/>
  <c r="I191" i="14" s="1"/>
  <c r="C1453" i="14"/>
  <c r="I1453" i="14" s="1"/>
  <c r="C1319" i="14"/>
  <c r="I1319" i="14" s="1"/>
  <c r="C451" i="14"/>
  <c r="I451" i="14" s="1"/>
  <c r="B1100" i="14"/>
  <c r="C1100" i="14" s="1"/>
  <c r="B1105" i="14"/>
  <c r="C1105" i="14" s="1"/>
  <c r="C1122" i="14"/>
  <c r="I1122" i="14" s="1"/>
  <c r="B1123" i="14"/>
  <c r="C1123" i="14" s="1"/>
  <c r="C1226" i="14"/>
  <c r="I1226" i="14" s="1"/>
  <c r="C406" i="14"/>
  <c r="I406" i="14" s="1"/>
  <c r="C1342" i="14"/>
  <c r="I1342" i="14" s="1"/>
  <c r="C1758" i="14"/>
  <c r="I1758" i="14" s="1"/>
  <c r="C1231" i="14"/>
  <c r="I1231" i="14" s="1"/>
  <c r="C809" i="14"/>
  <c r="I809" i="14" s="1"/>
  <c r="I13" i="14"/>
  <c r="C1187" i="14"/>
  <c r="I1187" i="14" s="1"/>
  <c r="C992" i="14"/>
  <c r="I992" i="14" s="1"/>
  <c r="C669" i="14"/>
  <c r="I669" i="14" s="1"/>
  <c r="C508" i="14"/>
  <c r="I508" i="14" s="1"/>
  <c r="C887" i="14"/>
  <c r="I887" i="14" s="1"/>
  <c r="C443" i="14"/>
  <c r="I443" i="14" s="1"/>
  <c r="C1337" i="14"/>
  <c r="I1337" i="14" s="1"/>
  <c r="C1265" i="14"/>
  <c r="I1265" i="14" s="1"/>
  <c r="C1165" i="14"/>
  <c r="I1165" i="14" s="1"/>
  <c r="C27" i="14"/>
  <c r="I27" i="14" s="1"/>
  <c r="C352" i="14"/>
  <c r="I352" i="14" s="1"/>
  <c r="C1837" i="14"/>
  <c r="I1837" i="14" s="1"/>
  <c r="C560" i="14"/>
  <c r="I560" i="14" s="1"/>
  <c r="C202" i="14"/>
  <c r="I202" i="14" s="1"/>
  <c r="I1400" i="14"/>
  <c r="C485" i="14"/>
  <c r="I485" i="14" s="1"/>
  <c r="C73" i="14"/>
  <c r="I73" i="14" s="1"/>
  <c r="C1387" i="14"/>
  <c r="I1387" i="14" s="1"/>
  <c r="C1112" i="14"/>
  <c r="I1112" i="14" s="1"/>
  <c r="C849" i="14"/>
  <c r="I849" i="14" s="1"/>
  <c r="C657" i="14"/>
  <c r="I657" i="14" s="1"/>
  <c r="C1647" i="14"/>
  <c r="I1647" i="14" s="1"/>
  <c r="C822" i="14"/>
  <c r="I822" i="14" s="1"/>
  <c r="I1379" i="14"/>
  <c r="C954" i="14"/>
  <c r="I954" i="14" s="1"/>
  <c r="C179" i="14"/>
  <c r="I179" i="14" s="1"/>
  <c r="C456" i="14"/>
  <c r="I456" i="14" s="1"/>
  <c r="C1408" i="14"/>
  <c r="I1408" i="14" s="1"/>
  <c r="C633" i="14"/>
  <c r="I633" i="14" s="1"/>
  <c r="C716" i="14"/>
  <c r="I716" i="14" s="1"/>
  <c r="C334" i="14"/>
  <c r="I334" i="14" s="1"/>
  <c r="C273" i="14"/>
  <c r="I273" i="14" s="1"/>
  <c r="C1756" i="14"/>
  <c r="I1756" i="14" s="1"/>
  <c r="C256" i="14"/>
  <c r="I256" i="14" s="1"/>
  <c r="C382" i="14"/>
  <c r="I382" i="14" s="1"/>
  <c r="C210" i="14"/>
  <c r="I210" i="14" s="1"/>
  <c r="C754" i="14"/>
  <c r="I754" i="14" s="1"/>
  <c r="C369" i="14"/>
  <c r="I369" i="14" s="1"/>
  <c r="C1162" i="14"/>
  <c r="I1162" i="14" s="1"/>
  <c r="C1118" i="14"/>
  <c r="I1118" i="14" s="1"/>
  <c r="C1399" i="14"/>
  <c r="I1399" i="14" s="1"/>
  <c r="C110" i="14"/>
  <c r="I110" i="14" s="1"/>
  <c r="C34" i="14"/>
  <c r="I34" i="14" s="1"/>
  <c r="C35" i="14"/>
  <c r="I35" i="14" s="1"/>
  <c r="C39" i="14"/>
  <c r="I39" i="14" s="1"/>
  <c r="C40" i="14"/>
  <c r="I40" i="14" s="1"/>
  <c r="C41" i="14"/>
  <c r="I41" i="14" s="1"/>
  <c r="C43" i="14"/>
  <c r="I43" i="14" s="1"/>
  <c r="C47" i="14"/>
  <c r="I47" i="14" s="1"/>
  <c r="B92" i="14"/>
  <c r="C92" i="14" s="1"/>
  <c r="C97" i="14"/>
  <c r="I97" i="14" s="1"/>
  <c r="C108" i="14"/>
  <c r="I108" i="14" s="1"/>
  <c r="B130" i="14"/>
  <c r="C138" i="14"/>
  <c r="I138" i="14" s="1"/>
  <c r="C142" i="14"/>
  <c r="I142" i="14" s="1"/>
  <c r="C146" i="14"/>
  <c r="I146" i="14" s="1"/>
  <c r="C148" i="14"/>
  <c r="I148" i="14" s="1"/>
  <c r="C219" i="14"/>
  <c r="I219" i="14" s="1"/>
  <c r="C223" i="14"/>
  <c r="I223" i="14" s="1"/>
  <c r="C236" i="14"/>
  <c r="I236" i="14" s="1"/>
  <c r="B253" i="14"/>
  <c r="C258" i="14"/>
  <c r="I258" i="14" s="1"/>
  <c r="C259" i="14"/>
  <c r="I259" i="14" s="1"/>
  <c r="B278" i="14"/>
  <c r="C278" i="14" s="1"/>
  <c r="B309" i="14"/>
  <c r="B337" i="14"/>
  <c r="I372" i="14"/>
  <c r="C376" i="14"/>
  <c r="I376" i="14" s="1"/>
  <c r="B384" i="14"/>
  <c r="C384" i="14" s="1"/>
  <c r="B396" i="14"/>
  <c r="C396" i="14" s="1"/>
  <c r="I404" i="14"/>
  <c r="C408" i="14"/>
  <c r="I408" i="14" s="1"/>
  <c r="C468" i="14"/>
  <c r="I468" i="14" s="1"/>
  <c r="B472" i="14"/>
  <c r="I484" i="14"/>
  <c r="C492" i="14"/>
  <c r="I492" i="14" s="1"/>
  <c r="B503" i="14"/>
  <c r="B515" i="14"/>
  <c r="C535" i="14"/>
  <c r="I535" i="14" s="1"/>
  <c r="B547" i="14"/>
  <c r="B559" i="14"/>
  <c r="C567" i="14"/>
  <c r="I567" i="14" s="1"/>
  <c r="C588" i="14"/>
  <c r="I588" i="14" s="1"/>
  <c r="C597" i="14"/>
  <c r="I597" i="14" s="1"/>
  <c r="C601" i="14"/>
  <c r="I601" i="14" s="1"/>
  <c r="B605" i="14"/>
  <c r="B613" i="14"/>
  <c r="B629" i="14"/>
  <c r="B645" i="14"/>
  <c r="C645" i="14" s="1"/>
  <c r="B649" i="14"/>
  <c r="C649" i="14" s="1"/>
  <c r="C699" i="14"/>
  <c r="I699" i="14" s="1"/>
  <c r="C704" i="14"/>
  <c r="I704" i="14" s="1"/>
  <c r="I708" i="14"/>
  <c r="C709" i="14"/>
  <c r="I709" i="14" s="1"/>
  <c r="B713" i="14"/>
  <c r="B725" i="14"/>
  <c r="C725" i="14" s="1"/>
  <c r="C762" i="14"/>
  <c r="I762" i="14" s="1"/>
  <c r="C794" i="14"/>
  <c r="I794" i="14" s="1"/>
  <c r="C798" i="14"/>
  <c r="I798" i="14" s="1"/>
  <c r="B838" i="14"/>
  <c r="C838" i="14" s="1"/>
  <c r="B842" i="14"/>
  <c r="C842" i="14" s="1"/>
  <c r="B846" i="14"/>
  <c r="C846" i="14" s="1"/>
  <c r="B850" i="14"/>
  <c r="C850" i="14" s="1"/>
  <c r="B860" i="14"/>
  <c r="I908" i="14"/>
  <c r="C919" i="14"/>
  <c r="I919" i="14" s="1"/>
  <c r="C931" i="14"/>
  <c r="I931" i="14" s="1"/>
  <c r="B947" i="14"/>
  <c r="C947" i="14" s="1"/>
  <c r="I964" i="14"/>
  <c r="C968" i="14"/>
  <c r="I968" i="14" s="1"/>
  <c r="B978" i="14"/>
  <c r="B1003" i="14"/>
  <c r="C1003" i="14" s="1"/>
  <c r="C1021" i="14"/>
  <c r="I1021" i="14" s="1"/>
  <c r="C1022" i="14"/>
  <c r="I1022" i="14" s="1"/>
  <c r="B1027" i="14"/>
  <c r="C1027" i="14" s="1"/>
  <c r="C1065" i="14"/>
  <c r="I1065" i="14" s="1"/>
  <c r="C1066" i="14"/>
  <c r="I1066" i="14" s="1"/>
  <c r="I1067" i="14"/>
  <c r="C1068" i="14"/>
  <c r="I1068" i="14" s="1"/>
  <c r="I1069" i="14"/>
  <c r="I1070" i="14"/>
  <c r="C1071" i="14"/>
  <c r="I1071" i="14" s="1"/>
  <c r="C1234" i="14"/>
  <c r="I1234" i="14" s="1"/>
  <c r="C1236" i="14"/>
  <c r="I1236" i="14" s="1"/>
  <c r="I1252" i="14"/>
  <c r="C1253" i="14"/>
  <c r="I1253" i="14" s="1"/>
  <c r="C1254" i="14"/>
  <c r="I1254" i="14" s="1"/>
  <c r="B1260" i="14"/>
  <c r="C1268" i="14"/>
  <c r="I1268" i="14" s="1"/>
  <c r="B1290" i="14"/>
  <c r="C1290" i="14" s="1"/>
  <c r="C1327" i="14"/>
  <c r="I1327" i="14" s="1"/>
  <c r="C1331" i="14"/>
  <c r="I1331" i="14" s="1"/>
  <c r="B1340" i="14"/>
  <c r="C1340" i="14" s="1"/>
  <c r="C1348" i="14"/>
  <c r="I1348" i="14" s="1"/>
  <c r="C1352" i="14"/>
  <c r="I1352" i="14" s="1"/>
  <c r="B1364" i="14"/>
  <c r="C1364" i="14" s="1"/>
  <c r="I1368" i="14"/>
  <c r="I1372" i="14"/>
  <c r="B1376" i="14"/>
  <c r="C1376" i="14" s="1"/>
  <c r="C1380" i="14"/>
  <c r="I1380" i="14" s="1"/>
  <c r="B1392" i="14"/>
  <c r="C1392" i="14" s="1"/>
  <c r="B1396" i="14"/>
  <c r="C1396" i="14" s="1"/>
  <c r="C1474" i="14"/>
  <c r="I1474" i="14" s="1"/>
  <c r="B1478" i="14"/>
  <c r="C1478" i="14" s="1"/>
  <c r="C1618" i="14"/>
  <c r="I1618" i="14" s="1"/>
  <c r="B1654" i="14"/>
  <c r="C1654" i="14" s="1"/>
  <c r="C1658" i="14"/>
  <c r="I1658" i="14" s="1"/>
  <c r="C1682" i="14"/>
  <c r="I1682" i="14" s="1"/>
  <c r="C1698" i="14"/>
  <c r="I1698" i="14" s="1"/>
  <c r="C1711" i="14"/>
  <c r="I1711" i="14" s="1"/>
  <c r="C1723" i="14"/>
  <c r="I1723" i="14" s="1"/>
  <c r="C1727" i="14"/>
  <c r="I1727" i="14" s="1"/>
  <c r="C1743" i="14"/>
  <c r="I1743" i="14" s="1"/>
  <c r="B1747" i="14"/>
  <c r="C1747" i="14" s="1"/>
  <c r="C1811" i="14"/>
  <c r="I1811" i="14" s="1"/>
  <c r="B1823" i="14"/>
  <c r="C1823" i="14" s="1"/>
  <c r="C1827" i="14"/>
  <c r="I1827" i="14" s="1"/>
  <c r="C1831" i="14"/>
  <c r="I1831" i="14" s="1"/>
  <c r="B1839" i="14"/>
  <c r="C1847" i="14"/>
  <c r="I1847" i="14" s="1"/>
  <c r="B1859" i="14"/>
  <c r="C1859" i="14" s="1"/>
  <c r="C1871" i="14"/>
  <c r="I1871" i="14" s="1"/>
  <c r="C1879" i="14"/>
  <c r="I1879" i="14" s="1"/>
  <c r="C1891" i="14"/>
  <c r="I1891" i="14" s="1"/>
  <c r="C1895" i="14"/>
  <c r="I1895" i="14" s="1"/>
  <c r="C1899" i="14"/>
  <c r="I1899" i="14" s="1"/>
  <c r="C1900" i="14"/>
  <c r="I1900" i="14" s="1"/>
  <c r="C1902" i="14"/>
  <c r="I1902" i="14" s="1"/>
  <c r="C1904" i="14"/>
  <c r="I1904" i="14" s="1"/>
  <c r="B1907" i="14"/>
  <c r="C1907" i="14" s="1"/>
  <c r="C1917" i="14"/>
  <c r="I1917" i="14" s="1"/>
  <c r="C1918" i="14"/>
  <c r="I1918" i="14" s="1"/>
  <c r="C1923" i="14"/>
  <c r="I1923" i="14" s="1"/>
  <c r="C1941" i="14"/>
  <c r="I1941" i="14" s="1"/>
  <c r="C1825" i="14"/>
  <c r="I1825" i="14" s="1"/>
  <c r="I868" i="14"/>
  <c r="C145" i="14"/>
  <c r="I145" i="14" s="1"/>
  <c r="I536" i="14"/>
  <c r="C302" i="14"/>
  <c r="I302" i="14" s="1"/>
  <c r="C1259" i="14"/>
  <c r="I1259" i="14" s="1"/>
  <c r="C1159" i="14"/>
  <c r="I1159" i="14" s="1"/>
  <c r="C1011" i="14"/>
  <c r="I1011" i="14" s="1"/>
  <c r="C421" i="14"/>
  <c r="I421" i="14" s="1"/>
  <c r="I1872" i="14"/>
  <c r="C1563" i="14"/>
  <c r="I1563" i="14" s="1"/>
  <c r="C1437" i="14"/>
  <c r="I1437" i="14" s="1"/>
  <c r="C208" i="14"/>
  <c r="I208" i="14" s="1"/>
  <c r="C1700" i="14"/>
  <c r="I1700" i="14" s="1"/>
  <c r="C1579" i="14"/>
  <c r="I1579" i="14" s="1"/>
  <c r="C1468" i="14"/>
  <c r="I1468" i="14" s="1"/>
  <c r="C1417" i="14"/>
  <c r="I1417" i="14" s="1"/>
  <c r="I491" i="14"/>
  <c r="I1126" i="14"/>
  <c r="I1312" i="14"/>
  <c r="I1200" i="14"/>
  <c r="C823" i="14"/>
  <c r="I823" i="14" s="1"/>
  <c r="I1060" i="14"/>
  <c r="I534" i="14"/>
  <c r="I471" i="14"/>
  <c r="I152" i="14"/>
  <c r="C1985" i="14"/>
  <c r="I1985" i="14" s="1"/>
  <c r="I815" i="14"/>
  <c r="I712" i="14"/>
  <c r="C1866" i="14"/>
  <c r="I1866" i="14" s="1"/>
  <c r="C493" i="14"/>
  <c r="I493" i="14" s="1"/>
  <c r="I88" i="14"/>
  <c r="I520" i="14"/>
  <c r="C263" i="14"/>
  <c r="I263" i="14" s="1"/>
  <c r="I76" i="14"/>
  <c r="I1343" i="14"/>
  <c r="C1363" i="14"/>
  <c r="I1363" i="14" s="1"/>
  <c r="C1135" i="14"/>
  <c r="I1135" i="14" s="1"/>
  <c r="C640" i="14"/>
  <c r="I640" i="14" s="1"/>
  <c r="I168" i="14"/>
  <c r="C1151" i="14"/>
  <c r="I1151" i="14" s="1"/>
  <c r="I502" i="14"/>
  <c r="C1274" i="14"/>
  <c r="I1274" i="14" s="1"/>
  <c r="I109" i="14"/>
  <c r="C201" i="14"/>
  <c r="I201" i="14" s="1"/>
  <c r="C457" i="14"/>
  <c r="I457" i="14" s="1"/>
  <c r="C306" i="14"/>
  <c r="I306" i="14" s="1"/>
  <c r="C2004" i="14"/>
  <c r="I2004" i="14" s="1"/>
  <c r="C347" i="14"/>
  <c r="I347" i="14" s="1"/>
  <c r="C95" i="14"/>
  <c r="I95" i="14" s="1"/>
  <c r="I821" i="14"/>
  <c r="I487" i="14"/>
  <c r="I1037" i="14"/>
  <c r="C737" i="14"/>
  <c r="I737" i="14" s="1"/>
  <c r="C319" i="14"/>
  <c r="I319" i="14" s="1"/>
  <c r="I160" i="14"/>
  <c r="I234" i="14"/>
  <c r="C1210" i="14"/>
  <c r="I1210" i="14" s="1"/>
  <c r="C1174" i="14"/>
  <c r="I1174" i="14" s="1"/>
  <c r="C1447" i="14"/>
  <c r="I1447" i="14" s="1"/>
  <c r="I1315" i="14"/>
  <c r="C1956" i="14"/>
  <c r="I1956" i="14" s="1"/>
  <c r="C948" i="14"/>
  <c r="I948" i="14" s="1"/>
  <c r="C364" i="14"/>
  <c r="I364" i="14" s="1"/>
  <c r="C294" i="14"/>
  <c r="I294" i="14" s="1"/>
  <c r="C819" i="14"/>
  <c r="I819" i="14" s="1"/>
  <c r="C1449" i="14"/>
  <c r="I1449" i="14" s="1"/>
  <c r="C1411" i="14"/>
  <c r="I1411" i="14" s="1"/>
  <c r="I1385" i="14"/>
  <c r="C1239" i="14"/>
  <c r="I1239" i="14" s="1"/>
  <c r="B6" i="14"/>
  <c r="C6" i="14" s="1"/>
  <c r="C22" i="14"/>
  <c r="I22" i="14" s="1"/>
  <c r="C111" i="14"/>
  <c r="I111" i="14" s="1"/>
  <c r="B188" i="14"/>
  <c r="C188" i="14" s="1"/>
  <c r="I192" i="14"/>
  <c r="I193" i="14"/>
  <c r="B281" i="14"/>
  <c r="C281" i="14" s="1"/>
  <c r="C297" i="14"/>
  <c r="I297" i="14" s="1"/>
  <c r="B316" i="14"/>
  <c r="C316" i="14" s="1"/>
  <c r="C320" i="14"/>
  <c r="I320" i="14" s="1"/>
  <c r="C328" i="14"/>
  <c r="I328" i="14" s="1"/>
  <c r="B340" i="14"/>
  <c r="I344" i="14"/>
  <c r="I420" i="14"/>
  <c r="C431" i="14"/>
  <c r="I431" i="14" s="1"/>
  <c r="I432" i="14"/>
  <c r="C550" i="14"/>
  <c r="I550" i="14" s="1"/>
  <c r="I636" i="14"/>
  <c r="C652" i="14"/>
  <c r="I652" i="14" s="1"/>
  <c r="C664" i="14"/>
  <c r="I664" i="14" s="1"/>
  <c r="B682" i="14"/>
  <c r="C682" i="14" s="1"/>
  <c r="B694" i="14"/>
  <c r="I724" i="14"/>
  <c r="C748" i="14"/>
  <c r="I748" i="14" s="1"/>
  <c r="C757" i="14"/>
  <c r="I757" i="14" s="1"/>
  <c r="B769" i="14"/>
  <c r="C769" i="14" s="1"/>
  <c r="C777" i="14"/>
  <c r="I777" i="14" s="1"/>
  <c r="B825" i="14"/>
  <c r="B829" i="14"/>
  <c r="C829" i="14" s="1"/>
  <c r="C833" i="14"/>
  <c r="I833" i="14" s="1"/>
  <c r="B863" i="14"/>
  <c r="C863" i="14" s="1"/>
  <c r="I1038" i="14"/>
  <c r="C1134" i="14"/>
  <c r="I1134" i="14" s="1"/>
  <c r="I1168" i="14"/>
  <c r="C1169" i="14"/>
  <c r="I1169" i="14" s="1"/>
  <c r="C1170" i="14"/>
  <c r="I1170" i="14" s="1"/>
  <c r="I1171" i="14"/>
  <c r="I1172" i="14"/>
  <c r="I1173" i="14"/>
  <c r="I1230" i="14"/>
  <c r="B1278" i="14"/>
  <c r="C1278" i="14" s="1"/>
  <c r="C1287" i="14"/>
  <c r="I1287" i="14" s="1"/>
  <c r="B1316" i="14"/>
  <c r="C1316" i="14" s="1"/>
  <c r="C1409" i="14"/>
  <c r="I1409" i="14" s="1"/>
  <c r="I1416" i="14"/>
  <c r="C1446" i="14"/>
  <c r="I1446" i="14" s="1"/>
  <c r="B1450" i="14"/>
  <c r="C1450" i="14" s="1"/>
  <c r="C1455" i="14"/>
  <c r="I1455" i="14" s="1"/>
  <c r="C1471" i="14"/>
  <c r="I1471" i="14" s="1"/>
  <c r="C1475" i="14"/>
  <c r="I1475" i="14" s="1"/>
  <c r="C1511" i="14"/>
  <c r="I1511" i="14" s="1"/>
  <c r="I1523" i="14"/>
  <c r="C1527" i="14"/>
  <c r="I1527" i="14" s="1"/>
  <c r="C1575" i="14"/>
  <c r="I1575" i="14" s="1"/>
  <c r="B1591" i="14"/>
  <c r="C835" i="14"/>
  <c r="I835" i="14" s="1"/>
  <c r="C894" i="14"/>
  <c r="I894" i="14" s="1"/>
  <c r="C1013" i="14"/>
  <c r="I1013" i="14" s="1"/>
  <c r="C740" i="14"/>
  <c r="I740" i="14" s="1"/>
  <c r="I345" i="14"/>
  <c r="C1764" i="14"/>
  <c r="I1764" i="14" s="1"/>
  <c r="C1219" i="14"/>
  <c r="I1219" i="14" s="1"/>
  <c r="C453" i="14"/>
  <c r="I453" i="14" s="1"/>
  <c r="C477" i="14"/>
  <c r="I477" i="14" s="1"/>
  <c r="I1000" i="14"/>
  <c r="I462" i="14"/>
  <c r="C375" i="14"/>
  <c r="I375" i="14" s="1"/>
  <c r="I1049" i="14"/>
  <c r="I479" i="14"/>
  <c r="I984" i="14"/>
  <c r="I698" i="14"/>
  <c r="I429" i="14"/>
  <c r="C1649" i="14"/>
  <c r="I1649" i="14" s="1"/>
  <c r="I1404" i="14"/>
  <c r="C528" i="14"/>
  <c r="I528" i="14" s="1"/>
  <c r="I1431" i="14"/>
  <c r="I133" i="14"/>
  <c r="C734" i="14"/>
  <c r="I734" i="14" s="1"/>
  <c r="C1760" i="14"/>
  <c r="I1760" i="14" s="1"/>
  <c r="C736" i="14"/>
  <c r="I736" i="14" s="1"/>
  <c r="C1677" i="14"/>
  <c r="I1677" i="14" s="1"/>
  <c r="C1204" i="14"/>
  <c r="I1204" i="14" s="1"/>
  <c r="C248" i="14"/>
  <c r="I248" i="14" s="1"/>
  <c r="I831" i="14"/>
  <c r="C900" i="14"/>
  <c r="I900" i="14" s="1"/>
  <c r="I622" i="14"/>
  <c r="C600" i="14"/>
  <c r="I600" i="14" s="1"/>
  <c r="I286" i="14"/>
  <c r="C1788" i="14"/>
  <c r="I1788" i="14" s="1"/>
  <c r="C1213" i="14"/>
  <c r="I1213" i="14" s="1"/>
  <c r="I811" i="14"/>
  <c r="I230" i="14"/>
  <c r="C1539" i="14"/>
  <c r="I1539" i="14" s="1"/>
  <c r="I1182" i="14"/>
  <c r="I1456" i="14"/>
  <c r="I87" i="14"/>
  <c r="C1383" i="14"/>
  <c r="I1383" i="14" s="1"/>
  <c r="C1188" i="14"/>
  <c r="I1188" i="14" s="1"/>
  <c r="C834" i="14"/>
  <c r="I834" i="14" s="1"/>
  <c r="I524" i="14"/>
  <c r="C346" i="14"/>
  <c r="I346" i="14" s="1"/>
  <c r="C44" i="14"/>
  <c r="I44" i="14" s="1"/>
  <c r="C1536" i="14"/>
  <c r="I1536" i="14" s="1"/>
  <c r="I562" i="14"/>
  <c r="C25" i="14"/>
  <c r="I25" i="14" s="1"/>
  <c r="C1673" i="14"/>
  <c r="I1673" i="14" s="1"/>
  <c r="C884" i="14"/>
  <c r="I884" i="14" s="1"/>
  <c r="I911" i="14"/>
  <c r="C55" i="14"/>
  <c r="I55" i="14" s="1"/>
  <c r="I1017" i="14"/>
  <c r="C166" i="14"/>
  <c r="I166" i="14" s="1"/>
  <c r="C416" i="14"/>
  <c r="I416" i="14" s="1"/>
  <c r="C1996" i="14"/>
  <c r="I1996" i="14" s="1"/>
  <c r="I473" i="14"/>
  <c r="I318" i="14"/>
  <c r="C934" i="14"/>
  <c r="I934" i="14" s="1"/>
  <c r="I343" i="14"/>
  <c r="C872" i="14"/>
  <c r="I872" i="14" s="1"/>
  <c r="C74" i="14"/>
  <c r="I74" i="14" s="1"/>
  <c r="I204" i="14"/>
  <c r="I1222" i="14"/>
  <c r="C1202" i="14"/>
  <c r="I1202" i="14" s="1"/>
  <c r="C1359" i="14"/>
  <c r="I1359" i="14" s="1"/>
  <c r="C1464" i="14"/>
  <c r="I1464" i="14" s="1"/>
  <c r="C1091" i="14"/>
  <c r="I1091" i="14" s="1"/>
  <c r="C820" i="14"/>
  <c r="I820" i="14" s="1"/>
  <c r="C1479" i="14"/>
  <c r="I1479" i="14" s="1"/>
  <c r="C1938" i="14"/>
  <c r="I1938" i="14" s="1"/>
  <c r="C1430" i="14"/>
  <c r="I1430" i="14" s="1"/>
  <c r="C1277" i="14"/>
  <c r="I1277" i="14" s="1"/>
  <c r="C1178" i="14"/>
  <c r="I1178" i="14" s="1"/>
  <c r="I30" i="14"/>
  <c r="C36" i="14"/>
  <c r="I36" i="14" s="1"/>
  <c r="C150" i="14"/>
  <c r="I150" i="14" s="1"/>
  <c r="B287" i="14"/>
  <c r="C287" i="14" s="1"/>
  <c r="C301" i="14"/>
  <c r="I301" i="14" s="1"/>
  <c r="B401" i="14"/>
  <c r="C401" i="14" s="1"/>
  <c r="C409" i="14"/>
  <c r="I409" i="14" s="1"/>
  <c r="I427" i="14"/>
  <c r="I428" i="14"/>
  <c r="C638" i="14"/>
  <c r="I638" i="14" s="1"/>
  <c r="C672" i="14"/>
  <c r="I672" i="14" s="1"/>
  <c r="C674" i="14"/>
  <c r="I674" i="14" s="1"/>
  <c r="C746" i="14"/>
  <c r="I746" i="14" s="1"/>
  <c r="B763" i="14"/>
  <c r="C763" i="14" s="1"/>
  <c r="B775" i="14"/>
  <c r="C775" i="14" s="1"/>
  <c r="C803" i="14"/>
  <c r="I803" i="14" s="1"/>
  <c r="C889" i="14"/>
  <c r="I889" i="14" s="1"/>
  <c r="C1085" i="14"/>
  <c r="I1085" i="14" s="1"/>
  <c r="C1128" i="14"/>
  <c r="I1128" i="14" s="1"/>
  <c r="C1145" i="14"/>
  <c r="I1145" i="14" s="1"/>
  <c r="B1153" i="14"/>
  <c r="I1198" i="14"/>
  <c r="B1199" i="14"/>
  <c r="C1199" i="14" s="1"/>
  <c r="I1275" i="14"/>
  <c r="C1276" i="14"/>
  <c r="I1276" i="14" s="1"/>
  <c r="C1302" i="14"/>
  <c r="I1302" i="14" s="1"/>
  <c r="C1303" i="14"/>
  <c r="I1303" i="14" s="1"/>
  <c r="I1304" i="14"/>
  <c r="I1309" i="14"/>
  <c r="C1326" i="14"/>
  <c r="I1326" i="14" s="1"/>
  <c r="C1339" i="14"/>
  <c r="I1339" i="14" s="1"/>
  <c r="B1407" i="14"/>
  <c r="C1407" i="14" s="1"/>
  <c r="B1443" i="14"/>
  <c r="C1443" i="14" s="1"/>
  <c r="C1525" i="14"/>
  <c r="I1525" i="14" s="1"/>
  <c r="C1557" i="14"/>
  <c r="I1557" i="14" s="1"/>
  <c r="I84" i="14"/>
  <c r="C122" i="14"/>
  <c r="I122" i="14" s="1"/>
  <c r="C967" i="14"/>
  <c r="I967" i="14" s="1"/>
  <c r="C705" i="14"/>
  <c r="I705" i="14" s="1"/>
  <c r="C804" i="14"/>
  <c r="I804" i="14" s="1"/>
  <c r="C1391" i="14"/>
  <c r="I1391" i="14" s="1"/>
  <c r="C5" i="14"/>
  <c r="I5" i="14" s="1"/>
  <c r="C1412" i="14"/>
  <c r="I1412" i="14" s="1"/>
  <c r="I832" i="14"/>
  <c r="I812" i="14"/>
  <c r="I315" i="14"/>
  <c r="C1980" i="14"/>
  <c r="I1980" i="14" s="1"/>
  <c r="C1434" i="14"/>
  <c r="I1434" i="14" s="1"/>
  <c r="I1389" i="14"/>
  <c r="C1353" i="14"/>
  <c r="I1353" i="14" s="1"/>
  <c r="I1321" i="14"/>
  <c r="C1281" i="14"/>
  <c r="I1281" i="14" s="1"/>
  <c r="C1247" i="14"/>
  <c r="I1247" i="14" s="1"/>
  <c r="C1197" i="14"/>
  <c r="I1197" i="14" s="1"/>
  <c r="C1181" i="14"/>
  <c r="I1181" i="14" s="1"/>
  <c r="C592" i="14"/>
  <c r="I592" i="14" s="1"/>
  <c r="C59" i="14"/>
  <c r="I59" i="14" s="1"/>
  <c r="I124" i="14"/>
  <c r="I336" i="14"/>
  <c r="C438" i="14"/>
  <c r="I438" i="14" s="1"/>
  <c r="I460" i="14"/>
  <c r="C506" i="14"/>
  <c r="I506" i="14" s="1"/>
  <c r="I540" i="14"/>
  <c r="I580" i="14"/>
  <c r="C594" i="14"/>
  <c r="I594" i="14" s="1"/>
  <c r="I624" i="14"/>
  <c r="C650" i="14"/>
  <c r="I650" i="14" s="1"/>
  <c r="I764" i="14"/>
  <c r="C808" i="14"/>
  <c r="I808" i="14" s="1"/>
  <c r="C940" i="14"/>
  <c r="I940" i="14" s="1"/>
  <c r="C1401" i="14"/>
  <c r="I1401" i="14" s="1"/>
  <c r="C1501" i="14"/>
  <c r="I1501" i="14" s="1"/>
  <c r="C1538" i="14"/>
  <c r="I1538" i="14" s="1"/>
  <c r="C1542" i="14"/>
  <c r="I1542" i="14" s="1"/>
  <c r="C1546" i="14"/>
  <c r="I1546" i="14" s="1"/>
  <c r="C1574" i="14"/>
  <c r="I1574" i="14" s="1"/>
  <c r="C1594" i="14"/>
  <c r="I1594" i="14" s="1"/>
  <c r="C1627" i="14"/>
  <c r="I1627" i="14" s="1"/>
  <c r="C1716" i="14"/>
  <c r="I1716" i="14" s="1"/>
  <c r="C1720" i="14"/>
  <c r="I1720" i="14" s="1"/>
  <c r="C1744" i="14"/>
  <c r="I1744" i="14" s="1"/>
  <c r="C1748" i="14"/>
  <c r="I1748" i="14" s="1"/>
  <c r="C1752" i="14"/>
  <c r="I1752" i="14" s="1"/>
  <c r="I1784" i="14"/>
  <c r="C1840" i="14"/>
  <c r="I1840" i="14" s="1"/>
  <c r="C1856" i="14"/>
  <c r="I1856" i="14" s="1"/>
  <c r="C1860" i="14"/>
  <c r="I1860" i="14" s="1"/>
  <c r="I1868" i="14"/>
  <c r="I1880" i="14"/>
  <c r="C1954" i="14"/>
  <c r="I1954" i="14" s="1"/>
  <c r="I377" i="14"/>
  <c r="C1214" i="14"/>
  <c r="I1214" i="14" s="1"/>
  <c r="C1194" i="14"/>
  <c r="I1194" i="14" s="1"/>
  <c r="I1158" i="14"/>
  <c r="C702" i="14"/>
  <c r="I702" i="14" s="1"/>
  <c r="C1335" i="14"/>
  <c r="I1335" i="14" s="1"/>
  <c r="I1291" i="14"/>
  <c r="C1914" i="14"/>
  <c r="I1914" i="14" s="1"/>
  <c r="I359" i="14"/>
  <c r="C261" i="14"/>
  <c r="I261" i="14" s="1"/>
  <c r="C1663" i="14"/>
  <c r="I1663" i="14" s="1"/>
  <c r="C1596" i="14"/>
  <c r="I1596" i="14" s="1"/>
  <c r="I646" i="14"/>
  <c r="C183" i="14"/>
  <c r="I183" i="14" s="1"/>
  <c r="C1422" i="14"/>
  <c r="I1422" i="14" s="1"/>
  <c r="C1373" i="14"/>
  <c r="I1373" i="14" s="1"/>
  <c r="C1233" i="14"/>
  <c r="I1233" i="14" s="1"/>
  <c r="C1185" i="14"/>
  <c r="I1185" i="14" s="1"/>
  <c r="C1131" i="14"/>
  <c r="I1131" i="14" s="1"/>
  <c r="C66" i="14"/>
  <c r="I66" i="14" s="1"/>
  <c r="C218" i="14"/>
  <c r="I218" i="14" s="1"/>
  <c r="C357" i="14"/>
  <c r="I357" i="14" s="1"/>
  <c r="I436" i="14"/>
  <c r="C604" i="14"/>
  <c r="I604" i="14" s="1"/>
  <c r="C727" i="14"/>
  <c r="I727" i="14" s="1"/>
  <c r="C772" i="14"/>
  <c r="I772" i="14" s="1"/>
  <c r="C780" i="14"/>
  <c r="I780" i="14" s="1"/>
  <c r="C806" i="14"/>
  <c r="I806" i="14" s="1"/>
  <c r="I1028" i="14"/>
  <c r="I1046" i="14"/>
  <c r="I1051" i="14"/>
  <c r="I1208" i="14"/>
  <c r="I1286" i="14"/>
  <c r="C1483" i="14"/>
  <c r="I1483" i="14" s="1"/>
  <c r="C1503" i="14"/>
  <c r="I1503" i="14" s="1"/>
  <c r="C1532" i="14"/>
  <c r="I1532" i="14" s="1"/>
  <c r="I1584" i="14"/>
  <c r="C1592" i="14"/>
  <c r="I1592" i="14" s="1"/>
  <c r="C1633" i="14"/>
  <c r="I1633" i="14" s="1"/>
  <c r="C1661" i="14"/>
  <c r="I1661" i="14" s="1"/>
  <c r="C1714" i="14"/>
  <c r="I1714" i="14" s="1"/>
  <c r="I1738" i="14"/>
  <c r="C1742" i="14"/>
  <c r="I1742" i="14" s="1"/>
  <c r="C1822" i="14"/>
  <c r="I1822" i="14" s="1"/>
  <c r="C1886" i="14"/>
  <c r="I1886" i="14" s="1"/>
  <c r="I1470" i="14"/>
  <c r="C1785" i="14"/>
  <c r="I1785" i="14" s="1"/>
  <c r="C1809" i="14"/>
  <c r="I1809" i="14" s="1"/>
  <c r="C1873" i="14"/>
  <c r="I1873" i="14" s="1"/>
  <c r="C1889" i="14"/>
  <c r="I1889" i="14" s="1"/>
  <c r="C1897" i="14"/>
  <c r="I1897" i="14" s="1"/>
  <c r="C1915" i="14"/>
  <c r="I1915" i="14" s="1"/>
  <c r="C1925" i="14"/>
  <c r="I1925" i="14" s="1"/>
  <c r="C1947" i="14"/>
  <c r="I1947" i="14" s="1"/>
  <c r="C1975" i="14"/>
  <c r="I1975" i="14" s="1"/>
  <c r="C1983" i="14"/>
  <c r="I1983" i="14" s="1"/>
  <c r="C1998" i="14"/>
  <c r="I1998" i="14" s="1"/>
  <c r="C2001" i="14"/>
  <c r="I2001" i="14" s="1"/>
  <c r="I1970" i="14"/>
  <c r="C1993" i="14"/>
  <c r="I1993" i="14" s="1"/>
  <c r="C2000" i="14"/>
  <c r="I2000" i="14" s="1"/>
  <c r="C1270" i="14"/>
  <c r="I1270" i="14" s="1"/>
  <c r="H51" i="17"/>
  <c r="F1" i="18"/>
  <c r="H1" i="18"/>
  <c r="C1820" i="14"/>
  <c r="I1820" i="14" s="1"/>
  <c r="C1624" i="14"/>
  <c r="I1624" i="14" s="1"/>
  <c r="B1559" i="14"/>
  <c r="C1559" i="14" s="1"/>
  <c r="B1672" i="14"/>
  <c r="B1765" i="14"/>
  <c r="C1765" i="14" s="1"/>
  <c r="C1769" i="14"/>
  <c r="I1769" i="14" s="1"/>
  <c r="B1813" i="14"/>
  <c r="C1813" i="14" s="1"/>
  <c r="B1845" i="14"/>
  <c r="C1845" i="14" s="1"/>
  <c r="B1853" i="14"/>
  <c r="C1853" i="14" s="1"/>
  <c r="B1857" i="14"/>
  <c r="C1857" i="14" s="1"/>
  <c r="C1909" i="14"/>
  <c r="I1909" i="14" s="1"/>
  <c r="B1937" i="14"/>
  <c r="C1937" i="14" s="1"/>
  <c r="B1951" i="14"/>
  <c r="B1955" i="14"/>
  <c r="C1955" i="14" s="1"/>
  <c r="C1979" i="14"/>
  <c r="I1979" i="14" s="1"/>
  <c r="B1991" i="14"/>
  <c r="C1991" i="14" s="1"/>
  <c r="H109" i="17"/>
  <c r="C1715" i="14"/>
  <c r="I1715" i="14" s="1"/>
  <c r="C1851" i="14"/>
  <c r="I1851" i="14" s="1"/>
  <c r="C1773" i="14"/>
  <c r="I1773" i="14" s="1"/>
  <c r="C1705" i="14"/>
  <c r="I1705" i="14" s="1"/>
  <c r="C1805" i="14"/>
  <c r="I1805" i="14" s="1"/>
  <c r="B1534" i="14"/>
  <c r="C1534" i="14" s="1"/>
  <c r="B1562" i="14"/>
  <c r="B1578" i="14"/>
  <c r="C1578" i="14" s="1"/>
  <c r="B1603" i="14"/>
  <c r="C1603" i="14" s="1"/>
  <c r="B1631" i="14"/>
  <c r="C1631" i="14" s="1"/>
  <c r="B1635" i="14"/>
  <c r="C1635" i="14" s="1"/>
  <c r="B1639" i="14"/>
  <c r="C1639" i="14" s="1"/>
  <c r="B1651" i="14"/>
  <c r="C1651" i="14" s="1"/>
  <c r="B1659" i="14"/>
  <c r="C1659" i="14" s="1"/>
  <c r="C1836" i="14"/>
  <c r="I1836" i="14" s="1"/>
  <c r="B1896" i="14"/>
  <c r="B1908" i="14"/>
  <c r="C1922" i="14"/>
  <c r="I1922" i="14" s="1"/>
  <c r="B1465" i="14"/>
  <c r="C1465" i="14" s="1"/>
  <c r="O42" i="17"/>
  <c r="P83" i="17"/>
  <c r="B83" i="17" s="1"/>
  <c r="A83" i="17" s="1"/>
  <c r="C1545" i="14"/>
  <c r="I1545" i="14" s="1"/>
  <c r="B1731" i="14"/>
  <c r="C1731" i="14" s="1"/>
  <c r="C1751" i="14"/>
  <c r="I1751" i="14" s="1"/>
  <c r="C1755" i="14"/>
  <c r="I1755" i="14" s="1"/>
  <c r="B1775" i="14"/>
  <c r="C1775" i="14" s="1"/>
  <c r="C1807" i="14"/>
  <c r="I1807" i="14" s="1"/>
  <c r="B1815" i="14"/>
  <c r="C1815" i="14" s="1"/>
  <c r="C1903" i="14"/>
  <c r="I1903" i="14" s="1"/>
  <c r="C1912" i="14"/>
  <c r="I1912" i="14" s="1"/>
  <c r="B1945" i="14"/>
  <c r="C1945" i="14" s="1"/>
  <c r="B1977" i="14"/>
  <c r="C1977" i="14" s="1"/>
  <c r="C1688" i="14"/>
  <c r="I1688" i="14" s="1"/>
  <c r="C1561" i="14"/>
  <c r="I1561" i="14" s="1"/>
  <c r="C1786" i="14"/>
  <c r="I1786" i="14" s="1"/>
  <c r="B1707" i="14"/>
  <c r="C1707" i="14" s="1"/>
  <c r="C1793" i="14"/>
  <c r="I1793" i="14" s="1"/>
  <c r="C1735" i="14"/>
  <c r="I1735" i="14" s="1"/>
  <c r="B1472" i="14"/>
  <c r="B1516" i="14"/>
  <c r="C1516" i="14" s="1"/>
  <c r="C1524" i="14"/>
  <c r="I1524" i="14" s="1"/>
  <c r="C1544" i="14"/>
  <c r="I1544" i="14" s="1"/>
  <c r="B1605" i="14"/>
  <c r="C1605" i="14" s="1"/>
  <c r="B1613" i="14"/>
  <c r="B1637" i="14"/>
  <c r="B1653" i="14"/>
  <c r="C1653" i="14" s="1"/>
  <c r="C1818" i="14"/>
  <c r="I1818" i="14" s="1"/>
  <c r="B1834" i="14"/>
  <c r="C1834" i="14" s="1"/>
  <c r="C1606" i="14"/>
  <c r="I1606" i="14" s="1"/>
  <c r="C1588" i="14"/>
  <c r="I1588" i="14" s="1"/>
  <c r="B1485" i="14"/>
  <c r="B1522" i="14"/>
  <c r="C1522" i="14" s="1"/>
  <c r="C1556" i="14"/>
  <c r="I1556" i="14" s="1"/>
  <c r="B1572" i="14"/>
  <c r="C1572" i="14" s="1"/>
  <c r="C1634" i="14"/>
  <c r="I1634" i="14" s="1"/>
  <c r="B1662" i="14"/>
  <c r="B1666" i="14"/>
  <c r="C1671" i="14"/>
  <c r="I1671" i="14" s="1"/>
  <c r="B1675" i="14"/>
  <c r="B1687" i="14"/>
  <c r="B1704" i="14"/>
  <c r="C1704" i="14" s="1"/>
  <c r="B1712" i="14"/>
  <c r="B1736" i="14"/>
  <c r="C1736" i="14" s="1"/>
  <c r="B2002" i="14"/>
  <c r="C2002" i="14" s="1"/>
  <c r="B2007" i="14"/>
  <c r="C2007" i="14" s="1"/>
  <c r="C1858" i="14"/>
  <c r="I1858" i="14" s="1"/>
  <c r="C1622" i="14"/>
  <c r="I1622" i="14" s="1"/>
  <c r="K80" i="17"/>
  <c r="B1838" i="14"/>
  <c r="C1691" i="14"/>
  <c r="I1691" i="14" s="1"/>
  <c r="C1919" i="14"/>
  <c r="I1919" i="14" s="1"/>
  <c r="C1843" i="14"/>
  <c r="I1843" i="14" s="1"/>
  <c r="C1551" i="14"/>
  <c r="I1551" i="14" s="1"/>
  <c r="C1740" i="14"/>
  <c r="I1740" i="14" s="1"/>
  <c r="C1803" i="14"/>
  <c r="I1803" i="14" s="1"/>
  <c r="C1697" i="14"/>
  <c r="I1697" i="14" s="1"/>
  <c r="C1791" i="14"/>
  <c r="I1791" i="14" s="1"/>
  <c r="B1488" i="14"/>
  <c r="B1508" i="14"/>
  <c r="C1508" i="14" s="1"/>
  <c r="B1529" i="14"/>
  <c r="B1657" i="14"/>
  <c r="C1657" i="14" s="1"/>
  <c r="C1669" i="14"/>
  <c r="I1669" i="14" s="1"/>
  <c r="B1686" i="14"/>
  <c r="B1835" i="14"/>
  <c r="B1887" i="14"/>
  <c r="B1888" i="14"/>
  <c r="B1924" i="14"/>
  <c r="B1932" i="14"/>
  <c r="C1932" i="14" s="1"/>
  <c r="B1950" i="14"/>
  <c r="B2005" i="14"/>
  <c r="C2005" i="14" s="1"/>
  <c r="C1576" i="14"/>
  <c r="I1576" i="14" s="1"/>
  <c r="C1526" i="14"/>
  <c r="I1526" i="14" s="1"/>
  <c r="C1530" i="14"/>
  <c r="I1530" i="14" s="1"/>
  <c r="B1767" i="14"/>
  <c r="C1779" i="14"/>
  <c r="I1779" i="14" s="1"/>
  <c r="B1795" i="14"/>
  <c r="B1826" i="14"/>
  <c r="B1893" i="14"/>
  <c r="B1969" i="14"/>
  <c r="C1989" i="14"/>
  <c r="I1989" i="14" s="1"/>
  <c r="C1493" i="14"/>
  <c r="I1493" i="14" s="1"/>
  <c r="C1469" i="14"/>
  <c r="I1469" i="14" s="1"/>
  <c r="H52" i="17"/>
  <c r="K68" i="17"/>
  <c r="C1881" i="14"/>
  <c r="I1881" i="14" s="1"/>
  <c r="C1650" i="14"/>
  <c r="I1650" i="14" s="1"/>
  <c r="C1646" i="14"/>
  <c r="I1646" i="14" s="1"/>
  <c r="C1931" i="14"/>
  <c r="I1931" i="14" s="1"/>
  <c r="C1930" i="14"/>
  <c r="I1930" i="14" s="1"/>
  <c r="C1580" i="14"/>
  <c r="I1580" i="14" s="1"/>
  <c r="C1484" i="14"/>
  <c r="I1484" i="14" s="1"/>
  <c r="C1597" i="14"/>
  <c r="I1597" i="14" s="1"/>
  <c r="B1678" i="14"/>
  <c r="C1648" i="14"/>
  <c r="I1648" i="14" s="1"/>
  <c r="C1865" i="14"/>
  <c r="I1865" i="14" s="1"/>
  <c r="B1494" i="14"/>
  <c r="B1543" i="14"/>
  <c r="C1543" i="14" s="1"/>
  <c r="C1548" i="14"/>
  <c r="I1548" i="14" s="1"/>
  <c r="B1552" i="14"/>
  <c r="C1552" i="14" s="1"/>
  <c r="B1581" i="14"/>
  <c r="B1593" i="14"/>
  <c r="C1611" i="14"/>
  <c r="I1611" i="14" s="1"/>
  <c r="B1725" i="14"/>
  <c r="B1745" i="14"/>
  <c r="B1766" i="14"/>
  <c r="B1774" i="14"/>
  <c r="B1778" i="14"/>
  <c r="C1778" i="14" s="1"/>
  <c r="C1821" i="14"/>
  <c r="I1821" i="14" s="1"/>
  <c r="B1988" i="14"/>
  <c r="C1988" i="14" s="1"/>
  <c r="C1992" i="14"/>
  <c r="I1992" i="14" s="1"/>
  <c r="C1684" i="14"/>
  <c r="I1684" i="14" s="1"/>
  <c r="B1878" i="14"/>
  <c r="B1882" i="14"/>
  <c r="B1978" i="14"/>
  <c r="B1982" i="14"/>
  <c r="B1984" i="14"/>
  <c r="P96" i="17"/>
  <c r="D96" i="17" s="1"/>
  <c r="C96" i="17" s="1"/>
  <c r="I53" i="17"/>
  <c r="I72" i="17"/>
  <c r="C1974" i="14"/>
  <c r="I1974" i="14" s="1"/>
  <c r="H93" i="17"/>
  <c r="B1861" i="14"/>
  <c r="C1861" i="14" s="1"/>
  <c r="C1601" i="14"/>
  <c r="I1601" i="14" s="1"/>
  <c r="C1512" i="14"/>
  <c r="I1512" i="14" s="1"/>
  <c r="C1862" i="14"/>
  <c r="I1862" i="14" s="1"/>
  <c r="H49" i="17"/>
  <c r="K58" i="17"/>
  <c r="I86" i="17"/>
  <c r="H82" i="17"/>
  <c r="O95" i="17"/>
  <c r="J110" i="17"/>
  <c r="K72" i="17"/>
  <c r="C1921" i="14"/>
  <c r="I1921" i="14" s="1"/>
  <c r="B1689" i="14"/>
  <c r="B1724" i="14"/>
  <c r="C1724" i="14" s="1"/>
  <c r="B1730" i="14"/>
  <c r="B1789" i="14"/>
  <c r="B1797" i="14"/>
  <c r="B1824" i="14"/>
  <c r="B1828" i="14"/>
  <c r="C1828" i="14" s="1"/>
  <c r="B1832" i="14"/>
  <c r="C1841" i="14"/>
  <c r="I1841" i="14" s="1"/>
  <c r="C1855" i="14"/>
  <c r="I1855" i="14" s="1"/>
  <c r="C1800" i="14"/>
  <c r="I1800" i="14" s="1"/>
  <c r="C1933" i="14"/>
  <c r="I1933" i="14" s="1"/>
  <c r="C1830" i="14"/>
  <c r="I1830" i="14" s="1"/>
  <c r="C1777" i="14"/>
  <c r="I1777" i="14" s="1"/>
  <c r="K108" i="17"/>
  <c r="J88" i="17"/>
  <c r="I105" i="17"/>
  <c r="I95" i="17"/>
  <c r="J121" i="17"/>
  <c r="K48" i="17"/>
  <c r="K89" i="17"/>
  <c r="P54" i="17"/>
  <c r="B54" i="17" s="1"/>
  <c r="A54" i="17" s="1"/>
  <c r="H86" i="17"/>
  <c r="I99" i="17"/>
  <c r="H103" i="17"/>
  <c r="H57" i="17"/>
  <c r="C1614" i="14"/>
  <c r="I1614" i="14" s="1"/>
  <c r="H96" i="17"/>
  <c r="C1994" i="14"/>
  <c r="I1994" i="14" s="1"/>
  <c r="C1965" i="14"/>
  <c r="I1965" i="14" s="1"/>
  <c r="C1498" i="14"/>
  <c r="I1498" i="14" s="1"/>
  <c r="C1848" i="14"/>
  <c r="I1848" i="14" s="1"/>
  <c r="C1558" i="14"/>
  <c r="I1558" i="14" s="1"/>
  <c r="B1482" i="14"/>
  <c r="H111" i="17"/>
  <c r="O53" i="17"/>
  <c r="O105" i="17"/>
  <c r="O38" i="17"/>
  <c r="B1486" i="14"/>
  <c r="B1490" i="14"/>
  <c r="C1490" i="14" s="1"/>
  <c r="B1495" i="14"/>
  <c r="C1499" i="14"/>
  <c r="I1499" i="14" s="1"/>
  <c r="C1505" i="14"/>
  <c r="I1505" i="14" s="1"/>
  <c r="B1506" i="14"/>
  <c r="B1510" i="14"/>
  <c r="B1620" i="14"/>
  <c r="C1729" i="14"/>
  <c r="I1729" i="14" s="1"/>
  <c r="B1863" i="14"/>
  <c r="C1863" i="14" s="1"/>
  <c r="C1867" i="14"/>
  <c r="I1867" i="14" s="1"/>
  <c r="B1869" i="14"/>
  <c r="C1869" i="14" s="1"/>
  <c r="C1874" i="14"/>
  <c r="I1874" i="14" s="1"/>
  <c r="B1467" i="14"/>
  <c r="C1607" i="14"/>
  <c r="I1607" i="14" s="1"/>
  <c r="B1619" i="14"/>
  <c r="B1680" i="14"/>
  <c r="C1718" i="14"/>
  <c r="I1718" i="14" s="1"/>
  <c r="C1719" i="14"/>
  <c r="I1719" i="14" s="1"/>
  <c r="B1768" i="14"/>
  <c r="B1927" i="14"/>
  <c r="B1953" i="14"/>
  <c r="C1772" i="14"/>
  <c r="I1772" i="14" s="1"/>
  <c r="C1935" i="14"/>
  <c r="I1935" i="14" s="1"/>
  <c r="K98" i="17"/>
  <c r="J65" i="17"/>
  <c r="J119" i="17"/>
  <c r="P110" i="17"/>
  <c r="J66" i="17"/>
  <c r="O49" i="17"/>
  <c r="P58" i="17"/>
  <c r="D58" i="17" s="1"/>
  <c r="C58" i="17" s="1"/>
  <c r="B1913" i="14"/>
  <c r="C1973" i="14"/>
  <c r="I1973" i="14" s="1"/>
  <c r="O89" i="17"/>
  <c r="O50" i="17"/>
  <c r="P111" i="17"/>
  <c r="B111" i="17" s="1"/>
  <c r="A111" i="17" s="1"/>
  <c r="J96" i="17"/>
  <c r="C1981" i="14"/>
  <c r="I1981" i="14" s="1"/>
  <c r="C1849" i="14"/>
  <c r="I1849" i="14" s="1"/>
  <c r="C1683" i="14"/>
  <c r="I1683" i="14" s="1"/>
  <c r="C1497" i="14"/>
  <c r="I1497" i="14" s="1"/>
  <c r="C1961" i="14"/>
  <c r="I1961" i="14" s="1"/>
  <c r="C1466" i="14"/>
  <c r="I1466" i="14" s="1"/>
  <c r="B1513" i="14"/>
  <c r="B1521" i="14"/>
  <c r="C1521" i="14" s="1"/>
  <c r="B1564" i="14"/>
  <c r="B1602" i="14"/>
  <c r="C1602" i="14" s="1"/>
  <c r="B1638" i="14"/>
  <c r="C1670" i="14"/>
  <c r="I1670" i="14" s="1"/>
  <c r="B1679" i="14"/>
  <c r="C1679" i="14" s="1"/>
  <c r="B1892" i="14"/>
  <c r="C1901" i="14"/>
  <c r="I1901" i="14" s="1"/>
  <c r="C1905" i="14"/>
  <c r="I1905" i="14" s="1"/>
  <c r="C1911" i="14"/>
  <c r="I1911" i="14" s="1"/>
  <c r="B1952" i="14"/>
  <c r="C1726" i="14"/>
  <c r="I1726" i="14" s="1"/>
  <c r="C1690" i="14"/>
  <c r="I1690" i="14" s="1"/>
  <c r="C1476" i="14"/>
  <c r="I1476" i="14" s="1"/>
  <c r="C1481" i="14"/>
  <c r="I1481" i="14" s="1"/>
  <c r="B1509" i="14"/>
  <c r="B1514" i="14"/>
  <c r="B1717" i="14"/>
  <c r="B1754" i="14"/>
  <c r="B1759" i="14"/>
  <c r="C1759" i="14" s="1"/>
  <c r="C1957" i="14"/>
  <c r="I1957" i="14" s="1"/>
  <c r="J58" i="17"/>
  <c r="K71" i="17"/>
  <c r="O62" i="17"/>
  <c r="K61" i="17"/>
  <c r="P98" i="17"/>
  <c r="P62" i="17"/>
  <c r="D62" i="17" s="1"/>
  <c r="C62" i="17" s="1"/>
  <c r="J117" i="17"/>
  <c r="P50" i="17"/>
  <c r="J100" i="17"/>
  <c r="J78" i="17"/>
  <c r="P51" i="17"/>
  <c r="D51" i="17" s="1"/>
  <c r="C51" i="17" s="1"/>
  <c r="C1949" i="14"/>
  <c r="I1949" i="14" s="1"/>
  <c r="B1507" i="14"/>
  <c r="C1550" i="14"/>
  <c r="I1550" i="14" s="1"/>
  <c r="C1554" i="14"/>
  <c r="I1554" i="14" s="1"/>
  <c r="B1660" i="14"/>
  <c r="B1665" i="14"/>
  <c r="B1790" i="14"/>
  <c r="B1794" i="14"/>
  <c r="C1794" i="14" s="1"/>
  <c r="B1798" i="14"/>
  <c r="B1808" i="14"/>
  <c r="C1808" i="14" s="1"/>
  <c r="C1864" i="14"/>
  <c r="I1864" i="14" s="1"/>
  <c r="C1971" i="14"/>
  <c r="I1971" i="14" s="1"/>
  <c r="C1987" i="14"/>
  <c r="I1987" i="14" s="1"/>
  <c r="C1549" i="14"/>
  <c r="I1549" i="14" s="1"/>
  <c r="C1560" i="14"/>
  <c r="I1560" i="14" s="1"/>
  <c r="B1695" i="14"/>
  <c r="B1708" i="14"/>
  <c r="C1708" i="14" s="1"/>
  <c r="C1713" i="14"/>
  <c r="I1713" i="14" s="1"/>
  <c r="C1763" i="14"/>
  <c r="I1763" i="14" s="1"/>
  <c r="B1783" i="14"/>
  <c r="C1783" i="14" s="1"/>
  <c r="B1796" i="14"/>
  <c r="B1929" i="14"/>
  <c r="C1929" i="14" s="1"/>
  <c r="B1943" i="14"/>
  <c r="C1473" i="14"/>
  <c r="I1473" i="14" s="1"/>
  <c r="B1487" i="14"/>
  <c r="B1491" i="14"/>
  <c r="B1667" i="14"/>
  <c r="B1694" i="14"/>
  <c r="C1699" i="14"/>
  <c r="I1699" i="14" s="1"/>
  <c r="B1703" i="14"/>
  <c r="C1787" i="14"/>
  <c r="I1787" i="14" s="1"/>
  <c r="B1799" i="14"/>
  <c r="C1799" i="14" s="1"/>
  <c r="B1884" i="14"/>
  <c r="C1884" i="14" s="1"/>
  <c r="C1885" i="14"/>
  <c r="I1885" i="14" s="1"/>
  <c r="B1946" i="14"/>
  <c r="C1541" i="14"/>
  <c r="I1541" i="14" s="1"/>
  <c r="C1604" i="14"/>
  <c r="I1604" i="14" s="1"/>
  <c r="C1520" i="14"/>
  <c r="I1520" i="14" s="1"/>
  <c r="C1959" i="14"/>
  <c r="I1959" i="14" s="1"/>
  <c r="C455" i="14"/>
  <c r="I455" i="14" s="1"/>
  <c r="C1284" i="14"/>
  <c r="I1284" i="14" s="1"/>
  <c r="C782" i="14"/>
  <c r="I782" i="14" s="1"/>
  <c r="C58" i="14"/>
  <c r="I58" i="14" s="1"/>
  <c r="C98" i="14"/>
  <c r="I98" i="14" s="1"/>
  <c r="C99" i="14"/>
  <c r="I99" i="14" s="1"/>
  <c r="C136" i="14"/>
  <c r="I136" i="14" s="1"/>
  <c r="B141" i="14"/>
  <c r="C235" i="14"/>
  <c r="I235" i="14" s="1"/>
  <c r="B241" i="14"/>
  <c r="C241" i="14" s="1"/>
  <c r="B249" i="14"/>
  <c r="C249" i="14" s="1"/>
  <c r="C257" i="14"/>
  <c r="I257" i="14" s="1"/>
  <c r="B268" i="14"/>
  <c r="B289" i="14"/>
  <c r="B441" i="14"/>
  <c r="B478" i="14"/>
  <c r="B490" i="14"/>
  <c r="C495" i="14"/>
  <c r="I495" i="14" s="1"/>
  <c r="B501" i="14"/>
  <c r="B543" i="14"/>
  <c r="B563" i="14"/>
  <c r="C587" i="14"/>
  <c r="I587" i="14" s="1"/>
  <c r="B623" i="14"/>
  <c r="C670" i="14"/>
  <c r="I670" i="14" s="1"/>
  <c r="C671" i="14"/>
  <c r="I671" i="14" s="1"/>
  <c r="C676" i="14"/>
  <c r="I676" i="14" s="1"/>
  <c r="B684" i="14"/>
  <c r="C684" i="14" s="1"/>
  <c r="B711" i="14"/>
  <c r="C711" i="14" s="1"/>
  <c r="B717" i="14"/>
  <c r="B732" i="14"/>
  <c r="C732" i="14" s="1"/>
  <c r="B877" i="14"/>
  <c r="B885" i="14"/>
  <c r="C885" i="14" s="1"/>
  <c r="B923" i="14"/>
  <c r="B927" i="14"/>
  <c r="C927" i="14" s="1"/>
  <c r="C994" i="14"/>
  <c r="I994" i="14" s="1"/>
  <c r="B1157" i="14"/>
  <c r="C1157" i="14" s="1"/>
  <c r="B1205" i="14"/>
  <c r="C1221" i="14"/>
  <c r="I1221" i="14" s="1"/>
  <c r="B1238" i="14"/>
  <c r="C1288" i="14"/>
  <c r="I1288" i="14" s="1"/>
  <c r="B1289" i="14"/>
  <c r="C1289" i="14" s="1"/>
  <c r="C1297" i="14"/>
  <c r="I1297" i="14" s="1"/>
  <c r="C1298" i="14"/>
  <c r="I1298" i="14" s="1"/>
  <c r="B1323" i="14"/>
  <c r="C1323" i="14" s="1"/>
  <c r="B1375" i="14"/>
  <c r="B1436" i="14"/>
  <c r="C1436" i="14" s="1"/>
  <c r="C1125" i="14"/>
  <c r="I1125" i="14" s="1"/>
  <c r="C539" i="14"/>
  <c r="I539" i="14" s="1"/>
  <c r="O58" i="17"/>
  <c r="J83" i="17"/>
  <c r="P121" i="17"/>
  <c r="D121" i="17" s="1"/>
  <c r="C121" i="17" s="1"/>
  <c r="K116" i="17"/>
  <c r="O82" i="17"/>
  <c r="J122" i="17"/>
  <c r="K94" i="17"/>
  <c r="O111" i="17"/>
  <c r="H69" i="17"/>
  <c r="K95" i="17"/>
  <c r="K52" i="17"/>
  <c r="P90" i="17"/>
  <c r="K76" i="17"/>
  <c r="H87" i="17"/>
  <c r="P74" i="17"/>
  <c r="J118" i="17"/>
  <c r="K67" i="17"/>
  <c r="J59" i="17"/>
  <c r="O104" i="17"/>
  <c r="P93" i="17"/>
  <c r="I90" i="17"/>
  <c r="P72" i="17"/>
  <c r="K106" i="17"/>
  <c r="C545" i="14"/>
  <c r="I545" i="14" s="1"/>
  <c r="B583" i="14"/>
  <c r="C304" i="14"/>
  <c r="I304" i="14" s="1"/>
  <c r="C1246" i="14"/>
  <c r="I1246" i="14" s="1"/>
  <c r="C1206" i="14"/>
  <c r="I1206" i="14" s="1"/>
  <c r="C1166" i="14"/>
  <c r="I1166" i="14" s="1"/>
  <c r="C966" i="14"/>
  <c r="I966" i="14" s="1"/>
  <c r="C795" i="14"/>
  <c r="I795" i="14" s="1"/>
  <c r="C423" i="14"/>
  <c r="I423" i="14" s="1"/>
  <c r="C527" i="14"/>
  <c r="I527" i="14" s="1"/>
  <c r="B575" i="14"/>
  <c r="O75" i="17"/>
  <c r="H65" i="17"/>
  <c r="O84" i="17"/>
  <c r="P101" i="17"/>
  <c r="H54" i="17"/>
  <c r="H76" i="17"/>
  <c r="P106" i="17"/>
  <c r="D106" i="17" s="1"/>
  <c r="C106" i="17" s="1"/>
  <c r="J79" i="17"/>
  <c r="I48" i="17"/>
  <c r="P67" i="17"/>
  <c r="D67" i="17" s="1"/>
  <c r="C67" i="17" s="1"/>
  <c r="K107" i="17"/>
  <c r="O101" i="17"/>
  <c r="O96" i="17"/>
  <c r="O119" i="17"/>
  <c r="O114" i="17"/>
  <c r="O32" i="17"/>
  <c r="K102" i="17"/>
  <c r="P55" i="17"/>
  <c r="B55" i="17" s="1"/>
  <c r="A55" i="17" s="1"/>
  <c r="I100" i="17"/>
  <c r="O45" i="17"/>
  <c r="K46" i="17"/>
  <c r="H113" i="17"/>
  <c r="O118" i="17"/>
  <c r="P69" i="17"/>
  <c r="D69" i="17" s="1"/>
  <c r="C69" i="17" s="1"/>
  <c r="H95" i="17"/>
  <c r="K83" i="17"/>
  <c r="J120" i="17"/>
  <c r="I47" i="17"/>
  <c r="P63" i="17"/>
  <c r="D63" i="17" s="1"/>
  <c r="C63" i="17" s="1"/>
  <c r="K117" i="17"/>
  <c r="K121" i="17"/>
  <c r="J103" i="17"/>
  <c r="J107" i="17"/>
  <c r="K75" i="17"/>
  <c r="H122" i="17"/>
  <c r="K63" i="17"/>
  <c r="H60" i="17"/>
  <c r="P91" i="17"/>
  <c r="O79" i="17"/>
  <c r="J76" i="17"/>
  <c r="C1217" i="14"/>
  <c r="I1217" i="14" s="1"/>
  <c r="C260" i="14"/>
  <c r="I260" i="14" s="1"/>
  <c r="O93" i="17"/>
  <c r="I96" i="17"/>
  <c r="J69" i="17"/>
  <c r="P122" i="17"/>
  <c r="K49" i="17"/>
  <c r="P45" i="17"/>
  <c r="D45" i="17" s="1"/>
  <c r="P34" i="17"/>
  <c r="P76" i="17"/>
  <c r="H102" i="17"/>
  <c r="P75" i="17"/>
  <c r="H79" i="17"/>
  <c r="P52" i="17"/>
  <c r="I56" i="17"/>
  <c r="O35" i="17"/>
  <c r="H116" i="17"/>
  <c r="O41" i="17"/>
  <c r="I70" i="17"/>
  <c r="P65" i="17"/>
  <c r="P73" i="17"/>
  <c r="I59" i="17"/>
  <c r="C482" i="14"/>
  <c r="I482" i="14" s="1"/>
  <c r="C607" i="14"/>
  <c r="I607" i="14" s="1"/>
  <c r="C1186" i="14"/>
  <c r="I1186" i="14" s="1"/>
  <c r="C662" i="14"/>
  <c r="I662" i="14" s="1"/>
  <c r="C127" i="14"/>
  <c r="I127" i="14" s="1"/>
  <c r="C817" i="14"/>
  <c r="I817" i="14" s="1"/>
  <c r="C190" i="14"/>
  <c r="I190" i="14" s="1"/>
  <c r="C621" i="14"/>
  <c r="I621" i="14" s="1"/>
  <c r="C430" i="14"/>
  <c r="I430" i="14" s="1"/>
  <c r="C224" i="14"/>
  <c r="I224" i="14" s="1"/>
  <c r="C1183" i="14"/>
  <c r="I1183" i="14" s="1"/>
  <c r="B4" i="14"/>
  <c r="P44" i="17"/>
  <c r="H71" i="17"/>
  <c r="P94" i="17"/>
  <c r="J92" i="17"/>
  <c r="H66" i="17"/>
  <c r="H91" i="17"/>
  <c r="J102" i="17"/>
  <c r="H105" i="17"/>
  <c r="P103" i="17"/>
  <c r="B103" i="17" s="1"/>
  <c r="A103" i="17" s="1"/>
  <c r="P100" i="17"/>
  <c r="J106" i="17"/>
  <c r="O33" i="17"/>
  <c r="K86" i="17"/>
  <c r="P37" i="17"/>
  <c r="H74" i="17"/>
  <c r="J99" i="17"/>
  <c r="J52" i="17"/>
  <c r="O85" i="17"/>
  <c r="P95" i="17"/>
  <c r="D95" i="17" s="1"/>
  <c r="C95" i="17" s="1"/>
  <c r="H80" i="17"/>
  <c r="K120" i="17"/>
  <c r="O103" i="17"/>
  <c r="O70" i="17"/>
  <c r="K93" i="17"/>
  <c r="H114" i="17"/>
  <c r="I57" i="17"/>
  <c r="H83" i="17"/>
  <c r="K57" i="17"/>
  <c r="I78" i="17"/>
  <c r="P47" i="17"/>
  <c r="H84" i="17"/>
  <c r="I85" i="17"/>
  <c r="O100" i="17"/>
  <c r="I49" i="17"/>
  <c r="P119" i="17"/>
  <c r="J63" i="17"/>
  <c r="I92" i="17"/>
  <c r="J97" i="17"/>
  <c r="P80" i="17"/>
  <c r="O108" i="17"/>
  <c r="H90" i="17"/>
  <c r="J62" i="17"/>
  <c r="I55" i="17"/>
  <c r="O74" i="17"/>
  <c r="H73" i="17"/>
  <c r="O63" i="17"/>
  <c r="I115" i="17"/>
  <c r="O40" i="17"/>
  <c r="H47" i="17"/>
  <c r="O65" i="17"/>
  <c r="I68" i="17"/>
  <c r="H123" i="17"/>
  <c r="P42" i="17"/>
  <c r="P120" i="17"/>
  <c r="D120" i="17" s="1"/>
  <c r="C120" i="17" s="1"/>
  <c r="J60" i="17"/>
  <c r="O72" i="17"/>
  <c r="J81" i="17"/>
  <c r="P61" i="17"/>
  <c r="O57" i="17"/>
  <c r="H98" i="17"/>
  <c r="O88" i="17"/>
  <c r="O97" i="17"/>
  <c r="K122" i="17"/>
  <c r="B14" i="17"/>
  <c r="I114" i="17"/>
  <c r="H67" i="17"/>
  <c r="J55" i="17"/>
  <c r="P104" i="17"/>
  <c r="D104" i="17" s="1"/>
  <c r="C104" i="17" s="1"/>
  <c r="H48" i="17"/>
  <c r="K100" i="17"/>
  <c r="P108" i="17"/>
  <c r="O116" i="17"/>
  <c r="P112" i="17"/>
  <c r="I104" i="17"/>
  <c r="J95" i="17"/>
  <c r="J91" i="17"/>
  <c r="I79" i="17"/>
  <c r="O48" i="17"/>
  <c r="J71" i="17"/>
  <c r="P78" i="17"/>
  <c r="P118" i="17"/>
  <c r="K101" i="17"/>
  <c r="P29" i="17"/>
  <c r="D29" i="17" s="1"/>
  <c r="C29" i="17" s="1"/>
  <c r="K66" i="17"/>
  <c r="I88" i="17"/>
  <c r="H70" i="17"/>
  <c r="O99" i="17"/>
  <c r="K81" i="17"/>
  <c r="J68" i="17"/>
  <c r="I112" i="17"/>
  <c r="O36" i="17"/>
  <c r="I107" i="17"/>
  <c r="P35" i="17"/>
  <c r="K109" i="17"/>
  <c r="J111" i="17"/>
  <c r="K51" i="17"/>
  <c r="I123" i="17"/>
  <c r="P71" i="17"/>
  <c r="K114" i="17"/>
  <c r="H75" i="17"/>
  <c r="K55" i="17"/>
  <c r="I94" i="17"/>
  <c r="J57" i="17"/>
  <c r="O31" i="17"/>
  <c r="O122" i="17"/>
  <c r="P57" i="17"/>
  <c r="D57" i="17" s="1"/>
  <c r="C57" i="17" s="1"/>
  <c r="H124" i="17"/>
  <c r="O121" i="17"/>
  <c r="P33" i="17"/>
  <c r="B33" i="17" s="1"/>
  <c r="A33" i="17" s="1"/>
  <c r="I119" i="17"/>
  <c r="P46" i="17"/>
  <c r="K84" i="17"/>
  <c r="O44" i="17"/>
  <c r="O28" i="17"/>
  <c r="O81" i="17"/>
  <c r="O106" i="17"/>
  <c r="P77" i="17"/>
  <c r="J94" i="17"/>
  <c r="P48" i="17"/>
  <c r="D48" i="17" s="1"/>
  <c r="C48" i="17" s="1"/>
  <c r="P109" i="17"/>
  <c r="H97" i="17"/>
  <c r="I120" i="17"/>
  <c r="J50" i="17"/>
  <c r="J87" i="17"/>
  <c r="K113" i="17"/>
  <c r="K54" i="17"/>
  <c r="K124" i="17"/>
  <c r="P40" i="17"/>
  <c r="D40" i="17" s="1"/>
  <c r="O60" i="17"/>
  <c r="J47" i="17"/>
  <c r="O94" i="17"/>
  <c r="O102" i="17"/>
  <c r="J48" i="17"/>
  <c r="I91" i="17"/>
  <c r="I76" i="17"/>
  <c r="I102" i="17"/>
  <c r="P56" i="17"/>
  <c r="J73" i="17"/>
  <c r="K56" i="17"/>
  <c r="O73" i="17"/>
  <c r="O98" i="17"/>
  <c r="K60" i="17"/>
  <c r="P41" i="17"/>
  <c r="B41" i="17" s="1"/>
  <c r="A41" i="17" s="1"/>
  <c r="P79" i="17"/>
  <c r="B79" i="17" s="1"/>
  <c r="A79" i="17" s="1"/>
  <c r="J84" i="17"/>
  <c r="H50" i="17"/>
  <c r="K110" i="17"/>
  <c r="I64" i="17"/>
  <c r="O52" i="17"/>
  <c r="J72" i="17"/>
  <c r="J86" i="17"/>
  <c r="K119" i="17"/>
  <c r="H120" i="17"/>
  <c r="P64" i="17"/>
  <c r="D64" i="17" s="1"/>
  <c r="C64" i="17" s="1"/>
  <c r="H55" i="17"/>
  <c r="P102" i="17"/>
  <c r="B102" i="17" s="1"/>
  <c r="A102" i="17" s="1"/>
  <c r="P31" i="17"/>
  <c r="D31" i="17" s="1"/>
  <c r="C31" i="17" s="1"/>
  <c r="C45" i="14"/>
  <c r="I45" i="14" s="1"/>
  <c r="B54" i="14"/>
  <c r="B71" i="14"/>
  <c r="B104" i="14"/>
  <c r="B132" i="14"/>
  <c r="C132" i="14" s="1"/>
  <c r="B227" i="14"/>
  <c r="B231" i="14"/>
  <c r="C231" i="14" s="1"/>
  <c r="B272" i="14"/>
  <c r="B433" i="14"/>
  <c r="B445" i="14"/>
  <c r="C445" i="14" s="1"/>
  <c r="B450" i="14"/>
  <c r="C509" i="14"/>
  <c r="I509" i="14" s="1"/>
  <c r="B552" i="14"/>
  <c r="B579" i="14"/>
  <c r="C579" i="14" s="1"/>
  <c r="B593" i="14"/>
  <c r="B658" i="14"/>
  <c r="B666" i="14"/>
  <c r="B680" i="14"/>
  <c r="B692" i="14"/>
  <c r="B721" i="14"/>
  <c r="B960" i="14"/>
  <c r="C960" i="14" s="1"/>
  <c r="B995" i="14"/>
  <c r="B1139" i="14"/>
  <c r="B1184" i="14"/>
  <c r="B1201" i="14"/>
  <c r="C1201" i="14" s="1"/>
  <c r="C1235" i="14"/>
  <c r="I1235" i="14" s="1"/>
  <c r="C1237" i="14"/>
  <c r="I1237" i="14" s="1"/>
  <c r="B1264" i="14"/>
  <c r="B1293" i="14"/>
  <c r="C1299" i="14"/>
  <c r="I1299" i="14" s="1"/>
  <c r="B1306" i="14"/>
  <c r="B1311" i="14"/>
  <c r="C1333" i="14"/>
  <c r="I1333" i="14" s="1"/>
  <c r="H72" i="17"/>
  <c r="C459" i="14"/>
  <c r="I459" i="14" s="1"/>
  <c r="K90" i="17"/>
  <c r="J108" i="17"/>
  <c r="K96" i="17"/>
  <c r="P66" i="17"/>
  <c r="O67" i="17"/>
  <c r="J98" i="17"/>
  <c r="P107" i="17"/>
  <c r="B107" i="17" s="1"/>
  <c r="A107" i="17" s="1"/>
  <c r="J74" i="17"/>
  <c r="H94" i="17"/>
  <c r="P86" i="17"/>
  <c r="D86" i="17" s="1"/>
  <c r="C86" i="17" s="1"/>
  <c r="O59" i="17"/>
  <c r="K97" i="17"/>
  <c r="J89" i="17"/>
  <c r="J85" i="17"/>
  <c r="K73" i="17"/>
  <c r="H53" i="17"/>
  <c r="I65" i="17"/>
  <c r="O109" i="17"/>
  <c r="C993" i="14"/>
  <c r="I993" i="14" s="1"/>
  <c r="I58" i="17"/>
  <c r="O37" i="17"/>
  <c r="H85" i="17"/>
  <c r="K87" i="17"/>
  <c r="I50" i="17"/>
  <c r="I54" i="17"/>
  <c r="I80" i="17"/>
  <c r="H58" i="17"/>
  <c r="J54" i="17"/>
  <c r="B1227" i="14"/>
  <c r="C1444" i="14"/>
  <c r="I1444" i="14" s="1"/>
  <c r="B749" i="14"/>
  <c r="C1209" i="14"/>
  <c r="I1209" i="14" s="1"/>
  <c r="O55" i="17"/>
  <c r="C654" i="14"/>
  <c r="I654" i="14" s="1"/>
  <c r="C983" i="14"/>
  <c r="I983" i="14" s="1"/>
  <c r="H104" i="17"/>
  <c r="I81" i="17"/>
  <c r="P38" i="17"/>
  <c r="O90" i="17"/>
  <c r="P81" i="17"/>
  <c r="H119" i="17"/>
  <c r="I103" i="17"/>
  <c r="O61" i="17"/>
  <c r="P92" i="17"/>
  <c r="D92" i="17" s="1"/>
  <c r="C92" i="17" s="1"/>
  <c r="I73" i="17"/>
  <c r="P53" i="17"/>
  <c r="D53" i="17" s="1"/>
  <c r="C53" i="17" s="1"/>
  <c r="K77" i="17"/>
  <c r="O66" i="17"/>
  <c r="O43" i="17"/>
  <c r="J51" i="17"/>
  <c r="J105" i="17"/>
  <c r="H89" i="17"/>
  <c r="I61" i="17"/>
  <c r="K64" i="17"/>
  <c r="P85" i="17"/>
  <c r="H107" i="17"/>
  <c r="O68" i="17"/>
  <c r="K74" i="17"/>
  <c r="H61" i="17"/>
  <c r="I106" i="17"/>
  <c r="J56" i="17"/>
  <c r="I89" i="17"/>
  <c r="K70" i="17"/>
  <c r="H92" i="17"/>
  <c r="I98" i="17"/>
  <c r="P59" i="17"/>
  <c r="D59" i="17" s="1"/>
  <c r="C59" i="17" s="1"/>
  <c r="O107" i="17"/>
  <c r="O78" i="17"/>
  <c r="H63" i="17"/>
  <c r="J53" i="17"/>
  <c r="H81" i="17"/>
  <c r="O117" i="17"/>
  <c r="I121" i="17"/>
  <c r="J61" i="17"/>
  <c r="J124" i="17"/>
  <c r="J116" i="17"/>
  <c r="H101" i="17"/>
  <c r="J113" i="17"/>
  <c r="O56" i="17"/>
  <c r="O113" i="17"/>
  <c r="H108" i="17"/>
  <c r="B999" i="14"/>
  <c r="C437" i="14"/>
  <c r="I437" i="14" s="1"/>
  <c r="C1332" i="14"/>
  <c r="I1332" i="14" s="1"/>
  <c r="I75" i="17"/>
  <c r="K118" i="17"/>
  <c r="H112" i="17"/>
  <c r="H62" i="17"/>
  <c r="I69" i="17"/>
  <c r="H121" i="17"/>
  <c r="J109" i="17"/>
  <c r="O112" i="17"/>
  <c r="K105" i="17"/>
  <c r="P39" i="17"/>
  <c r="D39" i="17" s="1"/>
  <c r="I52" i="17"/>
  <c r="K92" i="17"/>
  <c r="K69" i="17"/>
  <c r="O54" i="17"/>
  <c r="I51" i="17"/>
  <c r="J46" i="17"/>
  <c r="C783" i="14"/>
  <c r="I783" i="14" s="1"/>
  <c r="C237" i="14"/>
  <c r="I237" i="14" s="1"/>
  <c r="B1242" i="14"/>
  <c r="C554" i="14"/>
  <c r="I554" i="14" s="1"/>
  <c r="C955" i="14"/>
  <c r="I955" i="14" s="1"/>
  <c r="C264" i="14"/>
  <c r="I264" i="14" s="1"/>
  <c r="C1305" i="14"/>
  <c r="I1305" i="14" s="1"/>
  <c r="C660" i="14"/>
  <c r="I660" i="14" s="1"/>
  <c r="C1082" i="14"/>
  <c r="I1082" i="14" s="1"/>
  <c r="C221" i="14"/>
  <c r="I221" i="14" s="1"/>
  <c r="C486" i="14"/>
  <c r="I486" i="14" s="1"/>
  <c r="C385" i="14"/>
  <c r="I385" i="14" s="1"/>
  <c r="C642" i="14"/>
  <c r="I642" i="14" s="1"/>
  <c r="C317" i="14"/>
  <c r="I317" i="14" s="1"/>
  <c r="C1241" i="14"/>
  <c r="I1241" i="14" s="1"/>
  <c r="C1101" i="14"/>
  <c r="I1101" i="14" s="1"/>
  <c r="C504" i="14"/>
  <c r="I504" i="14" s="1"/>
  <c r="C1076" i="14"/>
  <c r="I1076" i="14" s="1"/>
  <c r="C572" i="14"/>
  <c r="I572" i="14" s="1"/>
  <c r="C841" i="14"/>
  <c r="I841" i="14" s="1"/>
  <c r="C1307" i="14"/>
  <c r="I1307" i="14" s="1"/>
  <c r="B3" i="14"/>
  <c r="O34" i="17"/>
  <c r="O64" i="17"/>
  <c r="P114" i="17"/>
  <c r="B114" i="17" s="1"/>
  <c r="A114" i="17" s="1"/>
  <c r="I108" i="17"/>
  <c r="J77" i="17"/>
  <c r="P43" i="17"/>
  <c r="B43" i="17" s="1"/>
  <c r="A43" i="17" s="1"/>
  <c r="K79" i="17"/>
  <c r="J82" i="17"/>
  <c r="J80" i="17"/>
  <c r="K59" i="17"/>
  <c r="O87" i="17"/>
  <c r="P68" i="17"/>
  <c r="J93" i="17"/>
  <c r="I84" i="17"/>
  <c r="J104" i="17"/>
  <c r="I62" i="17"/>
  <c r="I67" i="17"/>
  <c r="P28" i="17"/>
  <c r="D28" i="17" s="1"/>
  <c r="C28" i="17" s="1"/>
  <c r="I66" i="17"/>
  <c r="O86" i="17"/>
  <c r="I118" i="17"/>
  <c r="I83" i="17"/>
  <c r="I82" i="17"/>
  <c r="I60" i="17"/>
  <c r="I46" i="17"/>
  <c r="P97" i="17"/>
  <c r="D97" i="17" s="1"/>
  <c r="C97" i="17" s="1"/>
  <c r="J70" i="17"/>
  <c r="I116" i="17"/>
  <c r="O47" i="17"/>
  <c r="H56" i="17"/>
  <c r="J101" i="17"/>
  <c r="H110" i="17"/>
  <c r="I77" i="17"/>
  <c r="K112" i="17"/>
  <c r="H118" i="17"/>
  <c r="O115" i="17"/>
  <c r="H115" i="17"/>
  <c r="P70" i="17"/>
  <c r="O29" i="17"/>
  <c r="P113" i="17"/>
  <c r="B113" i="17" s="1"/>
  <c r="A113" i="17" s="1"/>
  <c r="P99" i="17"/>
  <c r="D99" i="17" s="1"/>
  <c r="C99" i="17" s="1"/>
  <c r="O71" i="17"/>
  <c r="J67" i="17"/>
  <c r="H78" i="17"/>
  <c r="K91" i="17"/>
  <c r="J90" i="17"/>
  <c r="I87" i="17"/>
  <c r="O69" i="17"/>
  <c r="K78" i="17"/>
  <c r="I110" i="17"/>
  <c r="J115" i="17"/>
  <c r="H99" i="17"/>
  <c r="H59" i="17"/>
  <c r="K88" i="17"/>
  <c r="H117" i="17"/>
  <c r="I122" i="17"/>
  <c r="K123" i="17"/>
  <c r="P36" i="17"/>
  <c r="O51" i="17"/>
  <c r="O30" i="17"/>
  <c r="P84" i="17"/>
  <c r="B84" i="17" s="1"/>
  <c r="A84" i="17" s="1"/>
  <c r="I93" i="17"/>
  <c r="O76" i="17"/>
  <c r="O120" i="17"/>
  <c r="I109" i="17"/>
  <c r="O39" i="17"/>
  <c r="P30" i="17"/>
  <c r="K53" i="17"/>
  <c r="P49" i="17"/>
  <c r="H88" i="17"/>
  <c r="J114" i="17"/>
  <c r="K103" i="17"/>
  <c r="K47" i="17"/>
  <c r="H68" i="17"/>
  <c r="K99" i="17"/>
  <c r="O91" i="17"/>
  <c r="I63" i="17"/>
  <c r="K115" i="17"/>
  <c r="P32" i="17"/>
  <c r="H46" i="17"/>
  <c r="K104" i="17"/>
  <c r="H106" i="17"/>
  <c r="K62" i="17"/>
  <c r="J112" i="17"/>
  <c r="P60" i="17"/>
  <c r="I117" i="17"/>
  <c r="H64" i="17"/>
  <c r="I113" i="17"/>
  <c r="O110" i="17"/>
  <c r="O83" i="17"/>
  <c r="P89" i="17"/>
  <c r="B89" i="17" s="1"/>
  <c r="A89" i="17" s="1"/>
  <c r="P88" i="17"/>
  <c r="P117" i="17"/>
  <c r="D117" i="17" s="1"/>
  <c r="C117" i="17" s="1"/>
  <c r="P87" i="17"/>
  <c r="K65" i="17"/>
  <c r="J75" i="17"/>
  <c r="I71" i="17"/>
  <c r="I124" i="17"/>
  <c r="H100" i="17"/>
  <c r="K50" i="17"/>
  <c r="I97" i="17"/>
  <c r="P82" i="17"/>
  <c r="J49" i="17"/>
  <c r="O80" i="17"/>
  <c r="O77" i="17"/>
  <c r="P115" i="17"/>
  <c r="B115" i="17" s="1"/>
  <c r="A115" i="17" s="1"/>
  <c r="K111" i="17"/>
  <c r="J64" i="17"/>
  <c r="K82" i="17"/>
  <c r="P116" i="17"/>
  <c r="I101" i="17"/>
  <c r="O46" i="17"/>
  <c r="J123" i="17"/>
  <c r="K85" i="17"/>
  <c r="I74" i="17"/>
  <c r="P105" i="17"/>
  <c r="D105" i="17" s="1"/>
  <c r="C105" i="17" s="1"/>
  <c r="I111" i="17"/>
  <c r="O92" i="17"/>
  <c r="H77" i="17"/>
  <c r="C17" i="14"/>
  <c r="I17" i="14" s="1"/>
  <c r="C21" i="14"/>
  <c r="I21" i="14" s="1"/>
  <c r="B70" i="14"/>
  <c r="C70" i="14" s="1"/>
  <c r="C86" i="14"/>
  <c r="I86" i="14" s="1"/>
  <c r="B103" i="14"/>
  <c r="C103" i="14" s="1"/>
  <c r="B107" i="14"/>
  <c r="C115" i="14"/>
  <c r="I115" i="14" s="1"/>
  <c r="C16" i="14"/>
  <c r="I16" i="14" s="1"/>
  <c r="C1079" i="14"/>
  <c r="I1079" i="14" s="1"/>
  <c r="C532" i="14"/>
  <c r="I532" i="14" s="1"/>
  <c r="C906" i="14"/>
  <c r="I906" i="14" s="1"/>
  <c r="C1272" i="14"/>
  <c r="I1272" i="14" s="1"/>
  <c r="C48" i="14"/>
  <c r="I48" i="14" s="1"/>
  <c r="C921" i="14"/>
  <c r="I921" i="14" s="1"/>
  <c r="C529" i="14"/>
  <c r="I529" i="14" s="1"/>
  <c r="C290" i="14"/>
  <c r="I290" i="14" s="1"/>
  <c r="C1103" i="14"/>
  <c r="I1103" i="14" s="1"/>
  <c r="C807" i="14"/>
  <c r="I807" i="14" s="1"/>
  <c r="B60" i="14"/>
  <c r="B94" i="14"/>
  <c r="C94" i="14" s="1"/>
  <c r="B119" i="14"/>
  <c r="C119" i="14" s="1"/>
  <c r="C123" i="14"/>
  <c r="I123" i="14" s="1"/>
  <c r="B194" i="14"/>
  <c r="C324" i="14"/>
  <c r="I324" i="14" s="1"/>
  <c r="B342" i="14"/>
  <c r="C342" i="14" s="1"/>
  <c r="B355" i="14"/>
  <c r="C355" i="14" s="1"/>
  <c r="C380" i="14"/>
  <c r="I380" i="14" s="1"/>
  <c r="B422" i="14"/>
  <c r="C667" i="14"/>
  <c r="I667" i="14" s="1"/>
  <c r="C677" i="14"/>
  <c r="I677" i="14" s="1"/>
  <c r="C707" i="14"/>
  <c r="I707" i="14" s="1"/>
  <c r="B68" i="14"/>
  <c r="B118" i="14"/>
  <c r="C118" i="14" s="1"/>
  <c r="B143" i="14"/>
  <c r="C167" i="14"/>
  <c r="I167" i="14" s="1"/>
  <c r="C96" i="14"/>
  <c r="I96" i="14" s="1"/>
  <c r="B240" i="14"/>
  <c r="B412" i="14"/>
  <c r="B466" i="14"/>
  <c r="B784" i="14"/>
  <c r="B1002" i="14"/>
  <c r="C1002" i="14" s="1"/>
  <c r="B1108" i="14"/>
  <c r="B1142" i="14"/>
  <c r="B1148" i="14"/>
  <c r="B1175" i="14"/>
  <c r="C1175" i="14" s="1"/>
  <c r="C1405" i="14"/>
  <c r="I1405" i="14" s="1"/>
  <c r="C226" i="14"/>
  <c r="I226" i="14" s="1"/>
  <c r="C526" i="14"/>
  <c r="I526" i="14" s="1"/>
  <c r="B269" i="14"/>
  <c r="B279" i="14"/>
  <c r="C279" i="14" s="1"/>
  <c r="B395" i="14"/>
  <c r="C395" i="14" s="1"/>
  <c r="C65" i="14"/>
  <c r="I65" i="14" s="1"/>
  <c r="C112" i="14"/>
  <c r="I112" i="14" s="1"/>
  <c r="C134" i="14"/>
  <c r="I134" i="14" s="1"/>
  <c r="C161" i="14"/>
  <c r="I161" i="14" s="1"/>
  <c r="C205" i="14"/>
  <c r="I205" i="14" s="1"/>
  <c r="B216" i="14"/>
  <c r="C216" i="14" s="1"/>
  <c r="C262" i="14"/>
  <c r="I262" i="14" s="1"/>
  <c r="C296" i="14"/>
  <c r="I296" i="14" s="1"/>
  <c r="C313" i="14"/>
  <c r="I313" i="14" s="1"/>
  <c r="C415" i="14"/>
  <c r="I415" i="14" s="1"/>
  <c r="B1211" i="14"/>
  <c r="B1271" i="14"/>
  <c r="B1317" i="14"/>
  <c r="B1357" i="14"/>
  <c r="C1357" i="14" s="1"/>
  <c r="C135" i="14"/>
  <c r="I135" i="14" s="1"/>
  <c r="B325" i="14"/>
  <c r="B362" i="14"/>
  <c r="B733" i="14"/>
  <c r="C733" i="14" s="1"/>
  <c r="B961" i="14"/>
  <c r="B1110" i="14"/>
  <c r="C1110" i="14" s="1"/>
  <c r="B1129" i="14"/>
  <c r="B1344" i="14"/>
  <c r="C1344" i="14" s="1"/>
  <c r="B1155" i="14"/>
  <c r="B1216" i="14"/>
  <c r="C1251" i="14"/>
  <c r="I1251" i="14" s="1"/>
  <c r="B1263" i="14"/>
  <c r="B1361" i="14"/>
  <c r="C498" i="14"/>
  <c r="I498" i="14" s="1"/>
  <c r="B813" i="14"/>
  <c r="C813" i="14" s="1"/>
  <c r="B848" i="14"/>
  <c r="B943" i="14"/>
  <c r="C943" i="14" s="1"/>
  <c r="C957" i="14"/>
  <c r="I957" i="14" s="1"/>
  <c r="C980" i="14"/>
  <c r="I980" i="14" s="1"/>
  <c r="B1092" i="14"/>
  <c r="C1092" i="14" s="1"/>
  <c r="C1163" i="14"/>
  <c r="I1163" i="14" s="1"/>
  <c r="B1320" i="14"/>
  <c r="C1336" i="14"/>
  <c r="I1336" i="14" s="1"/>
  <c r="C1084" i="14"/>
  <c r="I1084" i="14" s="1"/>
  <c r="C1096" i="14"/>
  <c r="I1096" i="14" s="1"/>
  <c r="C1381" i="14"/>
  <c r="I1381" i="14" s="1"/>
  <c r="C1445" i="14"/>
  <c r="I1445" i="14" s="1"/>
  <c r="C1833" i="14"/>
  <c r="I1833" i="14" s="1"/>
  <c r="C989" i="14"/>
  <c r="I989" i="14" s="1"/>
  <c r="C1540" i="14"/>
  <c r="I1540" i="14" s="1"/>
  <c r="C570" i="14"/>
  <c r="I570" i="14" s="1"/>
  <c r="C1734" i="14"/>
  <c r="I1734" i="14" s="1"/>
  <c r="C752" i="14"/>
  <c r="I752" i="14" s="1"/>
  <c r="C719" i="14"/>
  <c r="I719" i="14" s="1"/>
  <c r="C1750" i="14"/>
  <c r="I1750" i="14" s="1"/>
  <c r="C93" i="14"/>
  <c r="I93" i="14" s="1"/>
  <c r="C158" i="14"/>
  <c r="I158" i="14" s="1"/>
  <c r="C1570" i="14"/>
  <c r="I1570" i="14" s="1"/>
  <c r="C1223" i="14"/>
  <c r="I1223" i="14" s="1"/>
  <c r="C663" i="14"/>
  <c r="I663" i="14" s="1"/>
  <c r="C1203" i="14"/>
  <c r="I1203" i="14" s="1"/>
  <c r="C198" i="14"/>
  <c r="I198" i="14" s="1"/>
  <c r="C100" i="14"/>
  <c r="I100" i="14" s="1"/>
  <c r="C1625" i="14"/>
  <c r="I1625" i="14" s="1"/>
  <c r="C998" i="14"/>
  <c r="I998" i="14" s="1"/>
  <c r="C516" i="14"/>
  <c r="I516" i="14" s="1"/>
  <c r="C578" i="14"/>
  <c r="I578" i="14" s="1"/>
  <c r="C1439" i="14"/>
  <c r="I1439" i="14" s="1"/>
  <c r="C1087" i="14"/>
  <c r="I1087" i="14" s="1"/>
  <c r="C310" i="14"/>
  <c r="I310" i="14" s="1"/>
  <c r="C1048" i="14"/>
  <c r="I1048" i="14" s="1"/>
  <c r="C1986" i="14"/>
  <c r="I1986" i="14" s="1"/>
  <c r="C620" i="14"/>
  <c r="I620" i="14" s="1"/>
  <c r="C155" i="14"/>
  <c r="I155" i="14" s="1"/>
  <c r="C891" i="14"/>
  <c r="I891" i="14" s="1"/>
  <c r="C222" i="14"/>
  <c r="I222" i="14" s="1"/>
  <c r="C861" i="14"/>
  <c r="I861" i="14" s="1"/>
  <c r="C449" i="14"/>
  <c r="I449" i="14" s="1"/>
  <c r="C1136" i="14"/>
  <c r="I1136" i="14" s="1"/>
  <c r="C1928" i="14"/>
  <c r="I1928" i="14" s="1"/>
  <c r="C1269" i="14"/>
  <c r="I1269" i="14" s="1"/>
  <c r="C1739" i="14"/>
  <c r="I1739" i="14" s="1"/>
  <c r="C932" i="14"/>
  <c r="I932" i="14" s="1"/>
  <c r="C548" i="14"/>
  <c r="I548" i="14" s="1"/>
  <c r="C181" i="14"/>
  <c r="I181" i="14" s="1"/>
  <c r="C1262" i="14"/>
  <c r="I1262" i="14" s="1"/>
  <c r="C625" i="14"/>
  <c r="I625" i="14" s="1"/>
  <c r="C1643" i="14"/>
  <c r="I1643" i="14" s="1"/>
  <c r="C1137" i="14"/>
  <c r="I1137" i="14" s="1"/>
  <c r="C140" i="14"/>
  <c r="I140" i="14" s="1"/>
  <c r="B171" i="14"/>
  <c r="B215" i="14"/>
  <c r="B233" i="14"/>
  <c r="B284" i="14"/>
  <c r="B361" i="14"/>
  <c r="B378" i="14"/>
  <c r="B399" i="14"/>
  <c r="B424" i="14"/>
  <c r="C424" i="14" s="1"/>
  <c r="B609" i="14"/>
  <c r="C609" i="14" s="1"/>
  <c r="B637" i="14"/>
  <c r="B773" i="14"/>
  <c r="C164" i="14"/>
  <c r="I164" i="14" s="1"/>
  <c r="C856" i="14"/>
  <c r="I856" i="14" s="1"/>
  <c r="C689" i="14"/>
  <c r="I689" i="14" s="1"/>
  <c r="C37" i="14"/>
  <c r="I37" i="14" s="1"/>
  <c r="B51" i="14"/>
  <c r="C51" i="14" s="1"/>
  <c r="B69" i="14"/>
  <c r="B125" i="14"/>
  <c r="C125" i="14" s="1"/>
  <c r="B157" i="14"/>
  <c r="C157" i="14" s="1"/>
  <c r="B189" i="14"/>
  <c r="C189" i="14" s="1"/>
  <c r="B197" i="14"/>
  <c r="C197" i="14" s="1"/>
  <c r="B206" i="14"/>
  <c r="C363" i="14"/>
  <c r="I363" i="14" s="1"/>
  <c r="B442" i="14"/>
  <c r="B785" i="14"/>
  <c r="B896" i="14"/>
  <c r="C896" i="14" s="1"/>
  <c r="B912" i="14"/>
  <c r="B1477" i="14"/>
  <c r="B1771" i="14"/>
  <c r="B1782" i="14"/>
  <c r="C1782" i="14" s="1"/>
  <c r="B1883" i="14"/>
  <c r="B11" i="14"/>
  <c r="C11" i="14" s="1"/>
  <c r="C32" i="14"/>
  <c r="I32" i="14" s="1"/>
  <c r="C116" i="14"/>
  <c r="I116" i="14" s="1"/>
  <c r="B120" i="14"/>
  <c r="B154" i="14"/>
  <c r="C154" i="14" s="1"/>
  <c r="B162" i="14"/>
  <c r="C178" i="14"/>
  <c r="I178" i="14" s="1"/>
  <c r="B195" i="14"/>
  <c r="C195" i="14" s="1"/>
  <c r="B254" i="14"/>
  <c r="C254" i="14" s="1"/>
  <c r="B299" i="14"/>
  <c r="C300" i="14"/>
  <c r="I300" i="14" s="1"/>
  <c r="C360" i="14"/>
  <c r="I360" i="14" s="1"/>
  <c r="B388" i="14"/>
  <c r="C389" i="14"/>
  <c r="I389" i="14" s="1"/>
  <c r="B584" i="14"/>
  <c r="B595" i="14"/>
  <c r="C1360" i="14"/>
  <c r="I1360" i="14" s="1"/>
  <c r="C753" i="14"/>
  <c r="I753" i="14" s="1"/>
  <c r="C1086" i="14"/>
  <c r="I1086" i="14" s="1"/>
  <c r="C1050" i="14"/>
  <c r="I1050" i="14" s="1"/>
  <c r="C1075" i="14"/>
  <c r="I1075" i="14" s="1"/>
  <c r="C787" i="14"/>
  <c r="I787" i="14" s="1"/>
  <c r="C1674" i="14"/>
  <c r="I1674" i="14" s="1"/>
  <c r="C634" i="14"/>
  <c r="I634" i="14" s="1"/>
  <c r="B165" i="14"/>
  <c r="B186" i="14"/>
  <c r="B298" i="14"/>
  <c r="B322" i="14"/>
  <c r="C322" i="14" s="1"/>
  <c r="C354" i="14"/>
  <c r="I354" i="14" s="1"/>
  <c r="B371" i="14"/>
  <c r="C371" i="14" s="1"/>
  <c r="B387" i="14"/>
  <c r="C387" i="14" s="1"/>
  <c r="C499" i="14"/>
  <c r="I499" i="14" s="1"/>
  <c r="B551" i="14"/>
  <c r="C397" i="14"/>
  <c r="I397" i="14" s="1"/>
  <c r="B496" i="14"/>
  <c r="B653" i="14"/>
  <c r="C653" i="14" s="1"/>
  <c r="B1040" i="14"/>
  <c r="B1045" i="14"/>
  <c r="C1045" i="14" s="1"/>
  <c r="B1056" i="14"/>
  <c r="C1062" i="14"/>
  <c r="I1062" i="14" s="1"/>
  <c r="B1176" i="14"/>
  <c r="C1176" i="14" s="1"/>
  <c r="B1393" i="14"/>
  <c r="C1393" i="14" s="1"/>
  <c r="C277" i="14"/>
  <c r="I277" i="14" s="1"/>
  <c r="C366" i="14"/>
  <c r="I366" i="14" s="1"/>
  <c r="C383" i="14"/>
  <c r="I383" i="14" s="1"/>
  <c r="B476" i="14"/>
  <c r="C544" i="14"/>
  <c r="I544" i="14" s="1"/>
  <c r="B639" i="14"/>
  <c r="C639" i="14" s="1"/>
  <c r="C673" i="14"/>
  <c r="I673" i="14" s="1"/>
  <c r="C703" i="14"/>
  <c r="I703" i="14" s="1"/>
  <c r="B771" i="14"/>
  <c r="C771" i="14" s="1"/>
  <c r="B950" i="14"/>
  <c r="B982" i="14"/>
  <c r="B1039" i="14"/>
  <c r="C274" i="14"/>
  <c r="I274" i="14" s="1"/>
  <c r="C282" i="14"/>
  <c r="I282" i="14" s="1"/>
  <c r="C305" i="14"/>
  <c r="I305" i="14" s="1"/>
  <c r="B591" i="14"/>
  <c r="C611" i="14"/>
  <c r="I611" i="14" s="1"/>
  <c r="B619" i="14"/>
  <c r="C626" i="14"/>
  <c r="I626" i="14" s="1"/>
  <c r="B668" i="14"/>
  <c r="C668" i="14" s="1"/>
  <c r="B678" i="14"/>
  <c r="B700" i="14"/>
  <c r="C700" i="14" s="1"/>
  <c r="C701" i="14"/>
  <c r="I701" i="14" s="1"/>
  <c r="B779" i="14"/>
  <c r="B843" i="14"/>
  <c r="C852" i="14"/>
  <c r="I852" i="14" s="1"/>
  <c r="C728" i="14"/>
  <c r="I728" i="14" s="1"/>
  <c r="C730" i="14"/>
  <c r="I730" i="14" s="1"/>
  <c r="C789" i="14"/>
  <c r="I789" i="14" s="1"/>
  <c r="C839" i="14"/>
  <c r="I839" i="14" s="1"/>
  <c r="C857" i="14"/>
  <c r="I857" i="14" s="1"/>
  <c r="C873" i="14"/>
  <c r="I873" i="14" s="1"/>
  <c r="B903" i="14"/>
  <c r="C903" i="14" s="1"/>
  <c r="C904" i="14"/>
  <c r="I904" i="14" s="1"/>
  <c r="C935" i="14"/>
  <c r="I935" i="14" s="1"/>
  <c r="C970" i="14"/>
  <c r="I970" i="14" s="1"/>
  <c r="B987" i="14"/>
  <c r="B1094" i="14"/>
  <c r="C1106" i="14"/>
  <c r="I1106" i="14" s="1"/>
  <c r="B1117" i="14"/>
  <c r="B1179" i="14"/>
  <c r="C1180" i="14"/>
  <c r="I1180" i="14" s="1"/>
  <c r="B1328" i="14"/>
  <c r="C1328" i="14" s="1"/>
  <c r="B1341" i="14"/>
  <c r="C1341" i="14" s="1"/>
  <c r="C1384" i="14"/>
  <c r="I1384" i="14" s="1"/>
  <c r="B1388" i="14"/>
  <c r="B1489" i="14"/>
  <c r="B1537" i="14"/>
  <c r="B1571" i="14"/>
  <c r="C744" i="14"/>
  <c r="I744" i="14" s="1"/>
  <c r="C781" i="14"/>
  <c r="I781" i="14" s="1"/>
  <c r="C871" i="14"/>
  <c r="I871" i="14" s="1"/>
  <c r="C886" i="14"/>
  <c r="I886" i="14" s="1"/>
  <c r="C933" i="14"/>
  <c r="I933" i="14" s="1"/>
  <c r="B938" i="14"/>
  <c r="C939" i="14"/>
  <c r="I939" i="14" s="1"/>
  <c r="C946" i="14"/>
  <c r="I946" i="14" s="1"/>
  <c r="C1061" i="14"/>
  <c r="I1061" i="14" s="1"/>
  <c r="B1310" i="14"/>
  <c r="C1310" i="14" s="1"/>
  <c r="B1322" i="14"/>
  <c r="B1519" i="14"/>
  <c r="B1528" i="14"/>
  <c r="C1608" i="14"/>
  <c r="I1608" i="14" s="1"/>
  <c r="B1709" i="14"/>
  <c r="C778" i="14"/>
  <c r="I778" i="14" s="1"/>
  <c r="B944" i="14"/>
  <c r="B963" i="14"/>
  <c r="C1030" i="14"/>
  <c r="I1030" i="14" s="1"/>
  <c r="B1035" i="14"/>
  <c r="C1042" i="14"/>
  <c r="I1042" i="14" s="1"/>
  <c r="C1047" i="14"/>
  <c r="I1047" i="14" s="1"/>
  <c r="C1058" i="14"/>
  <c r="I1058" i="14" s="1"/>
  <c r="C1138" i="14"/>
  <c r="I1138" i="14" s="1"/>
  <c r="B1285" i="14"/>
  <c r="C1367" i="14"/>
  <c r="I1367" i="14" s="1"/>
  <c r="B1390" i="14"/>
  <c r="C1390" i="14" s="1"/>
  <c r="C1420" i="14"/>
  <c r="I1420" i="14" s="1"/>
  <c r="B1531" i="14"/>
  <c r="B1555" i="14"/>
  <c r="C1555" i="14" s="1"/>
  <c r="B1676" i="14"/>
  <c r="C1515" i="14"/>
  <c r="I1515" i="14" s="1"/>
  <c r="C1569" i="14"/>
  <c r="I1569" i="14" s="1"/>
  <c r="C1641" i="14"/>
  <c r="I1641" i="14" s="1"/>
  <c r="C1757" i="14"/>
  <c r="I1757" i="14" s="1"/>
  <c r="C1806" i="14"/>
  <c r="I1806" i="14" s="1"/>
  <c r="C1816" i="14"/>
  <c r="I1816" i="14" s="1"/>
  <c r="B1875" i="14"/>
  <c r="C1876" i="14"/>
  <c r="I1876" i="14" s="1"/>
  <c r="B1942" i="14"/>
  <c r="C1962" i="14"/>
  <c r="I1962" i="14" s="1"/>
  <c r="C2006" i="14"/>
  <c r="I2006" i="14" s="1"/>
  <c r="B1610" i="14"/>
  <c r="B1630" i="14"/>
  <c r="C1741" i="14"/>
  <c r="I1741" i="14" s="1"/>
  <c r="C1854" i="14"/>
  <c r="I1854" i="14" s="1"/>
  <c r="C1939" i="14"/>
  <c r="I1939" i="14" s="1"/>
  <c r="B1958" i="14"/>
  <c r="P130" i="17" l="1"/>
  <c r="L5" i="16"/>
  <c r="L5" i="11"/>
  <c r="E76" i="18"/>
  <c r="Q1" i="17"/>
  <c r="L3" i="11"/>
  <c r="L3" i="16" s="1"/>
  <c r="D76" i="18"/>
  <c r="P5" i="16"/>
  <c r="P5" i="11"/>
  <c r="F76" i="18"/>
  <c r="E8" i="9"/>
  <c r="A124" i="17"/>
  <c r="B5" i="17"/>
  <c r="A17" i="17" s="1"/>
  <c r="U139" i="17"/>
  <c r="P137" i="17"/>
  <c r="P134" i="17"/>
  <c r="AE142" i="17"/>
  <c r="AL140" i="17"/>
  <c r="AL138" i="17"/>
  <c r="U140" i="17"/>
  <c r="AP11" i="9"/>
  <c r="AP10" i="9" s="1"/>
  <c r="I196" i="14"/>
  <c r="C1386" i="14"/>
  <c r="I1386" i="14" s="1"/>
  <c r="I837" i="14"/>
  <c r="I38" i="14"/>
  <c r="I1801" i="14"/>
  <c r="I314" i="14"/>
  <c r="C739" i="14"/>
  <c r="I739" i="14" s="1"/>
  <c r="C647" i="14"/>
  <c r="I647" i="14" s="1"/>
  <c r="C403" i="14"/>
  <c r="I403" i="14" s="1"/>
  <c r="C220" i="14"/>
  <c r="I220" i="14" s="1"/>
  <c r="C200" i="14"/>
  <c r="I200" i="14" s="1"/>
  <c r="C52" i="14"/>
  <c r="I52" i="14" s="1"/>
  <c r="I1812" i="14"/>
  <c r="I1428" i="14"/>
  <c r="I824" i="14"/>
  <c r="B62" i="17"/>
  <c r="A62" i="17" s="1"/>
  <c r="I959" i="14"/>
  <c r="I756" i="14"/>
  <c r="I617" i="14"/>
  <c r="I1127" i="14"/>
  <c r="I381" i="14"/>
  <c r="I1403" i="14"/>
  <c r="I1374" i="14"/>
  <c r="C522" i="14"/>
  <c r="I522" i="14" s="1"/>
  <c r="C1898" i="14"/>
  <c r="I1898" i="14" s="1"/>
  <c r="C1746" i="14"/>
  <c r="I1746" i="14" s="1"/>
  <c r="C790" i="14"/>
  <c r="I790" i="14" s="1"/>
  <c r="C341" i="14"/>
  <c r="I341" i="14" s="1"/>
  <c r="C1080" i="14"/>
  <c r="I1080" i="14" s="1"/>
  <c r="I82" i="14"/>
  <c r="I755" i="14"/>
  <c r="I426" i="14"/>
  <c r="I898" i="14"/>
  <c r="AL6" i="17"/>
  <c r="AL8" i="17"/>
  <c r="AL5" i="17"/>
  <c r="AL9" i="17"/>
  <c r="AL7" i="17"/>
  <c r="C514" i="14"/>
  <c r="I514" i="14" s="1"/>
  <c r="C83" i="14"/>
  <c r="I83" i="14" s="1"/>
  <c r="C434" i="14"/>
  <c r="I434" i="14" s="1"/>
  <c r="C172" i="14"/>
  <c r="I172" i="14" s="1"/>
  <c r="I1026" i="14"/>
  <c r="C184" i="14"/>
  <c r="I184" i="14" s="1"/>
  <c r="D15" i="17"/>
  <c r="C1537" i="14"/>
  <c r="I1537" i="14" s="1"/>
  <c r="C1040" i="14"/>
  <c r="I1040" i="14" s="1"/>
  <c r="C325" i="14"/>
  <c r="I325" i="14" s="1"/>
  <c r="C1317" i="14"/>
  <c r="I1317" i="14" s="1"/>
  <c r="C422" i="14"/>
  <c r="I422" i="14" s="1"/>
  <c r="C995" i="14"/>
  <c r="I995" i="14" s="1"/>
  <c r="C593" i="14"/>
  <c r="I593" i="14" s="1"/>
  <c r="C71" i="14"/>
  <c r="I71" i="14" s="1"/>
  <c r="C298" i="14"/>
  <c r="I298" i="14" s="1"/>
  <c r="C584" i="14"/>
  <c r="I584" i="14" s="1"/>
  <c r="C1227" i="14"/>
  <c r="I1227" i="14" s="1"/>
  <c r="C272" i="14"/>
  <c r="I272" i="14" s="1"/>
  <c r="C877" i="14"/>
  <c r="I877" i="14" s="1"/>
  <c r="C1667" i="14"/>
  <c r="I1667" i="14" s="1"/>
  <c r="C1717" i="14"/>
  <c r="I1717" i="14" s="1"/>
  <c r="C1620" i="14"/>
  <c r="I1620" i="14" s="1"/>
  <c r="C963" i="14"/>
  <c r="I963" i="14" s="1"/>
  <c r="C68" i="14"/>
  <c r="I68" i="14" s="1"/>
  <c r="C692" i="14"/>
  <c r="I692" i="14" s="1"/>
  <c r="C227" i="14"/>
  <c r="I227" i="14" s="1"/>
  <c r="C1531" i="14"/>
  <c r="I1531" i="14" s="1"/>
  <c r="C1129" i="14"/>
  <c r="I1129" i="14" s="1"/>
  <c r="C1610" i="14"/>
  <c r="I1610" i="14" s="1"/>
  <c r="C678" i="14"/>
  <c r="I678" i="14" s="1"/>
  <c r="C950" i="14"/>
  <c r="I950" i="14" s="1"/>
  <c r="C476" i="14"/>
  <c r="I476" i="14" s="1"/>
  <c r="C1883" i="14"/>
  <c r="I1883" i="14" s="1"/>
  <c r="C785" i="14"/>
  <c r="I785" i="14" s="1"/>
  <c r="C848" i="14"/>
  <c r="I848" i="14" s="1"/>
  <c r="C923" i="14"/>
  <c r="I923" i="14" s="1"/>
  <c r="C1703" i="14"/>
  <c r="I1703" i="14" s="1"/>
  <c r="C1953" i="14"/>
  <c r="I1953" i="14" s="1"/>
  <c r="C1467" i="14"/>
  <c r="I1467" i="14" s="1"/>
  <c r="C1094" i="14"/>
  <c r="I1094" i="14" s="1"/>
  <c r="C496" i="14"/>
  <c r="I496" i="14" s="1"/>
  <c r="C162" i="14"/>
  <c r="I162" i="14" s="1"/>
  <c r="C171" i="14"/>
  <c r="I171" i="14" s="1"/>
  <c r="C1148" i="14"/>
  <c r="I1148" i="14" s="1"/>
  <c r="C240" i="14"/>
  <c r="I240" i="14" s="1"/>
  <c r="C552" i="14"/>
  <c r="I552" i="14" s="1"/>
  <c r="C4" i="14"/>
  <c r="I4" i="14" s="1"/>
  <c r="C575" i="14"/>
  <c r="I575" i="14" s="1"/>
  <c r="C623" i="14"/>
  <c r="I623" i="14" s="1"/>
  <c r="C1946" i="14"/>
  <c r="I1946" i="14" s="1"/>
  <c r="C1564" i="14"/>
  <c r="I1564" i="14" s="1"/>
  <c r="C1593" i="14"/>
  <c r="I1593" i="14" s="1"/>
  <c r="C1285" i="14"/>
  <c r="I1285" i="14" s="1"/>
  <c r="C944" i="14"/>
  <c r="I944" i="14" s="1"/>
  <c r="I1310" i="14"/>
  <c r="I1341" i="14"/>
  <c r="C987" i="14"/>
  <c r="I987" i="14" s="1"/>
  <c r="I1393" i="14"/>
  <c r="I387" i="14"/>
  <c r="C186" i="14"/>
  <c r="I186" i="14" s="1"/>
  <c r="I195" i="14"/>
  <c r="I424" i="14"/>
  <c r="C1306" i="14"/>
  <c r="I1306" i="14" s="1"/>
  <c r="C1184" i="14"/>
  <c r="I1184" i="14" s="1"/>
  <c r="I445" i="14"/>
  <c r="I1323" i="14"/>
  <c r="I1289" i="14"/>
  <c r="C1205" i="14"/>
  <c r="I1205" i="14" s="1"/>
  <c r="I711" i="14"/>
  <c r="C289" i="14"/>
  <c r="I289" i="14" s="1"/>
  <c r="I249" i="14"/>
  <c r="I1799" i="14"/>
  <c r="I1783" i="14"/>
  <c r="I1708" i="14"/>
  <c r="I1794" i="14"/>
  <c r="C1514" i="14"/>
  <c r="I1514" i="14" s="1"/>
  <c r="C1680" i="14"/>
  <c r="I1680" i="14" s="1"/>
  <c r="C1510" i="14"/>
  <c r="I1510" i="14" s="1"/>
  <c r="C1495" i="14"/>
  <c r="I1495" i="14" s="1"/>
  <c r="C1878" i="14"/>
  <c r="I1878" i="14" s="1"/>
  <c r="I1778" i="14"/>
  <c r="C1745" i="14"/>
  <c r="I1745" i="14" s="1"/>
  <c r="C1581" i="14"/>
  <c r="I1581" i="14" s="1"/>
  <c r="I1465" i="14"/>
  <c r="I1651" i="14"/>
  <c r="I1635" i="14"/>
  <c r="I1603" i="14"/>
  <c r="I763" i="14"/>
  <c r="I863" i="14"/>
  <c r="I6" i="14"/>
  <c r="I1859" i="14"/>
  <c r="I1478" i="14"/>
  <c r="I1392" i="14"/>
  <c r="I1376" i="14"/>
  <c r="I1364" i="14"/>
  <c r="I846" i="14"/>
  <c r="I838" i="14"/>
  <c r="C713" i="14"/>
  <c r="I713" i="14" s="1"/>
  <c r="I645" i="14"/>
  <c r="I1105" i="14"/>
  <c r="I1354" i="14"/>
  <c r="I1025" i="14"/>
  <c r="I1005" i="14"/>
  <c r="I997" i="14"/>
  <c r="I962" i="14"/>
  <c r="I840" i="14"/>
  <c r="I800" i="14"/>
  <c r="I715" i="14"/>
  <c r="I521" i="14"/>
  <c r="I394" i="14"/>
  <c r="I386" i="14"/>
  <c r="I370" i="14"/>
  <c r="I270" i="14"/>
  <c r="I239" i="14"/>
  <c r="I106" i="14"/>
  <c r="I14" i="14"/>
  <c r="I1111" i="14"/>
  <c r="C1630" i="14"/>
  <c r="I1630" i="14" s="1"/>
  <c r="C1875" i="14"/>
  <c r="I1875" i="14" s="1"/>
  <c r="C1035" i="14"/>
  <c r="I1035" i="14" s="1"/>
  <c r="C1388" i="14"/>
  <c r="I1388" i="14" s="1"/>
  <c r="I903" i="14"/>
  <c r="I700" i="14"/>
  <c r="I668" i="14"/>
  <c r="C591" i="14"/>
  <c r="I591" i="14" s="1"/>
  <c r="C1039" i="14"/>
  <c r="I1039" i="14" s="1"/>
  <c r="I771" i="14"/>
  <c r="I639" i="14"/>
  <c r="I653" i="14"/>
  <c r="C551" i="14"/>
  <c r="I551" i="14" s="1"/>
  <c r="I322" i="14"/>
  <c r="I154" i="14"/>
  <c r="I1782" i="14"/>
  <c r="I896" i="14"/>
  <c r="I51" i="14"/>
  <c r="C233" i="14"/>
  <c r="I233" i="14" s="1"/>
  <c r="I1092" i="14"/>
  <c r="I943" i="14"/>
  <c r="I813" i="14"/>
  <c r="I1344" i="14"/>
  <c r="I1110" i="14"/>
  <c r="I1357" i="14"/>
  <c r="C1211" i="14"/>
  <c r="I1211" i="14" s="1"/>
  <c r="I1175" i="14"/>
  <c r="C1108" i="14"/>
  <c r="I1108" i="14" s="1"/>
  <c r="I960" i="14"/>
  <c r="C666" i="14"/>
  <c r="I666" i="14" s="1"/>
  <c r="I579" i="14"/>
  <c r="I231" i="14"/>
  <c r="I132" i="14"/>
  <c r="I1436" i="14"/>
  <c r="I1157" i="14"/>
  <c r="I927" i="14"/>
  <c r="I885" i="14"/>
  <c r="I732" i="14"/>
  <c r="C268" i="14"/>
  <c r="I268" i="14" s="1"/>
  <c r="C141" i="14"/>
  <c r="I141" i="14" s="1"/>
  <c r="I1884" i="14"/>
  <c r="C1487" i="14"/>
  <c r="I1487" i="14" s="1"/>
  <c r="I1929" i="14"/>
  <c r="I1808" i="14"/>
  <c r="C1790" i="14"/>
  <c r="I1790" i="14" s="1"/>
  <c r="I1759" i="14"/>
  <c r="C1509" i="14"/>
  <c r="I1509" i="14" s="1"/>
  <c r="I1521" i="14"/>
  <c r="C1768" i="14"/>
  <c r="I1768" i="14" s="1"/>
  <c r="C1619" i="14"/>
  <c r="I1619" i="14" s="1"/>
  <c r="I1863" i="14"/>
  <c r="C1506" i="14"/>
  <c r="I1506" i="14" s="1"/>
  <c r="C1824" i="14"/>
  <c r="I1824" i="14" s="1"/>
  <c r="C1982" i="14"/>
  <c r="I1982" i="14" s="1"/>
  <c r="I1988" i="14"/>
  <c r="C1725" i="14"/>
  <c r="I1725" i="14" s="1"/>
  <c r="I1543" i="14"/>
  <c r="C1678" i="14"/>
  <c r="I1678" i="14" s="1"/>
  <c r="C1893" i="14"/>
  <c r="I1893" i="14" s="1"/>
  <c r="I1932" i="14"/>
  <c r="I1508" i="14"/>
  <c r="I1704" i="14"/>
  <c r="C1666" i="14"/>
  <c r="I1666" i="14" s="1"/>
  <c r="I1572" i="14"/>
  <c r="C1485" i="14"/>
  <c r="I1485" i="14" s="1"/>
  <c r="I1834" i="14"/>
  <c r="C1637" i="14"/>
  <c r="I1637" i="14" s="1"/>
  <c r="I1605" i="14"/>
  <c r="I1516" i="14"/>
  <c r="I1707" i="14"/>
  <c r="I1775" i="14"/>
  <c r="I1731" i="14"/>
  <c r="I1534" i="14"/>
  <c r="I1955" i="14"/>
  <c r="I1937" i="14"/>
  <c r="I1765" i="14"/>
  <c r="I1559" i="14"/>
  <c r="I1199" i="14"/>
  <c r="I775" i="14"/>
  <c r="I401" i="14"/>
  <c r="I1450" i="14"/>
  <c r="I1316" i="14"/>
  <c r="I829" i="14"/>
  <c r="I769" i="14"/>
  <c r="I281" i="14"/>
  <c r="I1823" i="14"/>
  <c r="I1747" i="14"/>
  <c r="I1654" i="14"/>
  <c r="I1027" i="14"/>
  <c r="I1003" i="14"/>
  <c r="I947" i="14"/>
  <c r="I649" i="14"/>
  <c r="C605" i="14"/>
  <c r="I605" i="14" s="1"/>
  <c r="C547" i="14"/>
  <c r="I547" i="14" s="1"/>
  <c r="I384" i="14"/>
  <c r="I92" i="14"/>
  <c r="I1701" i="14"/>
  <c r="I1668" i="14"/>
  <c r="I1600" i="14"/>
  <c r="I1240" i="14"/>
  <c r="I953" i="14"/>
  <c r="I941" i="14"/>
  <c r="I635" i="14"/>
  <c r="I627" i="14"/>
  <c r="I585" i="14"/>
  <c r="I537" i="14"/>
  <c r="I419" i="14"/>
  <c r="I335" i="14"/>
  <c r="C10" i="14"/>
  <c r="I10" i="14" s="1"/>
  <c r="C1193" i="14"/>
  <c r="I1193" i="14" s="1"/>
  <c r="I1146" i="14"/>
  <c r="C1950" i="14"/>
  <c r="I1950" i="14" s="1"/>
  <c r="C1888" i="14"/>
  <c r="I1888" i="14" s="1"/>
  <c r="C1712" i="14"/>
  <c r="I1712" i="14" s="1"/>
  <c r="C1675" i="14"/>
  <c r="I1675" i="14" s="1"/>
  <c r="C1562" i="14"/>
  <c r="I1562" i="14" s="1"/>
  <c r="I1059" i="14"/>
  <c r="C938" i="14"/>
  <c r="I938" i="14" s="1"/>
  <c r="C1489" i="14"/>
  <c r="I1489" i="14" s="1"/>
  <c r="C1179" i="14"/>
  <c r="I1179" i="14" s="1"/>
  <c r="C299" i="14"/>
  <c r="I299" i="14" s="1"/>
  <c r="I197" i="14"/>
  <c r="I157" i="14"/>
  <c r="C637" i="14"/>
  <c r="I637" i="14" s="1"/>
  <c r="C284" i="14"/>
  <c r="I284" i="14" s="1"/>
  <c r="C1263" i="14"/>
  <c r="I1263" i="14" s="1"/>
  <c r="I733" i="14"/>
  <c r="I279" i="14"/>
  <c r="C1142" i="14"/>
  <c r="I1142" i="14" s="1"/>
  <c r="C784" i="14"/>
  <c r="I784" i="14" s="1"/>
  <c r="I118" i="14"/>
  <c r="I342" i="14"/>
  <c r="I119" i="14"/>
  <c r="C60" i="14"/>
  <c r="I60" i="14" s="1"/>
  <c r="C1952" i="14"/>
  <c r="I1952" i="14" s="1"/>
  <c r="C1638" i="14"/>
  <c r="I1638" i="14" s="1"/>
  <c r="I1828" i="14"/>
  <c r="C1730" i="14"/>
  <c r="I1730" i="14" s="1"/>
  <c r="I1861" i="14"/>
  <c r="C1795" i="14"/>
  <c r="I1795" i="14" s="1"/>
  <c r="C1838" i="14"/>
  <c r="I1838" i="14" s="1"/>
  <c r="I2002" i="14"/>
  <c r="I1522" i="14"/>
  <c r="I1653" i="14"/>
  <c r="I1977" i="14"/>
  <c r="I1857" i="14"/>
  <c r="I1845" i="14"/>
  <c r="I1555" i="14"/>
  <c r="I1390" i="14"/>
  <c r="I1328" i="14"/>
  <c r="C779" i="14"/>
  <c r="I779" i="14" s="1"/>
  <c r="C982" i="14"/>
  <c r="I982" i="14" s="1"/>
  <c r="I1176" i="14"/>
  <c r="I1045" i="14"/>
  <c r="I371" i="14"/>
  <c r="C595" i="14"/>
  <c r="I595" i="14" s="1"/>
  <c r="I254" i="14"/>
  <c r="C120" i="14"/>
  <c r="I120" i="14" s="1"/>
  <c r="I11" i="14"/>
  <c r="I189" i="14"/>
  <c r="I125" i="14"/>
  <c r="I609" i="14"/>
  <c r="C378" i="14"/>
  <c r="I378" i="14" s="1"/>
  <c r="C215" i="14"/>
  <c r="I215" i="14" s="1"/>
  <c r="C1320" i="14"/>
  <c r="I1320" i="14" s="1"/>
  <c r="C1216" i="14"/>
  <c r="I1216" i="14" s="1"/>
  <c r="I216" i="14"/>
  <c r="I395" i="14"/>
  <c r="I1002" i="14"/>
  <c r="C412" i="14"/>
  <c r="I412" i="14" s="1"/>
  <c r="I355" i="14"/>
  <c r="C194" i="14"/>
  <c r="I194" i="14" s="1"/>
  <c r="I94" i="14"/>
  <c r="I103" i="14"/>
  <c r="I70" i="14"/>
  <c r="C1293" i="14"/>
  <c r="I1293" i="14" s="1"/>
  <c r="I1201" i="14"/>
  <c r="C104" i="14"/>
  <c r="I104" i="14" s="1"/>
  <c r="C583" i="14"/>
  <c r="I583" i="14" s="1"/>
  <c r="C1375" i="14"/>
  <c r="I1375" i="14" s="1"/>
  <c r="I684" i="14"/>
  <c r="C543" i="14"/>
  <c r="I543" i="14" s="1"/>
  <c r="C478" i="14"/>
  <c r="I478" i="14" s="1"/>
  <c r="I241" i="14"/>
  <c r="C1796" i="14"/>
  <c r="I1796" i="14" s="1"/>
  <c r="C1665" i="14"/>
  <c r="I1665" i="14" s="1"/>
  <c r="C1754" i="14"/>
  <c r="I1754" i="14" s="1"/>
  <c r="I1679" i="14"/>
  <c r="I1602" i="14"/>
  <c r="I1869" i="14"/>
  <c r="I1490" i="14"/>
  <c r="C1832" i="14"/>
  <c r="I1832" i="14" s="1"/>
  <c r="C1797" i="14"/>
  <c r="I1797" i="14" s="1"/>
  <c r="I1724" i="14"/>
  <c r="C1978" i="14"/>
  <c r="I1978" i="14" s="1"/>
  <c r="C1766" i="14"/>
  <c r="I1766" i="14" s="1"/>
  <c r="I1552" i="14"/>
  <c r="C1494" i="14"/>
  <c r="I1494" i="14" s="1"/>
  <c r="C1826" i="14"/>
  <c r="I1826" i="14" s="1"/>
  <c r="I2005" i="14"/>
  <c r="C1924" i="14"/>
  <c r="I1924" i="14" s="1"/>
  <c r="C1686" i="14"/>
  <c r="I1686" i="14" s="1"/>
  <c r="I1657" i="14"/>
  <c r="I2007" i="14"/>
  <c r="I1736" i="14"/>
  <c r="C1687" i="14"/>
  <c r="I1687" i="14" s="1"/>
  <c r="C1662" i="14"/>
  <c r="I1662" i="14" s="1"/>
  <c r="C1613" i="14"/>
  <c r="I1613" i="14" s="1"/>
  <c r="C1472" i="14"/>
  <c r="I1472" i="14" s="1"/>
  <c r="I1945" i="14"/>
  <c r="I1815" i="14"/>
  <c r="C1896" i="14"/>
  <c r="I1896" i="14" s="1"/>
  <c r="I1659" i="14"/>
  <c r="I1639" i="14"/>
  <c r="I1631" i="14"/>
  <c r="I1578" i="14"/>
  <c r="I1991" i="14"/>
  <c r="C1951" i="14"/>
  <c r="I1951" i="14" s="1"/>
  <c r="I1853" i="14"/>
  <c r="I1813" i="14"/>
  <c r="C1672" i="14"/>
  <c r="I1672" i="14" s="1"/>
  <c r="I1443" i="14"/>
  <c r="I1407" i="14"/>
  <c r="C1153" i="14"/>
  <c r="I1153" i="14" s="1"/>
  <c r="I287" i="14"/>
  <c r="C1591" i="14"/>
  <c r="I1591" i="14" s="1"/>
  <c r="I1278" i="14"/>
  <c r="C825" i="14"/>
  <c r="I825" i="14" s="1"/>
  <c r="C694" i="14"/>
  <c r="I694" i="14" s="1"/>
  <c r="I682" i="14"/>
  <c r="C340" i="14"/>
  <c r="I340" i="14" s="1"/>
  <c r="I316" i="14"/>
  <c r="I188" i="14"/>
  <c r="I1907" i="14"/>
  <c r="C1839" i="14"/>
  <c r="I1839" i="14" s="1"/>
  <c r="I1396" i="14"/>
  <c r="I1340" i="14"/>
  <c r="I1290" i="14"/>
  <c r="C1260" i="14"/>
  <c r="I1260" i="14" s="1"/>
  <c r="C978" i="14"/>
  <c r="I978" i="14" s="1"/>
  <c r="C860" i="14"/>
  <c r="I860" i="14" s="1"/>
  <c r="I850" i="14"/>
  <c r="I842" i="14"/>
  <c r="I725" i="14"/>
  <c r="C629" i="14"/>
  <c r="I629" i="14" s="1"/>
  <c r="C613" i="14"/>
  <c r="I613" i="14" s="1"/>
  <c r="C559" i="14"/>
  <c r="I559" i="14" s="1"/>
  <c r="C515" i="14"/>
  <c r="I515" i="14" s="1"/>
  <c r="C503" i="14"/>
  <c r="I503" i="14" s="1"/>
  <c r="C472" i="14"/>
  <c r="I472" i="14" s="1"/>
  <c r="I396" i="14"/>
  <c r="C337" i="14"/>
  <c r="I337" i="14" s="1"/>
  <c r="C309" i="14"/>
  <c r="I309" i="14" s="1"/>
  <c r="I278" i="14"/>
  <c r="C253" i="14"/>
  <c r="I253" i="14" s="1"/>
  <c r="C130" i="14"/>
  <c r="I130" i="14" s="1"/>
  <c r="I1123" i="14"/>
  <c r="I1100" i="14"/>
  <c r="C1749" i="14"/>
  <c r="I1749" i="14" s="1"/>
  <c r="C1398" i="14"/>
  <c r="I1398" i="14" s="1"/>
  <c r="C1382" i="14"/>
  <c r="I1382" i="14" s="1"/>
  <c r="C1370" i="14"/>
  <c r="I1370" i="14" s="1"/>
  <c r="I1358" i="14"/>
  <c r="I1346" i="14"/>
  <c r="C1232" i="14"/>
  <c r="I1232" i="14" s="1"/>
  <c r="I1055" i="14"/>
  <c r="I1029" i="14"/>
  <c r="I1001" i="14"/>
  <c r="I976" i="14"/>
  <c r="C902" i="14"/>
  <c r="I902" i="14" s="1"/>
  <c r="I844" i="14"/>
  <c r="I836" i="14"/>
  <c r="C792" i="14"/>
  <c r="I792" i="14" s="1"/>
  <c r="I768" i="14"/>
  <c r="C581" i="14"/>
  <c r="I581" i="14" s="1"/>
  <c r="I573" i="14"/>
  <c r="I561" i="14"/>
  <c r="C541" i="14"/>
  <c r="I541" i="14" s="1"/>
  <c r="C533" i="14"/>
  <c r="I533" i="14" s="1"/>
  <c r="I525" i="14"/>
  <c r="C513" i="14"/>
  <c r="I513" i="14" s="1"/>
  <c r="I398" i="14"/>
  <c r="I390" i="14"/>
  <c r="I339" i="14"/>
  <c r="I243" i="14"/>
  <c r="I229" i="14"/>
  <c r="I114" i="14"/>
  <c r="I18" i="14"/>
  <c r="C1224" i="14"/>
  <c r="I1224" i="14" s="1"/>
  <c r="I1098" i="14"/>
  <c r="D7" i="9"/>
  <c r="D41" i="17"/>
  <c r="B59" i="17"/>
  <c r="A59" i="17" s="1"/>
  <c r="B58" i="17"/>
  <c r="A58" i="17" s="1"/>
  <c r="B120" i="17"/>
  <c r="D5" i="17"/>
  <c r="C11" i="17" s="1"/>
  <c r="B39" i="17"/>
  <c r="A39" i="17" s="1"/>
  <c r="B51" i="17"/>
  <c r="A51" i="17" s="1"/>
  <c r="D14" i="17"/>
  <c r="D7" i="17"/>
  <c r="B63" i="17"/>
  <c r="A63" i="17" s="1"/>
  <c r="B121" i="17"/>
  <c r="B96" i="17"/>
  <c r="A96" i="17" s="1"/>
  <c r="D13" i="17"/>
  <c r="D83" i="17"/>
  <c r="C83" i="17" s="1"/>
  <c r="D24" i="17"/>
  <c r="C24" i="17" s="1"/>
  <c r="B117" i="17"/>
  <c r="A117" i="17" s="1"/>
  <c r="B105" i="17"/>
  <c r="A105" i="17" s="1"/>
  <c r="B99" i="17"/>
  <c r="A99" i="17" s="1"/>
  <c r="C1908" i="14"/>
  <c r="I1908" i="14" s="1"/>
  <c r="B28" i="17"/>
  <c r="D103" i="17"/>
  <c r="C103" i="17" s="1"/>
  <c r="B11" i="17"/>
  <c r="D26" i="17"/>
  <c r="C26" i="17" s="1"/>
  <c r="D20" i="17"/>
  <c r="B40" i="17"/>
  <c r="A40" i="17" s="1"/>
  <c r="B86" i="17"/>
  <c r="A86" i="17" s="1"/>
  <c r="B64" i="17"/>
  <c r="A64" i="17" s="1"/>
  <c r="B95" i="17"/>
  <c r="A95" i="17" s="1"/>
  <c r="B48" i="17"/>
  <c r="A48" i="17" s="1"/>
  <c r="B106" i="17"/>
  <c r="A106" i="17" s="1"/>
  <c r="D115" i="17"/>
  <c r="C115" i="17" s="1"/>
  <c r="D124" i="17"/>
  <c r="C124" i="17" s="1"/>
  <c r="D111" i="17"/>
  <c r="C111" i="17" s="1"/>
  <c r="C1774" i="14"/>
  <c r="I1774" i="14" s="1"/>
  <c r="C1969" i="14"/>
  <c r="I1969" i="14" s="1"/>
  <c r="C1767" i="14"/>
  <c r="I1767" i="14" s="1"/>
  <c r="C1835" i="14"/>
  <c r="I1835" i="14" s="1"/>
  <c r="C1529" i="14"/>
  <c r="I1529" i="14" s="1"/>
  <c r="C1488" i="14"/>
  <c r="I1488" i="14" s="1"/>
  <c r="C1887" i="14"/>
  <c r="I1887" i="14" s="1"/>
  <c r="C1507" i="14"/>
  <c r="I1507" i="14" s="1"/>
  <c r="D102" i="17"/>
  <c r="C102" i="17" s="1"/>
  <c r="B22" i="17"/>
  <c r="B69" i="17"/>
  <c r="A69" i="17" s="1"/>
  <c r="B10" i="17"/>
  <c r="D55" i="17"/>
  <c r="C55" i="17" s="1"/>
  <c r="D19" i="17"/>
  <c r="D114" i="17"/>
  <c r="C114" i="17" s="1"/>
  <c r="B110" i="17"/>
  <c r="A110" i="17" s="1"/>
  <c r="D110" i="17"/>
  <c r="C110" i="17" s="1"/>
  <c r="C1482" i="14"/>
  <c r="I1482" i="14" s="1"/>
  <c r="C1913" i="14"/>
  <c r="I1913" i="14" s="1"/>
  <c r="C1882" i="14"/>
  <c r="I1882" i="14" s="1"/>
  <c r="B53" i="17"/>
  <c r="A53" i="17" s="1"/>
  <c r="B97" i="17"/>
  <c r="A97" i="17" s="1"/>
  <c r="D54" i="17"/>
  <c r="C54" i="17" s="1"/>
  <c r="C1513" i="14"/>
  <c r="I1513" i="14" s="1"/>
  <c r="B9" i="17"/>
  <c r="D9" i="17"/>
  <c r="B92" i="17"/>
  <c r="A92" i="17" s="1"/>
  <c r="B45" i="17"/>
  <c r="A45" i="17" s="1"/>
  <c r="D84" i="17"/>
  <c r="C84" i="17" s="1"/>
  <c r="D43" i="17"/>
  <c r="B29" i="17"/>
  <c r="B104" i="17"/>
  <c r="A104" i="17" s="1"/>
  <c r="D21" i="17"/>
  <c r="C1694" i="14"/>
  <c r="I1694" i="14" s="1"/>
  <c r="C1491" i="14"/>
  <c r="I1491" i="14" s="1"/>
  <c r="C1943" i="14"/>
  <c r="I1943" i="14" s="1"/>
  <c r="C1695" i="14"/>
  <c r="I1695" i="14" s="1"/>
  <c r="C1798" i="14"/>
  <c r="I1798" i="14" s="1"/>
  <c r="C1660" i="14"/>
  <c r="I1660" i="14" s="1"/>
  <c r="D50" i="17"/>
  <c r="C50" i="17" s="1"/>
  <c r="B50" i="17"/>
  <c r="A50" i="17" s="1"/>
  <c r="D98" i="17"/>
  <c r="C98" i="17" s="1"/>
  <c r="B98" i="17"/>
  <c r="A98" i="17" s="1"/>
  <c r="C1892" i="14"/>
  <c r="I1892" i="14" s="1"/>
  <c r="C1927" i="14"/>
  <c r="I1927" i="14" s="1"/>
  <c r="C1486" i="14"/>
  <c r="I1486" i="14" s="1"/>
  <c r="C1789" i="14"/>
  <c r="I1789" i="14" s="1"/>
  <c r="C1689" i="14"/>
  <c r="I1689" i="14" s="1"/>
  <c r="C1984" i="14"/>
  <c r="I1984" i="14" s="1"/>
  <c r="D18" i="17"/>
  <c r="B18" i="17"/>
  <c r="B36" i="17"/>
  <c r="A36" i="17" s="1"/>
  <c r="D36" i="17"/>
  <c r="B68" i="17"/>
  <c r="A68" i="17" s="1"/>
  <c r="D68" i="17"/>
  <c r="C68" i="17" s="1"/>
  <c r="B85" i="17"/>
  <c r="A85" i="17" s="1"/>
  <c r="D85" i="17"/>
  <c r="C85" i="17" s="1"/>
  <c r="D109" i="17"/>
  <c r="C109" i="17" s="1"/>
  <c r="B109" i="17"/>
  <c r="A109" i="17" s="1"/>
  <c r="D35" i="17"/>
  <c r="B35" i="17"/>
  <c r="A35" i="17" s="1"/>
  <c r="B118" i="17"/>
  <c r="A118" i="17" s="1"/>
  <c r="D118" i="17"/>
  <c r="C118" i="17" s="1"/>
  <c r="B8" i="17"/>
  <c r="D8" i="17"/>
  <c r="D61" i="17"/>
  <c r="C61" i="17" s="1"/>
  <c r="B61" i="17"/>
  <c r="A61" i="17" s="1"/>
  <c r="D42" i="17"/>
  <c r="B42" i="17"/>
  <c r="A42" i="17" s="1"/>
  <c r="B119" i="17"/>
  <c r="A119" i="17" s="1"/>
  <c r="D119" i="17"/>
  <c r="C119" i="17" s="1"/>
  <c r="D37" i="17"/>
  <c r="B37" i="17"/>
  <c r="A37" i="17" s="1"/>
  <c r="B94" i="17"/>
  <c r="A94" i="17" s="1"/>
  <c r="D94" i="17"/>
  <c r="C94" i="17" s="1"/>
  <c r="D73" i="17"/>
  <c r="C73" i="17" s="1"/>
  <c r="B73" i="17"/>
  <c r="A73" i="17" s="1"/>
  <c r="D52" i="17"/>
  <c r="C52" i="17" s="1"/>
  <c r="B52" i="17"/>
  <c r="A52" i="17" s="1"/>
  <c r="B75" i="17"/>
  <c r="A75" i="17" s="1"/>
  <c r="D75" i="17"/>
  <c r="C75" i="17" s="1"/>
  <c r="B72" i="17"/>
  <c r="A72" i="17" s="1"/>
  <c r="D72" i="17"/>
  <c r="C72" i="17" s="1"/>
  <c r="D33" i="17"/>
  <c r="B57" i="17"/>
  <c r="A57" i="17" s="1"/>
  <c r="D89" i="17"/>
  <c r="C89" i="17" s="1"/>
  <c r="B31" i="17"/>
  <c r="D6" i="17"/>
  <c r="D116" i="17"/>
  <c r="C116" i="17" s="1"/>
  <c r="B116" i="17"/>
  <c r="A116" i="17" s="1"/>
  <c r="C3" i="14"/>
  <c r="I3" i="14" s="1"/>
  <c r="C1139" i="14"/>
  <c r="I1139" i="14" s="1"/>
  <c r="D56" i="17"/>
  <c r="C56" i="17" s="1"/>
  <c r="B56" i="17"/>
  <c r="A56" i="17" s="1"/>
  <c r="D46" i="17"/>
  <c r="C46" i="17" s="1"/>
  <c r="B46" i="17"/>
  <c r="A46" i="17" s="1"/>
  <c r="B112" i="17"/>
  <c r="A112" i="17" s="1"/>
  <c r="D112" i="17"/>
  <c r="C112" i="17" s="1"/>
  <c r="B108" i="17"/>
  <c r="A108" i="17" s="1"/>
  <c r="D108" i="17"/>
  <c r="C108" i="17" s="1"/>
  <c r="D80" i="17"/>
  <c r="C80" i="17" s="1"/>
  <c r="B80" i="17"/>
  <c r="A80" i="17" s="1"/>
  <c r="D100" i="17"/>
  <c r="C100" i="17" s="1"/>
  <c r="B100" i="17"/>
  <c r="A100" i="17" s="1"/>
  <c r="B44" i="17"/>
  <c r="A44" i="17" s="1"/>
  <c r="D44" i="17"/>
  <c r="D65" i="17"/>
  <c r="C65" i="17" s="1"/>
  <c r="B65" i="17"/>
  <c r="A65" i="17" s="1"/>
  <c r="D87" i="17"/>
  <c r="C87" i="17" s="1"/>
  <c r="B87" i="17"/>
  <c r="A87" i="17" s="1"/>
  <c r="D88" i="17"/>
  <c r="C88" i="17" s="1"/>
  <c r="B88" i="17"/>
  <c r="A88" i="17" s="1"/>
  <c r="D38" i="17"/>
  <c r="B38" i="17"/>
  <c r="A38" i="17" s="1"/>
  <c r="B12" i="17"/>
  <c r="D12" i="17"/>
  <c r="B66" i="17"/>
  <c r="A66" i="17" s="1"/>
  <c r="D66" i="17"/>
  <c r="C66" i="17" s="1"/>
  <c r="C749" i="14"/>
  <c r="I749" i="14" s="1"/>
  <c r="B77" i="17"/>
  <c r="A77" i="17" s="1"/>
  <c r="D77" i="17"/>
  <c r="C77" i="17" s="1"/>
  <c r="B78" i="17"/>
  <c r="A78" i="17" s="1"/>
  <c r="D78" i="17"/>
  <c r="C78" i="17" s="1"/>
  <c r="D27" i="17"/>
  <c r="C27" i="17" s="1"/>
  <c r="B27" i="17"/>
  <c r="D76" i="17"/>
  <c r="C76" i="17" s="1"/>
  <c r="B76" i="17"/>
  <c r="A76" i="17" s="1"/>
  <c r="B122" i="17"/>
  <c r="A122" i="17" s="1"/>
  <c r="D122" i="17"/>
  <c r="C122" i="17" s="1"/>
  <c r="D91" i="17"/>
  <c r="C91" i="17" s="1"/>
  <c r="B91" i="17"/>
  <c r="A91" i="17" s="1"/>
  <c r="B93" i="17"/>
  <c r="A93" i="17" s="1"/>
  <c r="D93" i="17"/>
  <c r="C93" i="17" s="1"/>
  <c r="C1242" i="14"/>
  <c r="I1242" i="14" s="1"/>
  <c r="D79" i="17"/>
  <c r="C79" i="17" s="1"/>
  <c r="D107" i="17"/>
  <c r="C107" i="17" s="1"/>
  <c r="B67" i="17"/>
  <c r="A67" i="17" s="1"/>
  <c r="D113" i="17"/>
  <c r="C113" i="17" s="1"/>
  <c r="D17" i="17"/>
  <c r="D123" i="17"/>
  <c r="C123" i="17" s="1"/>
  <c r="C1361" i="14"/>
  <c r="I1361" i="14" s="1"/>
  <c r="C1155" i="14"/>
  <c r="I1155" i="14" s="1"/>
  <c r="C961" i="14"/>
  <c r="I961" i="14" s="1"/>
  <c r="C362" i="14"/>
  <c r="I362" i="14" s="1"/>
  <c r="C1271" i="14"/>
  <c r="I1271" i="14" s="1"/>
  <c r="C269" i="14"/>
  <c r="I269" i="14" s="1"/>
  <c r="C466" i="14"/>
  <c r="I466" i="14" s="1"/>
  <c r="C143" i="14"/>
  <c r="I143" i="14" s="1"/>
  <c r="C107" i="14"/>
  <c r="I107" i="14" s="1"/>
  <c r="D82" i="17"/>
  <c r="C82" i="17" s="1"/>
  <c r="B82" i="17"/>
  <c r="A82" i="17" s="1"/>
  <c r="B60" i="17"/>
  <c r="A60" i="17" s="1"/>
  <c r="D60" i="17"/>
  <c r="C60" i="17" s="1"/>
  <c r="B32" i="17"/>
  <c r="A32" i="17" s="1"/>
  <c r="D32" i="17"/>
  <c r="D49" i="17"/>
  <c r="C49" i="17" s="1"/>
  <c r="B49" i="17"/>
  <c r="A49" i="17" s="1"/>
  <c r="D30" i="17"/>
  <c r="C30" i="17" s="1"/>
  <c r="B30" i="17"/>
  <c r="B70" i="17"/>
  <c r="A70" i="17" s="1"/>
  <c r="D70" i="17"/>
  <c r="C70" i="17" s="1"/>
  <c r="D16" i="17"/>
  <c r="B16" i="17"/>
  <c r="B81" i="17"/>
  <c r="A81" i="17" s="1"/>
  <c r="D81" i="17"/>
  <c r="C81" i="17" s="1"/>
  <c r="C1311" i="14"/>
  <c r="I1311" i="14" s="1"/>
  <c r="C1264" i="14"/>
  <c r="I1264" i="14" s="1"/>
  <c r="C721" i="14"/>
  <c r="I721" i="14" s="1"/>
  <c r="C680" i="14"/>
  <c r="I680" i="14" s="1"/>
  <c r="C658" i="14"/>
  <c r="I658" i="14" s="1"/>
  <c r="C450" i="14"/>
  <c r="I450" i="14" s="1"/>
  <c r="C433" i="14"/>
  <c r="I433" i="14" s="1"/>
  <c r="C54" i="14"/>
  <c r="I54" i="14" s="1"/>
  <c r="D71" i="17"/>
  <c r="C71" i="17" s="1"/>
  <c r="B71" i="17"/>
  <c r="A71" i="17" s="1"/>
  <c r="B47" i="17"/>
  <c r="A47" i="17" s="1"/>
  <c r="D47" i="17"/>
  <c r="C47" i="17" s="1"/>
  <c r="B25" i="17"/>
  <c r="D25" i="17"/>
  <c r="B34" i="17"/>
  <c r="A34" i="17" s="1"/>
  <c r="D34" i="17"/>
  <c r="D23" i="17"/>
  <c r="C23" i="17" s="1"/>
  <c r="B23" i="17"/>
  <c r="D101" i="17"/>
  <c r="C101" i="17" s="1"/>
  <c r="B101" i="17"/>
  <c r="A101" i="17" s="1"/>
  <c r="D74" i="17"/>
  <c r="C74" i="17" s="1"/>
  <c r="B74" i="17"/>
  <c r="A74" i="17" s="1"/>
  <c r="D90" i="17"/>
  <c r="C90" i="17" s="1"/>
  <c r="B90" i="17"/>
  <c r="A90" i="17" s="1"/>
  <c r="C1238" i="14"/>
  <c r="I1238" i="14" s="1"/>
  <c r="C999" i="14"/>
  <c r="I999" i="14" s="1"/>
  <c r="C717" i="14"/>
  <c r="I717" i="14" s="1"/>
  <c r="C563" i="14"/>
  <c r="I563" i="14" s="1"/>
  <c r="C501" i="14"/>
  <c r="I501" i="14" s="1"/>
  <c r="C490" i="14"/>
  <c r="I490" i="14" s="1"/>
  <c r="C441" i="14"/>
  <c r="I441" i="14" s="1"/>
  <c r="C388" i="14"/>
  <c r="I388" i="14" s="1"/>
  <c r="C912" i="14"/>
  <c r="I912" i="14" s="1"/>
  <c r="B72" i="18"/>
  <c r="C773" i="14"/>
  <c r="I773" i="14" s="1"/>
  <c r="C1519" i="14"/>
  <c r="I1519" i="14" s="1"/>
  <c r="C1958" i="14"/>
  <c r="I1958" i="14" s="1"/>
  <c r="C1942" i="14"/>
  <c r="I1942" i="14" s="1"/>
  <c r="C1676" i="14"/>
  <c r="I1676" i="14" s="1"/>
  <c r="C1709" i="14"/>
  <c r="I1709" i="14" s="1"/>
  <c r="C1528" i="14"/>
  <c r="I1528" i="14" s="1"/>
  <c r="C1322" i="14"/>
  <c r="I1322" i="14" s="1"/>
  <c r="C1571" i="14"/>
  <c r="I1571" i="14" s="1"/>
  <c r="C1117" i="14"/>
  <c r="I1117" i="14" s="1"/>
  <c r="C843" i="14"/>
  <c r="I843" i="14" s="1"/>
  <c r="C619" i="14"/>
  <c r="I619" i="14" s="1"/>
  <c r="C1056" i="14"/>
  <c r="I1056" i="14" s="1"/>
  <c r="C165" i="14"/>
  <c r="I165" i="14" s="1"/>
  <c r="C1771" i="14"/>
  <c r="I1771" i="14" s="1"/>
  <c r="C1477" i="14"/>
  <c r="I1477" i="14" s="1"/>
  <c r="C442" i="14"/>
  <c r="I442" i="14" s="1"/>
  <c r="C206" i="14"/>
  <c r="I206" i="14" s="1"/>
  <c r="C69" i="14"/>
  <c r="I69" i="14" s="1"/>
  <c r="C399" i="14"/>
  <c r="I399" i="14" s="1"/>
  <c r="C361" i="14"/>
  <c r="I361" i="14" s="1"/>
  <c r="Q8" i="17" l="1"/>
  <c r="Q12" i="17"/>
  <c r="Q16" i="17"/>
  <c r="Q20" i="17"/>
  <c r="Q7" i="17"/>
  <c r="Q11" i="17"/>
  <c r="Q15" i="17"/>
  <c r="Q19" i="17"/>
  <c r="Q23" i="17"/>
  <c r="Q27" i="17"/>
  <c r="Q6" i="17"/>
  <c r="Q10" i="17"/>
  <c r="Q14" i="17"/>
  <c r="Q18" i="17"/>
  <c r="Q22" i="17"/>
  <c r="Q26" i="17"/>
  <c r="Q5" i="17"/>
  <c r="Q9" i="17"/>
  <c r="Q13" i="17"/>
  <c r="Q17" i="17"/>
  <c r="Q21" i="17"/>
  <c r="Q25" i="17"/>
  <c r="Q24" i="17"/>
  <c r="C34" i="17"/>
  <c r="A30" i="17"/>
  <c r="C32" i="17"/>
  <c r="C38" i="17"/>
  <c r="A31" i="17"/>
  <c r="C36" i="17"/>
  <c r="C45" i="17"/>
  <c r="A19" i="17"/>
  <c r="A25" i="17"/>
  <c r="C44" i="17"/>
  <c r="C33" i="17"/>
  <c r="C37" i="17"/>
  <c r="C42" i="17"/>
  <c r="A20" i="17"/>
  <c r="C35" i="17"/>
  <c r="C43" i="17"/>
  <c r="C41" i="17"/>
  <c r="C40" i="17"/>
  <c r="C39" i="17"/>
  <c r="Q124" i="17"/>
  <c r="Q123" i="17"/>
  <c r="Q46" i="17"/>
  <c r="Q118" i="17"/>
  <c r="Q43" i="17"/>
  <c r="Q117" i="17"/>
  <c r="Q67" i="17"/>
  <c r="Q84" i="17"/>
  <c r="Q107" i="17"/>
  <c r="Q91" i="17"/>
  <c r="Q98" i="17"/>
  <c r="Q120" i="17"/>
  <c r="Q101" i="17"/>
  <c r="Q90" i="17"/>
  <c r="Q99" i="17"/>
  <c r="Q100" i="17"/>
  <c r="Q44" i="17"/>
  <c r="Q68" i="17"/>
  <c r="Q104" i="17"/>
  <c r="Q96" i="17"/>
  <c r="Q79" i="17"/>
  <c r="Q63" i="17"/>
  <c r="Q38" i="17"/>
  <c r="Q47" i="17"/>
  <c r="Q31" i="17"/>
  <c r="Q69" i="17"/>
  <c r="Q109" i="17"/>
  <c r="Q45" i="17"/>
  <c r="Q108" i="17"/>
  <c r="Q75" i="17"/>
  <c r="Q33" i="17"/>
  <c r="Q121" i="17"/>
  <c r="Q37" i="17"/>
  <c r="Q92" i="17"/>
  <c r="Q95" i="17"/>
  <c r="Q55" i="17"/>
  <c r="Q82" i="17"/>
  <c r="Q85" i="17"/>
  <c r="Q116" i="17"/>
  <c r="Q73" i="17"/>
  <c r="Q89" i="17"/>
  <c r="Q39" i="17"/>
  <c r="Q54" i="17"/>
  <c r="Q32" i="17"/>
  <c r="Q80" i="17"/>
  <c r="Q53" i="17"/>
  <c r="Q111" i="17"/>
  <c r="Q30" i="17"/>
  <c r="Q115" i="17"/>
  <c r="Q77" i="17"/>
  <c r="Q93" i="17"/>
  <c r="Q88" i="17"/>
  <c r="Q94" i="17"/>
  <c r="Q36" i="17"/>
  <c r="Q71" i="17"/>
  <c r="Q112" i="17"/>
  <c r="Q74" i="17"/>
  <c r="Q119" i="17"/>
  <c r="Q60" i="17"/>
  <c r="Q58" i="17"/>
  <c r="Q52" i="17"/>
  <c r="Q51" i="17"/>
  <c r="Q72" i="17"/>
  <c r="Q106" i="17"/>
  <c r="Q42" i="17"/>
  <c r="Q34" i="17"/>
  <c r="Q49" i="17"/>
  <c r="Q65" i="17"/>
  <c r="Q57" i="17"/>
  <c r="Q61" i="17"/>
  <c r="Q50" i="17"/>
  <c r="Q105" i="17"/>
  <c r="Q78" i="17"/>
  <c r="Q122" i="17"/>
  <c r="Q48" i="17"/>
  <c r="Q28" i="17"/>
  <c r="Q87" i="17"/>
  <c r="Q86" i="17"/>
  <c r="Q83" i="17"/>
  <c r="Q41" i="17"/>
  <c r="Q76" i="17"/>
  <c r="Q97" i="17"/>
  <c r="Q29" i="17"/>
  <c r="Q56" i="17"/>
  <c r="Q66" i="17"/>
  <c r="Q110" i="17"/>
  <c r="Q59" i="17"/>
  <c r="Q40" i="17"/>
  <c r="Q81" i="17"/>
  <c r="Q113" i="17"/>
  <c r="Q35" i="17"/>
  <c r="Q70" i="17"/>
  <c r="Q64" i="17"/>
  <c r="Q102" i="17"/>
  <c r="Q103" i="17"/>
  <c r="Q114" i="17"/>
  <c r="Q62" i="17"/>
  <c r="A120" i="17"/>
  <c r="A121" i="17"/>
  <c r="C8" i="17"/>
  <c r="C9" i="17"/>
  <c r="C7" i="17"/>
  <c r="P151" i="17"/>
  <c r="D3" i="11" s="1"/>
  <c r="AL151" i="17"/>
  <c r="D3" i="16" s="1"/>
  <c r="C16" i="17"/>
  <c r="C20" i="17"/>
  <c r="C18" i="17"/>
  <c r="A10" i="17"/>
  <c r="C22" i="17"/>
  <c r="C21" i="17"/>
  <c r="A13" i="17"/>
  <c r="C12" i="17"/>
  <c r="C10" i="17"/>
  <c r="C14" i="17"/>
  <c r="A5" i="17"/>
  <c r="A6" i="17"/>
  <c r="C15" i="17"/>
  <c r="A29" i="17"/>
  <c r="A27" i="17"/>
  <c r="A28" i="17"/>
  <c r="C13" i="17"/>
  <c r="C5" i="17"/>
  <c r="A21" i="17"/>
  <c r="C6" i="17"/>
  <c r="A8" i="17"/>
  <c r="A15" i="17"/>
  <c r="A9" i="17"/>
  <c r="C19" i="17"/>
  <c r="A22" i="17"/>
  <c r="A24" i="17"/>
  <c r="A7" i="17"/>
  <c r="A23" i="17"/>
  <c r="C25" i="17"/>
  <c r="A16" i="17"/>
  <c r="C17" i="17"/>
  <c r="A12" i="17"/>
  <c r="A18" i="17"/>
  <c r="A11" i="17"/>
  <c r="A26" i="17"/>
  <c r="A14" i="17"/>
  <c r="B71" i="10" l="1"/>
  <c r="I71" i="10" s="1"/>
  <c r="B8" i="15"/>
  <c r="G8" i="15" s="1"/>
  <c r="B47" i="15"/>
  <c r="N47" i="15" s="1"/>
  <c r="B76" i="10"/>
  <c r="L76" i="10" s="1"/>
  <c r="B69" i="15"/>
  <c r="J69" i="15" s="1"/>
  <c r="B80" i="10"/>
  <c r="E80" i="10" s="1"/>
  <c r="B40" i="15"/>
  <c r="C40" i="15" s="1"/>
  <c r="B52" i="15"/>
  <c r="L52" i="15" s="1"/>
  <c r="B63" i="15"/>
  <c r="D63" i="15" s="1"/>
  <c r="B79" i="15"/>
  <c r="C79" i="15" s="1"/>
  <c r="B52" i="10"/>
  <c r="E52" i="10" s="1"/>
  <c r="B8" i="10"/>
  <c r="B58" i="10"/>
  <c r="I58" i="10" s="1"/>
  <c r="B37" i="10"/>
  <c r="L37" i="10" s="1"/>
  <c r="B14" i="15"/>
  <c r="K14" i="15" s="1"/>
  <c r="I23" i="16" s="1"/>
  <c r="T23" i="16" s="1"/>
  <c r="B72" i="10"/>
  <c r="O72" i="10" s="1"/>
  <c r="B77" i="10"/>
  <c r="F77" i="10" s="1"/>
  <c r="B9" i="15"/>
  <c r="D9" i="15" s="1"/>
  <c r="B60" i="15"/>
  <c r="C60" i="15" s="1"/>
  <c r="B31" i="10"/>
  <c r="K31" i="10" s="1"/>
  <c r="B7" i="15"/>
  <c r="G7" i="15" s="1"/>
  <c r="B30" i="15"/>
  <c r="N30" i="15" s="1"/>
  <c r="B30" i="10"/>
  <c r="G30" i="10" s="1"/>
  <c r="B27" i="10"/>
  <c r="K27" i="10" s="1"/>
  <c r="B75" i="10"/>
  <c r="H75" i="10" s="1"/>
  <c r="B69" i="10"/>
  <c r="B49" i="10"/>
  <c r="N49" i="10" s="1"/>
  <c r="B12" i="10"/>
  <c r="O12" i="10" s="1"/>
  <c r="M21" i="11" s="1"/>
  <c r="X21" i="11" s="1"/>
  <c r="B28" i="10"/>
  <c r="J28" i="10" s="1"/>
  <c r="B72" i="15"/>
  <c r="D72" i="15" s="1"/>
  <c r="B3" i="15"/>
  <c r="J3" i="15" s="1"/>
  <c r="B43" i="10"/>
  <c r="C43" i="10" s="1"/>
  <c r="B13" i="10"/>
  <c r="J13" i="10" s="1"/>
  <c r="B19" i="10"/>
  <c r="G19" i="10" s="1"/>
  <c r="B11" i="15"/>
  <c r="O11" i="15" s="1"/>
  <c r="M20" i="16" s="1"/>
  <c r="X20" i="16" s="1"/>
  <c r="B56" i="10"/>
  <c r="E56" i="10" s="1"/>
  <c r="B17" i="15"/>
  <c r="L17" i="15" s="1"/>
  <c r="J26" i="16" s="1"/>
  <c r="U26" i="16" s="1"/>
  <c r="B39" i="10"/>
  <c r="I39" i="10" s="1"/>
  <c r="B66" i="15"/>
  <c r="G66" i="15" s="1"/>
  <c r="B80" i="15"/>
  <c r="L80" i="15" s="1"/>
  <c r="B63" i="10"/>
  <c r="F63" i="10" s="1"/>
  <c r="B51" i="10"/>
  <c r="E51" i="10" s="1"/>
  <c r="B26" i="15"/>
  <c r="G26" i="15" s="1"/>
  <c r="B18" i="10"/>
  <c r="B27" i="11" s="1"/>
  <c r="B48" i="15"/>
  <c r="K48" i="15" s="1"/>
  <c r="B36" i="10"/>
  <c r="C36" i="10" s="1"/>
  <c r="B17" i="10"/>
  <c r="G17" i="10" s="1"/>
  <c r="B48" i="10"/>
  <c r="H48" i="10" s="1"/>
  <c r="B5" i="15"/>
  <c r="B64" i="15"/>
  <c r="O64" i="15" s="1"/>
  <c r="B58" i="15"/>
  <c r="B25" i="10"/>
  <c r="H25" i="10" s="1"/>
  <c r="B70" i="15"/>
  <c r="H70" i="15" s="1"/>
  <c r="B16" i="15"/>
  <c r="D16" i="15" s="1"/>
  <c r="B4" i="15"/>
  <c r="H4" i="15" s="1"/>
  <c r="B10" i="10"/>
  <c r="D10" i="10" s="1"/>
  <c r="B74" i="15"/>
  <c r="H74" i="15" s="1"/>
  <c r="B79" i="10"/>
  <c r="C79" i="10" s="1"/>
  <c r="B23" i="15"/>
  <c r="G23" i="15" s="1"/>
  <c r="B65" i="10"/>
  <c r="J65" i="10" s="1"/>
  <c r="B2" i="15"/>
  <c r="B18" i="15"/>
  <c r="C18" i="15" s="1"/>
  <c r="B42" i="10"/>
  <c r="J42" i="10" s="1"/>
  <c r="B46" i="15"/>
  <c r="N46" i="15" s="1"/>
  <c r="B43" i="15"/>
  <c r="B49" i="15"/>
  <c r="L49" i="15" s="1"/>
  <c r="B54" i="10"/>
  <c r="B20" i="15"/>
  <c r="N20" i="15" s="1"/>
  <c r="L29" i="16" s="1"/>
  <c r="W29" i="16" s="1"/>
  <c r="B21" i="10"/>
  <c r="C21" i="10" s="1"/>
  <c r="B61" i="10"/>
  <c r="G61" i="10" s="1"/>
  <c r="B11" i="10"/>
  <c r="F11" i="10" s="1"/>
  <c r="B29" i="15"/>
  <c r="F29" i="15" s="1"/>
  <c r="B19" i="15"/>
  <c r="I19" i="15" s="1"/>
  <c r="B75" i="15"/>
  <c r="K75" i="15" s="1"/>
  <c r="B54" i="15"/>
  <c r="D54" i="15" s="1"/>
  <c r="B53" i="10"/>
  <c r="I53" i="10" s="1"/>
  <c r="B37" i="15"/>
  <c r="N37" i="15" s="1"/>
  <c r="B2" i="10"/>
  <c r="C2" i="10" s="1"/>
  <c r="B23" i="10"/>
  <c r="D23" i="10" s="1"/>
  <c r="B25" i="15"/>
  <c r="J25" i="15" s="1"/>
  <c r="B67" i="15"/>
  <c r="N67" i="15" s="1"/>
  <c r="B74" i="10"/>
  <c r="I74" i="10" s="1"/>
  <c r="B62" i="10"/>
  <c r="B7" i="10"/>
  <c r="K7" i="10" s="1"/>
  <c r="B67" i="10"/>
  <c r="M67" i="10" s="1"/>
  <c r="B29" i="10"/>
  <c r="L29" i="10" s="1"/>
  <c r="B77" i="15"/>
  <c r="M77" i="15" s="1"/>
  <c r="B45" i="15"/>
  <c r="L45" i="15" s="1"/>
  <c r="B4" i="10"/>
  <c r="B14" i="10"/>
  <c r="D14" i="10" s="1"/>
  <c r="B78" i="15"/>
  <c r="J78" i="15" s="1"/>
  <c r="B28" i="15"/>
  <c r="H28" i="15" s="1"/>
  <c r="B53" i="15"/>
  <c r="G53" i="15" s="1"/>
  <c r="B66" i="10"/>
  <c r="G66" i="10" s="1"/>
  <c r="B35" i="15"/>
  <c r="M35" i="15" s="1"/>
  <c r="B64" i="10"/>
  <c r="G64" i="10" s="1"/>
  <c r="B59" i="15"/>
  <c r="K59" i="15" s="1"/>
  <c r="B47" i="10"/>
  <c r="G47" i="10" s="1"/>
  <c r="B68" i="15"/>
  <c r="K68" i="15" s="1"/>
  <c r="B45" i="10"/>
  <c r="L45" i="10" s="1"/>
  <c r="B59" i="10"/>
  <c r="K59" i="10" s="1"/>
  <c r="B65" i="15"/>
  <c r="J65" i="15" s="1"/>
  <c r="B50" i="15"/>
  <c r="B64" i="16" s="1"/>
  <c r="B33" i="10"/>
  <c r="M33" i="10" s="1"/>
  <c r="B81" i="10"/>
  <c r="H81" i="10" s="1"/>
  <c r="B55" i="15"/>
  <c r="O55" i="15" s="1"/>
  <c r="B31" i="15"/>
  <c r="K31" i="15" s="1"/>
  <c r="B22" i="10"/>
  <c r="E22" i="10" s="1"/>
  <c r="B5" i="10"/>
  <c r="H5" i="10" s="1"/>
  <c r="B39" i="15"/>
  <c r="K39" i="15" s="1"/>
  <c r="B38" i="10"/>
  <c r="E38" i="10" s="1"/>
  <c r="B36" i="15"/>
  <c r="J36" i="15" s="1"/>
  <c r="B3" i="10"/>
  <c r="I3" i="10" s="1"/>
  <c r="B73" i="10"/>
  <c r="O73" i="10" s="1"/>
  <c r="B81" i="15"/>
  <c r="E81" i="15" s="1"/>
  <c r="B6" i="15"/>
  <c r="M6" i="15" s="1"/>
  <c r="K15" i="16" s="1"/>
  <c r="V15" i="16" s="1"/>
  <c r="B24" i="15"/>
  <c r="B68" i="10"/>
  <c r="I68" i="10" s="1"/>
  <c r="B9" i="10"/>
  <c r="K9" i="10" s="1"/>
  <c r="I18" i="11" s="1"/>
  <c r="T18" i="11" s="1"/>
  <c r="B57" i="10"/>
  <c r="K57" i="10" s="1"/>
  <c r="B13" i="15"/>
  <c r="E13" i="15" s="1"/>
  <c r="B38" i="15"/>
  <c r="B42" i="15"/>
  <c r="B76" i="15"/>
  <c r="G76" i="15" s="1"/>
  <c r="B34" i="10"/>
  <c r="F34" i="10" s="1"/>
  <c r="B55" i="10"/>
  <c r="H55" i="10" s="1"/>
  <c r="B41" i="15"/>
  <c r="M41" i="15" s="1"/>
  <c r="B62" i="15"/>
  <c r="J62" i="15" s="1"/>
  <c r="B26" i="10"/>
  <c r="N26" i="10" s="1"/>
  <c r="B6" i="10"/>
  <c r="C6" i="10" s="1"/>
  <c r="B57" i="15"/>
  <c r="B71" i="16" s="1"/>
  <c r="B20" i="10"/>
  <c r="F20" i="10" s="1"/>
  <c r="B46" i="10"/>
  <c r="E46" i="10" s="1"/>
  <c r="B34" i="15"/>
  <c r="B70" i="10"/>
  <c r="O70" i="10" s="1"/>
  <c r="B73" i="15"/>
  <c r="O73" i="15" s="1"/>
  <c r="B78" i="10"/>
  <c r="O78" i="10" s="1"/>
  <c r="B35" i="10"/>
  <c r="B60" i="10"/>
  <c r="M60" i="10" s="1"/>
  <c r="B27" i="15"/>
  <c r="B12" i="15"/>
  <c r="G12" i="15" s="1"/>
  <c r="B32" i="15"/>
  <c r="I32" i="15" s="1"/>
  <c r="B44" i="10"/>
  <c r="B24" i="10"/>
  <c r="B22" i="15"/>
  <c r="L22" i="15" s="1"/>
  <c r="J36" i="16" s="1"/>
  <c r="U36" i="16" s="1"/>
  <c r="B51" i="15"/>
  <c r="I51" i="15" s="1"/>
  <c r="B44" i="15"/>
  <c r="H44" i="15" s="1"/>
  <c r="B32" i="10"/>
  <c r="B10" i="15"/>
  <c r="L10" i="15" s="1"/>
  <c r="J19" i="16" s="1"/>
  <c r="U19" i="16" s="1"/>
  <c r="B15" i="10"/>
  <c r="F15" i="10" s="1"/>
  <c r="B71" i="15"/>
  <c r="E71" i="15" s="1"/>
  <c r="B21" i="15"/>
  <c r="O21" i="15" s="1"/>
  <c r="M30" i="16" s="1"/>
  <c r="X30" i="16" s="1"/>
  <c r="B16" i="10"/>
  <c r="N16" i="10" s="1"/>
  <c r="L25" i="11" s="1"/>
  <c r="W25" i="11" s="1"/>
  <c r="B41" i="10"/>
  <c r="B40" i="10"/>
  <c r="B61" i="15"/>
  <c r="B33" i="15"/>
  <c r="M33" i="15" s="1"/>
  <c r="B15" i="15"/>
  <c r="O15" i="15" s="1"/>
  <c r="M24" i="16" s="1"/>
  <c r="X24" i="16" s="1"/>
  <c r="B56" i="15"/>
  <c r="B50" i="10"/>
  <c r="H50" i="10" s="1"/>
  <c r="K47" i="16" l="1"/>
  <c r="V47" i="16" s="1"/>
  <c r="K74" i="11"/>
  <c r="V74" i="11" s="1"/>
  <c r="F71" i="16"/>
  <c r="H71" i="16"/>
  <c r="L40" i="11"/>
  <c r="W40" i="11" s="1"/>
  <c r="K55" i="16"/>
  <c r="V55" i="16" s="1"/>
  <c r="I45" i="16"/>
  <c r="T45" i="16" s="1"/>
  <c r="H64" i="16"/>
  <c r="F64" i="16"/>
  <c r="I73" i="11"/>
  <c r="T73" i="11" s="1"/>
  <c r="I73" i="16"/>
  <c r="T73" i="16" s="1"/>
  <c r="K49" i="16"/>
  <c r="V49" i="16" s="1"/>
  <c r="L51" i="16"/>
  <c r="W51" i="16" s="1"/>
  <c r="I62" i="16"/>
  <c r="T62" i="16" s="1"/>
  <c r="L63" i="11"/>
  <c r="W63" i="11" s="1"/>
  <c r="L61" i="16"/>
  <c r="W61" i="16" s="1"/>
  <c r="I71" i="11"/>
  <c r="T71" i="11" s="1"/>
  <c r="I53" i="16"/>
  <c r="T53" i="16" s="1"/>
  <c r="M69" i="16"/>
  <c r="X69" i="16" s="1"/>
  <c r="K47" i="11"/>
  <c r="V47" i="11" s="1"/>
  <c r="J59" i="11"/>
  <c r="U59" i="11" s="1"/>
  <c r="J59" i="16"/>
  <c r="U59" i="16" s="1"/>
  <c r="J43" i="11"/>
  <c r="U43" i="11" s="1"/>
  <c r="J63" i="16"/>
  <c r="U63" i="16" s="1"/>
  <c r="L60" i="16"/>
  <c r="W60" i="16" s="1"/>
  <c r="I41" i="11"/>
  <c r="T41" i="11" s="1"/>
  <c r="L44" i="16"/>
  <c r="W44" i="16" s="1"/>
  <c r="I45" i="11"/>
  <c r="T45" i="11" s="1"/>
  <c r="J51" i="11"/>
  <c r="U51" i="11" s="1"/>
  <c r="J66" i="16"/>
  <c r="U66" i="16" s="1"/>
  <c r="I16" i="11"/>
  <c r="T16" i="11" s="1"/>
  <c r="J56" i="10"/>
  <c r="H53" i="10"/>
  <c r="N18" i="10"/>
  <c r="L27" i="11" s="1"/>
  <c r="W27" i="11" s="1"/>
  <c r="B29" i="16"/>
  <c r="G18" i="10"/>
  <c r="O65" i="10"/>
  <c r="G65" i="10"/>
  <c r="O76" i="10"/>
  <c r="O56" i="10"/>
  <c r="M53" i="10"/>
  <c r="E76" i="10"/>
  <c r="D25" i="10"/>
  <c r="G7" i="10"/>
  <c r="H65" i="10"/>
  <c r="D56" i="10"/>
  <c r="E53" i="10"/>
  <c r="L25" i="10"/>
  <c r="H74" i="10"/>
  <c r="D76" i="10"/>
  <c r="H18" i="10"/>
  <c r="H27" i="11" s="1"/>
  <c r="G56" i="10"/>
  <c r="D53" i="10"/>
  <c r="K65" i="10"/>
  <c r="F76" i="10"/>
  <c r="K71" i="10"/>
  <c r="L23" i="15"/>
  <c r="H47" i="15"/>
  <c r="O47" i="15"/>
  <c r="L47" i="15"/>
  <c r="H52" i="10"/>
  <c r="M47" i="15"/>
  <c r="F47" i="15"/>
  <c r="E47" i="15"/>
  <c r="C19" i="10"/>
  <c r="J7" i="15"/>
  <c r="N51" i="10"/>
  <c r="I9" i="15"/>
  <c r="G71" i="10"/>
  <c r="I7" i="15"/>
  <c r="O71" i="10"/>
  <c r="H63" i="15"/>
  <c r="K7" i="15"/>
  <c r="I16" i="16" s="1"/>
  <c r="T16" i="16" s="1"/>
  <c r="O63" i="15"/>
  <c r="F28" i="10"/>
  <c r="K19" i="10"/>
  <c r="I28" i="11" s="1"/>
  <c r="T28" i="11" s="1"/>
  <c r="C13" i="10"/>
  <c r="J58" i="10"/>
  <c r="E28" i="10"/>
  <c r="O7" i="15"/>
  <c r="M16" i="16" s="1"/>
  <c r="X16" i="16" s="1"/>
  <c r="N71" i="10"/>
  <c r="M77" i="10"/>
  <c r="N75" i="10"/>
  <c r="K28" i="10"/>
  <c r="L28" i="10"/>
  <c r="G79" i="10"/>
  <c r="G28" i="10"/>
  <c r="F58" i="10"/>
  <c r="N13" i="10"/>
  <c r="L22" i="11" s="1"/>
  <c r="W22" i="11" s="1"/>
  <c r="M71" i="10"/>
  <c r="E77" i="10"/>
  <c r="B16" i="16"/>
  <c r="J71" i="10"/>
  <c r="L75" i="10"/>
  <c r="F69" i="15"/>
  <c r="N77" i="10"/>
  <c r="L63" i="15"/>
  <c r="G58" i="10"/>
  <c r="E71" i="10"/>
  <c r="F75" i="10"/>
  <c r="F7" i="15"/>
  <c r="J77" i="10"/>
  <c r="B18" i="16"/>
  <c r="B22" i="11"/>
  <c r="C69" i="15"/>
  <c r="F63" i="15"/>
  <c r="C58" i="10"/>
  <c r="C75" i="15"/>
  <c r="K20" i="15"/>
  <c r="I29" i="16" s="1"/>
  <c r="T29" i="16" s="1"/>
  <c r="B74" i="16"/>
  <c r="I26" i="15"/>
  <c r="G49" i="10"/>
  <c r="D60" i="15"/>
  <c r="L40" i="15"/>
  <c r="D29" i="15"/>
  <c r="C10" i="10"/>
  <c r="M22" i="10"/>
  <c r="K36" i="11" s="1"/>
  <c r="V36" i="11" s="1"/>
  <c r="B60" i="16"/>
  <c r="H43" i="10"/>
  <c r="K29" i="15"/>
  <c r="N29" i="15"/>
  <c r="C46" i="15"/>
  <c r="E48" i="10"/>
  <c r="J10" i="10"/>
  <c r="M25" i="15"/>
  <c r="I46" i="15"/>
  <c r="I29" i="15"/>
  <c r="B19" i="11"/>
  <c r="F48" i="10"/>
  <c r="H80" i="15"/>
  <c r="O80" i="15"/>
  <c r="I80" i="15"/>
  <c r="G10" i="10"/>
  <c r="H36" i="10"/>
  <c r="I37" i="10"/>
  <c r="L30" i="15"/>
  <c r="L68" i="10"/>
  <c r="O16" i="15"/>
  <c r="M25" i="16" s="1"/>
  <c r="X25" i="16" s="1"/>
  <c r="F37" i="10"/>
  <c r="G72" i="15"/>
  <c r="H30" i="15"/>
  <c r="J66" i="15"/>
  <c r="C39" i="10"/>
  <c r="D52" i="15"/>
  <c r="B18" i="11"/>
  <c r="I52" i="15"/>
  <c r="F40" i="15"/>
  <c r="K29" i="10"/>
  <c r="B66" i="16"/>
  <c r="E4" i="15"/>
  <c r="O23" i="15"/>
  <c r="K76" i="10"/>
  <c r="L12" i="10"/>
  <c r="J21" i="11" s="1"/>
  <c r="U21" i="11" s="1"/>
  <c r="D26" i="15"/>
  <c r="G11" i="10"/>
  <c r="L68" i="15"/>
  <c r="N54" i="15"/>
  <c r="K43" i="10"/>
  <c r="O23" i="10"/>
  <c r="H37" i="10"/>
  <c r="D72" i="10"/>
  <c r="K52" i="15"/>
  <c r="F52" i="15"/>
  <c r="O79" i="15"/>
  <c r="F80" i="10"/>
  <c r="B45" i="11"/>
  <c r="G9" i="15"/>
  <c r="L23" i="10"/>
  <c r="I43" i="10"/>
  <c r="G76" i="10"/>
  <c r="E29" i="10"/>
  <c r="O65" i="15"/>
  <c r="L65" i="15"/>
  <c r="O14" i="10"/>
  <c r="M23" i="11" s="1"/>
  <c r="X23" i="11" s="1"/>
  <c r="E25" i="15"/>
  <c r="D66" i="10"/>
  <c r="H57" i="10"/>
  <c r="N65" i="15"/>
  <c r="F25" i="15"/>
  <c r="G68" i="10"/>
  <c r="I6" i="15"/>
  <c r="D73" i="10"/>
  <c r="K20" i="10"/>
  <c r="I29" i="11" s="1"/>
  <c r="T29" i="11" s="1"/>
  <c r="M8" i="15"/>
  <c r="K17" i="16" s="1"/>
  <c r="V17" i="16" s="1"/>
  <c r="N8" i="15"/>
  <c r="L17" i="16" s="1"/>
  <c r="W17" i="16" s="1"/>
  <c r="E8" i="15"/>
  <c r="F8" i="15"/>
  <c r="C8" i="15"/>
  <c r="K8" i="15"/>
  <c r="I17" i="16" s="1"/>
  <c r="T17" i="16" s="1"/>
  <c r="O8" i="15"/>
  <c r="M17" i="16" s="1"/>
  <c r="X17" i="16" s="1"/>
  <c r="I76" i="10"/>
  <c r="E11" i="10"/>
  <c r="N76" i="10"/>
  <c r="C76" i="10"/>
  <c r="E17" i="10"/>
  <c r="C66" i="15"/>
  <c r="K80" i="10"/>
  <c r="C52" i="15"/>
  <c r="J8" i="15"/>
  <c r="C27" i="10"/>
  <c r="I80" i="10"/>
  <c r="E52" i="15"/>
  <c r="O30" i="15"/>
  <c r="G72" i="10"/>
  <c r="G52" i="15"/>
  <c r="M52" i="15"/>
  <c r="H52" i="15"/>
  <c r="I79" i="15"/>
  <c r="L80" i="10"/>
  <c r="L8" i="15"/>
  <c r="J17" i="16" s="1"/>
  <c r="U17" i="16" s="1"/>
  <c r="D8" i="15"/>
  <c r="H8" i="15"/>
  <c r="B17" i="16"/>
  <c r="O52" i="15"/>
  <c r="M37" i="10"/>
  <c r="N79" i="15"/>
  <c r="O37" i="15"/>
  <c r="N57" i="15"/>
  <c r="J52" i="15"/>
  <c r="I8" i="15"/>
  <c r="N52" i="15"/>
  <c r="M74" i="15"/>
  <c r="J76" i="10"/>
  <c r="H76" i="10"/>
  <c r="M76" i="10"/>
  <c r="M70" i="15"/>
  <c r="M15" i="10"/>
  <c r="K24" i="11" s="1"/>
  <c r="V24" i="11" s="1"/>
  <c r="L72" i="18"/>
  <c r="L18" i="10"/>
  <c r="J27" i="11" s="1"/>
  <c r="U27" i="11" s="1"/>
  <c r="I18" i="10"/>
  <c r="M10" i="10"/>
  <c r="K19" i="11" s="1"/>
  <c r="V19" i="11" s="1"/>
  <c r="F49" i="10"/>
  <c r="M63" i="15"/>
  <c r="M80" i="15"/>
  <c r="C28" i="10"/>
  <c r="G29" i="15"/>
  <c r="B72" i="11"/>
  <c r="L58" i="10"/>
  <c r="N66" i="10"/>
  <c r="M40" i="15"/>
  <c r="L65" i="10"/>
  <c r="M39" i="10"/>
  <c r="C14" i="10"/>
  <c r="F66" i="10"/>
  <c r="H55" i="15"/>
  <c r="D18" i="10"/>
  <c r="L79" i="10"/>
  <c r="O10" i="10"/>
  <c r="M19" i="11" s="1"/>
  <c r="X19" i="11" s="1"/>
  <c r="H10" i="10"/>
  <c r="I47" i="10"/>
  <c r="E63" i="15"/>
  <c r="N80" i="15"/>
  <c r="F80" i="15"/>
  <c r="B23" i="11"/>
  <c r="D28" i="10"/>
  <c r="H28" i="10"/>
  <c r="M29" i="15"/>
  <c r="F39" i="15"/>
  <c r="K58" i="10"/>
  <c r="M29" i="10"/>
  <c r="E65" i="10"/>
  <c r="I22" i="10"/>
  <c r="H71" i="10"/>
  <c r="N53" i="10"/>
  <c r="C73" i="10"/>
  <c r="C14" i="15"/>
  <c r="D13" i="10"/>
  <c r="H77" i="10"/>
  <c r="C25" i="15"/>
  <c r="E7" i="15"/>
  <c r="I56" i="10"/>
  <c r="M19" i="10"/>
  <c r="K28" i="11" s="1"/>
  <c r="V28" i="11" s="1"/>
  <c r="O47" i="10"/>
  <c r="L53" i="10"/>
  <c r="I75" i="10"/>
  <c r="N56" i="10"/>
  <c r="C47" i="15"/>
  <c r="L52" i="10"/>
  <c r="M7" i="15"/>
  <c r="K16" i="16" s="1"/>
  <c r="V16" i="16" s="1"/>
  <c r="D7" i="15"/>
  <c r="J47" i="15"/>
  <c r="D47" i="15"/>
  <c r="G47" i="15"/>
  <c r="B61" i="16"/>
  <c r="F71" i="10"/>
  <c r="D71" i="10"/>
  <c r="L71" i="10"/>
  <c r="E14" i="15"/>
  <c r="D77" i="10"/>
  <c r="K77" i="10"/>
  <c r="G25" i="15"/>
  <c r="E75" i="10"/>
  <c r="K47" i="15"/>
  <c r="C71" i="10"/>
  <c r="E75" i="15"/>
  <c r="E74" i="10"/>
  <c r="K25" i="15"/>
  <c r="G53" i="10"/>
  <c r="B67" i="11"/>
  <c r="I13" i="10"/>
  <c r="D32" i="15"/>
  <c r="J32" i="15"/>
  <c r="I69" i="15"/>
  <c r="I47" i="15"/>
  <c r="K69" i="15"/>
  <c r="C7" i="15"/>
  <c r="F20" i="15"/>
  <c r="J20" i="15"/>
  <c r="C20" i="15"/>
  <c r="N48" i="10"/>
  <c r="M58" i="10"/>
  <c r="N40" i="15"/>
  <c r="B39" i="11"/>
  <c r="F46" i="15"/>
  <c r="E18" i="10"/>
  <c r="E68" i="10"/>
  <c r="J18" i="10"/>
  <c r="G2" i="10"/>
  <c r="J72" i="18"/>
  <c r="G2" i="15"/>
  <c r="H15" i="15"/>
  <c r="F50" i="10"/>
  <c r="M41" i="10"/>
  <c r="G41" i="10"/>
  <c r="E35" i="10"/>
  <c r="D35" i="10"/>
  <c r="F6" i="10"/>
  <c r="D6" i="10"/>
  <c r="O38" i="15"/>
  <c r="H38" i="15"/>
  <c r="G65" i="15"/>
  <c r="F65" i="15"/>
  <c r="H65" i="15"/>
  <c r="M3" i="15"/>
  <c r="K12" i="16" s="1"/>
  <c r="V12" i="16" s="1"/>
  <c r="E3" i="15"/>
  <c r="B65" i="11"/>
  <c r="F14" i="10"/>
  <c r="C66" i="10"/>
  <c r="K49" i="10"/>
  <c r="J47" i="10"/>
  <c r="E18" i="15"/>
  <c r="E60" i="15"/>
  <c r="H39" i="15"/>
  <c r="K66" i="10"/>
  <c r="N39" i="10"/>
  <c r="L14" i="10"/>
  <c r="J23" i="11" s="1"/>
  <c r="U23" i="11" s="1"/>
  <c r="C74" i="10"/>
  <c r="I75" i="15"/>
  <c r="D52" i="10"/>
  <c r="F41" i="10"/>
  <c r="O51" i="15"/>
  <c r="H35" i="10"/>
  <c r="M64" i="15"/>
  <c r="N55" i="15"/>
  <c r="D65" i="15"/>
  <c r="B61" i="11"/>
  <c r="N14" i="10"/>
  <c r="L23" i="11" s="1"/>
  <c r="W23" i="11" s="1"/>
  <c r="J60" i="15"/>
  <c r="J39" i="15"/>
  <c r="E66" i="10"/>
  <c r="F55" i="15"/>
  <c r="B69" i="16"/>
  <c r="C65" i="15"/>
  <c r="K51" i="10"/>
  <c r="J49" i="10"/>
  <c r="H14" i="10"/>
  <c r="F60" i="15"/>
  <c r="O75" i="15"/>
  <c r="B12" i="16"/>
  <c r="O19" i="10"/>
  <c r="M28" i="11" s="1"/>
  <c r="X28" i="11" s="1"/>
  <c r="M14" i="15"/>
  <c r="K23" i="16" s="1"/>
  <c r="V23" i="16" s="1"/>
  <c r="G52" i="10"/>
  <c r="O52" i="10"/>
  <c r="G14" i="15"/>
  <c r="B66" i="11"/>
  <c r="K41" i="10"/>
  <c r="F35" i="10"/>
  <c r="C51" i="15"/>
  <c r="N35" i="10"/>
  <c r="F19" i="10"/>
  <c r="H30" i="10"/>
  <c r="O24" i="10"/>
  <c r="K24" i="10"/>
  <c r="E36" i="15"/>
  <c r="H36" i="15"/>
  <c r="K45" i="15"/>
  <c r="J45" i="15"/>
  <c r="K53" i="10"/>
  <c r="O53" i="10"/>
  <c r="F53" i="10"/>
  <c r="J53" i="10"/>
  <c r="L29" i="15"/>
  <c r="C29" i="15"/>
  <c r="H29" i="15"/>
  <c r="B43" i="16"/>
  <c r="D20" i="15"/>
  <c r="E20" i="15"/>
  <c r="G20" i="15"/>
  <c r="O20" i="15"/>
  <c r="M29" i="16" s="1"/>
  <c r="X29" i="16" s="1"/>
  <c r="M20" i="15"/>
  <c r="K29" i="16" s="1"/>
  <c r="V29" i="16" s="1"/>
  <c r="I20" i="15"/>
  <c r="H20" i="15"/>
  <c r="E46" i="15"/>
  <c r="K46" i="15"/>
  <c r="J46" i="15"/>
  <c r="L46" i="15"/>
  <c r="O46" i="15"/>
  <c r="H46" i="15"/>
  <c r="G46" i="15"/>
  <c r="M46" i="15"/>
  <c r="C65" i="10"/>
  <c r="D65" i="10"/>
  <c r="M65" i="10"/>
  <c r="I65" i="10"/>
  <c r="F65" i="10"/>
  <c r="L10" i="10"/>
  <c r="J19" i="11" s="1"/>
  <c r="U19" i="11" s="1"/>
  <c r="E10" i="10"/>
  <c r="I10" i="10"/>
  <c r="N10" i="10"/>
  <c r="L19" i="11" s="1"/>
  <c r="W19" i="11" s="1"/>
  <c r="K10" i="10"/>
  <c r="I19" i="11" s="1"/>
  <c r="T19" i="11" s="1"/>
  <c r="K25" i="10"/>
  <c r="N25" i="10"/>
  <c r="E25" i="10"/>
  <c r="I25" i="10"/>
  <c r="J25" i="10"/>
  <c r="C25" i="10"/>
  <c r="O25" i="10"/>
  <c r="G25" i="10"/>
  <c r="C48" i="10"/>
  <c r="L48" i="10"/>
  <c r="O48" i="10"/>
  <c r="B62" i="11"/>
  <c r="K48" i="10"/>
  <c r="G48" i="10"/>
  <c r="D48" i="10"/>
  <c r="M48" i="10"/>
  <c r="M18" i="10"/>
  <c r="K27" i="11" s="1"/>
  <c r="V27" i="11" s="1"/>
  <c r="C18" i="10"/>
  <c r="F27" i="11" s="1"/>
  <c r="O18" i="10"/>
  <c r="M27" i="11" s="1"/>
  <c r="X27" i="11" s="1"/>
  <c r="D80" i="15"/>
  <c r="E80" i="15"/>
  <c r="J80" i="15"/>
  <c r="K80" i="15"/>
  <c r="G80" i="15"/>
  <c r="L56" i="10"/>
  <c r="C56" i="10"/>
  <c r="H56" i="10"/>
  <c r="M56" i="10"/>
  <c r="K13" i="10"/>
  <c r="I22" i="11" s="1"/>
  <c r="T22" i="11" s="1"/>
  <c r="L13" i="10"/>
  <c r="J22" i="11" s="1"/>
  <c r="U22" i="11" s="1"/>
  <c r="O13" i="10"/>
  <c r="M22" i="11" s="1"/>
  <c r="X22" i="11" s="1"/>
  <c r="G13" i="10"/>
  <c r="I28" i="10"/>
  <c r="N28" i="10"/>
  <c r="M28" i="10"/>
  <c r="B42" i="11"/>
  <c r="O28" i="10"/>
  <c r="K75" i="10"/>
  <c r="M75" i="10"/>
  <c r="G75" i="10"/>
  <c r="O75" i="10"/>
  <c r="C75" i="10"/>
  <c r="J75" i="10"/>
  <c r="N7" i="15"/>
  <c r="L16" i="16" s="1"/>
  <c r="W16" i="16" s="1"/>
  <c r="L7" i="15"/>
  <c r="J16" i="16" s="1"/>
  <c r="U16" i="16" s="1"/>
  <c r="H7" i="15"/>
  <c r="I77" i="10"/>
  <c r="C77" i="10"/>
  <c r="O77" i="10"/>
  <c r="G77" i="10"/>
  <c r="L77" i="10"/>
  <c r="E58" i="10"/>
  <c r="N58" i="10"/>
  <c r="D58" i="10"/>
  <c r="O58" i="10"/>
  <c r="H58" i="10"/>
  <c r="C63" i="15"/>
  <c r="N63" i="15"/>
  <c r="K63" i="15"/>
  <c r="I63" i="15"/>
  <c r="N69" i="15"/>
  <c r="O69" i="15"/>
  <c r="H69" i="15"/>
  <c r="L69" i="15"/>
  <c r="G69" i="15"/>
  <c r="M69" i="15"/>
  <c r="D69" i="15"/>
  <c r="E69" i="15"/>
  <c r="D15" i="15"/>
  <c r="G15" i="15"/>
  <c r="O15" i="10"/>
  <c r="M24" i="11" s="1"/>
  <c r="X24" i="11" s="1"/>
  <c r="N15" i="10"/>
  <c r="L24" i="11" s="1"/>
  <c r="W24" i="11" s="1"/>
  <c r="B48" i="16"/>
  <c r="N34" i="15"/>
  <c r="O34" i="15"/>
  <c r="J55" i="10"/>
  <c r="I55" i="10"/>
  <c r="H66" i="10"/>
  <c r="I66" i="10"/>
  <c r="O29" i="10"/>
  <c r="J29" i="10"/>
  <c r="I2" i="10"/>
  <c r="N2" i="10"/>
  <c r="H2" i="10"/>
  <c r="F61" i="10"/>
  <c r="K61" i="10"/>
  <c r="O61" i="10"/>
  <c r="G18" i="15"/>
  <c r="I18" i="15"/>
  <c r="J16" i="15"/>
  <c r="K16" i="15"/>
  <c r="I25" i="16" s="1"/>
  <c r="T25" i="16" s="1"/>
  <c r="D14" i="15"/>
  <c r="O14" i="15"/>
  <c r="M23" i="16" s="1"/>
  <c r="X23" i="16" s="1"/>
  <c r="K40" i="15"/>
  <c r="O40" i="15"/>
  <c r="I40" i="15"/>
  <c r="J55" i="15"/>
  <c r="C49" i="10"/>
  <c r="M36" i="10"/>
  <c r="H40" i="15"/>
  <c r="D55" i="15"/>
  <c r="H47" i="10"/>
  <c r="B53" i="16"/>
  <c r="H29" i="10"/>
  <c r="J66" i="10"/>
  <c r="L55" i="15"/>
  <c r="H51" i="10"/>
  <c r="G36" i="10"/>
  <c r="I14" i="15"/>
  <c r="E39" i="15"/>
  <c r="F16" i="15"/>
  <c r="J19" i="10"/>
  <c r="J2" i="10"/>
  <c r="F47" i="10"/>
  <c r="E14" i="10"/>
  <c r="D74" i="10"/>
  <c r="B23" i="16"/>
  <c r="H61" i="10"/>
  <c r="J14" i="15"/>
  <c r="B28" i="11"/>
  <c r="O74" i="10"/>
  <c r="K52" i="10"/>
  <c r="G3" i="15"/>
  <c r="N68" i="10"/>
  <c r="K73" i="10"/>
  <c r="N29" i="10"/>
  <c r="F75" i="15"/>
  <c r="C3" i="15"/>
  <c r="E55" i="10"/>
  <c r="H15" i="10"/>
  <c r="C15" i="10"/>
  <c r="E40" i="15"/>
  <c r="I65" i="15"/>
  <c r="I49" i="15"/>
  <c r="D36" i="10"/>
  <c r="D40" i="15"/>
  <c r="G39" i="10"/>
  <c r="N47" i="10"/>
  <c r="M39" i="15"/>
  <c r="M79" i="10"/>
  <c r="M18" i="15"/>
  <c r="K27" i="16" s="1"/>
  <c r="V27" i="16" s="1"/>
  <c r="D39" i="15"/>
  <c r="I29" i="10"/>
  <c r="J36" i="10"/>
  <c r="B54" i="16"/>
  <c r="H39" i="10"/>
  <c r="M55" i="15"/>
  <c r="L47" i="10"/>
  <c r="C39" i="15"/>
  <c r="N52" i="10"/>
  <c r="C61" i="10"/>
  <c r="E2" i="10"/>
  <c r="D47" i="10"/>
  <c r="K14" i="10"/>
  <c r="I23" i="11" s="1"/>
  <c r="T23" i="11" s="1"/>
  <c r="N61" i="10"/>
  <c r="E19" i="10"/>
  <c r="G73" i="10"/>
  <c r="H68" i="10"/>
  <c r="I16" i="15"/>
  <c r="L2" i="10"/>
  <c r="J11" i="11" s="1"/>
  <c r="U11" i="11" s="1"/>
  <c r="L75" i="15"/>
  <c r="L61" i="15"/>
  <c r="J61" i="15"/>
  <c r="J32" i="10"/>
  <c r="D32" i="10"/>
  <c r="C27" i="15"/>
  <c r="E27" i="15"/>
  <c r="H25" i="15"/>
  <c r="L25" i="15"/>
  <c r="B39" i="16"/>
  <c r="O25" i="15"/>
  <c r="I55" i="15"/>
  <c r="N79" i="10"/>
  <c r="K65" i="15"/>
  <c r="M47" i="10"/>
  <c r="F18" i="15"/>
  <c r="O60" i="15"/>
  <c r="O29" i="15"/>
  <c r="O39" i="15"/>
  <c r="G29" i="10"/>
  <c r="B50" i="11"/>
  <c r="F39" i="10"/>
  <c r="M65" i="15"/>
  <c r="K47" i="10"/>
  <c r="L39" i="15"/>
  <c r="D29" i="10"/>
  <c r="I79" i="10"/>
  <c r="E65" i="15"/>
  <c r="C51" i="10"/>
  <c r="E47" i="10"/>
  <c r="O18" i="15"/>
  <c r="M27" i="16" s="1"/>
  <c r="X27" i="16" s="1"/>
  <c r="M14" i="10"/>
  <c r="K23" i="11" s="1"/>
  <c r="V23" i="11" s="1"/>
  <c r="J29" i="15"/>
  <c r="C29" i="10"/>
  <c r="M66" i="10"/>
  <c r="G40" i="15"/>
  <c r="N65" i="10"/>
  <c r="K39" i="10"/>
  <c r="C33" i="10"/>
  <c r="I14" i="10"/>
  <c r="L66" i="10"/>
  <c r="L73" i="10"/>
  <c r="J52" i="10"/>
  <c r="C47" i="10"/>
  <c r="J14" i="10"/>
  <c r="I61" i="10"/>
  <c r="I3" i="15"/>
  <c r="B43" i="11"/>
  <c r="O66" i="10"/>
  <c r="G14" i="10"/>
  <c r="N25" i="15"/>
  <c r="N3" i="15"/>
  <c r="L12" i="16" s="1"/>
  <c r="W12" i="16" s="1"/>
  <c r="M52" i="10"/>
  <c r="H14" i="15"/>
  <c r="K56" i="10"/>
  <c r="F56" i="10"/>
  <c r="H19" i="10"/>
  <c r="M68" i="10"/>
  <c r="M13" i="10"/>
  <c r="K22" i="11" s="1"/>
  <c r="V22" i="11" s="1"/>
  <c r="N16" i="15"/>
  <c r="L25" i="16" s="1"/>
  <c r="W25" i="16" s="1"/>
  <c r="D25" i="15"/>
  <c r="I25" i="15"/>
  <c r="C53" i="10"/>
  <c r="F13" i="10"/>
  <c r="E13" i="10"/>
  <c r="D75" i="10"/>
  <c r="H16" i="15"/>
  <c r="I15" i="15"/>
  <c r="O41" i="10"/>
  <c r="H32" i="15"/>
  <c r="J34" i="15"/>
  <c r="B70" i="11"/>
  <c r="H13" i="10"/>
  <c r="L20" i="15"/>
  <c r="J29" i="16" s="1"/>
  <c r="U29" i="16" s="1"/>
  <c r="F18" i="10"/>
  <c r="C80" i="15"/>
  <c r="I48" i="10"/>
  <c r="G63" i="15"/>
  <c r="J40" i="15"/>
  <c r="M25" i="10"/>
  <c r="D46" i="15"/>
  <c r="K18" i="10"/>
  <c r="I27" i="11" s="1"/>
  <c r="T27" i="11" s="1"/>
  <c r="E29" i="15"/>
  <c r="J48" i="10"/>
  <c r="F10" i="10"/>
  <c r="J63" i="15"/>
  <c r="F25" i="10"/>
  <c r="I30" i="15"/>
  <c r="E79" i="15"/>
  <c r="J80" i="10"/>
  <c r="K79" i="15"/>
  <c r="G37" i="10"/>
  <c r="M30" i="15"/>
  <c r="D79" i="15"/>
  <c r="M80" i="10"/>
  <c r="N37" i="10"/>
  <c r="L9" i="15"/>
  <c r="J18" i="16" s="1"/>
  <c r="U18" i="16" s="1"/>
  <c r="B11" i="16"/>
  <c r="B51" i="16"/>
  <c r="H80" i="10"/>
  <c r="B51" i="11"/>
  <c r="F30" i="15"/>
  <c r="E30" i="15"/>
  <c r="F79" i="15"/>
  <c r="H79" i="15"/>
  <c r="N80" i="10"/>
  <c r="C80" i="10"/>
  <c r="J37" i="10"/>
  <c r="E9" i="15"/>
  <c r="D80" i="10"/>
  <c r="O37" i="10"/>
  <c r="K37" i="10"/>
  <c r="K9" i="15"/>
  <c r="I18" i="16" s="1"/>
  <c r="T18" i="16" s="1"/>
  <c r="M9" i="15"/>
  <c r="K18" i="16" s="1"/>
  <c r="V18" i="16" s="1"/>
  <c r="E61" i="15"/>
  <c r="O80" i="10"/>
  <c r="J79" i="15"/>
  <c r="C37" i="10"/>
  <c r="F9" i="15"/>
  <c r="O62" i="15"/>
  <c r="G80" i="10"/>
  <c r="J30" i="15"/>
  <c r="G79" i="15"/>
  <c r="H9" i="15"/>
  <c r="O9" i="15"/>
  <c r="M18" i="16" s="1"/>
  <c r="X18" i="16" s="1"/>
  <c r="J37" i="15"/>
  <c r="L79" i="15"/>
  <c r="C9" i="15"/>
  <c r="D30" i="15"/>
  <c r="K30" i="15"/>
  <c r="G30" i="15"/>
  <c r="B44" i="16"/>
  <c r="C30" i="15"/>
  <c r="M79" i="15"/>
  <c r="D37" i="10"/>
  <c r="J9" i="15"/>
  <c r="N9" i="15"/>
  <c r="L18" i="16" s="1"/>
  <c r="W18" i="16" s="1"/>
  <c r="E37" i="10"/>
  <c r="C40" i="10"/>
  <c r="M40" i="10"/>
  <c r="I62" i="10"/>
  <c r="F62" i="10"/>
  <c r="O62" i="10"/>
  <c r="H62" i="10"/>
  <c r="G62" i="10"/>
  <c r="D62" i="10"/>
  <c r="N62" i="10"/>
  <c r="E62" i="10"/>
  <c r="J62" i="10"/>
  <c r="K62" i="10"/>
  <c r="C54" i="15"/>
  <c r="J54" i="15"/>
  <c r="F54" i="15"/>
  <c r="E54" i="15"/>
  <c r="K54" i="15"/>
  <c r="C54" i="10"/>
  <c r="D54" i="10"/>
  <c r="B68" i="11"/>
  <c r="H54" i="10"/>
  <c r="E54" i="10"/>
  <c r="M54" i="10"/>
  <c r="K54" i="10"/>
  <c r="F54" i="10"/>
  <c r="O54" i="10"/>
  <c r="N54" i="10"/>
  <c r="I54" i="10"/>
  <c r="J54" i="10"/>
  <c r="N23" i="15"/>
  <c r="F23" i="15"/>
  <c r="E23" i="15"/>
  <c r="J23" i="15"/>
  <c r="C23" i="15"/>
  <c r="H58" i="15"/>
  <c r="M58" i="15"/>
  <c r="L58" i="15"/>
  <c r="D58" i="15"/>
  <c r="E58" i="15"/>
  <c r="N58" i="15"/>
  <c r="C58" i="15"/>
  <c r="B72" i="16"/>
  <c r="J58" i="15"/>
  <c r="F58" i="15"/>
  <c r="O58" i="15"/>
  <c r="B40" i="16"/>
  <c r="J26" i="15"/>
  <c r="F26" i="15"/>
  <c r="L26" i="15"/>
  <c r="H26" i="15"/>
  <c r="N26" i="15"/>
  <c r="O26" i="15"/>
  <c r="F11" i="15"/>
  <c r="N11" i="15"/>
  <c r="L20" i="16" s="1"/>
  <c r="W20" i="16" s="1"/>
  <c r="G11" i="15"/>
  <c r="E11" i="15"/>
  <c r="L11" i="15"/>
  <c r="J20" i="16" s="1"/>
  <c r="U20" i="16" s="1"/>
  <c r="G12" i="10"/>
  <c r="H12" i="10"/>
  <c r="B21" i="11"/>
  <c r="J12" i="10"/>
  <c r="D12" i="10"/>
  <c r="F12" i="10"/>
  <c r="I12" i="10"/>
  <c r="F27" i="10"/>
  <c r="H27" i="10"/>
  <c r="G27" i="10"/>
  <c r="M27" i="10"/>
  <c r="J27" i="10"/>
  <c r="O27" i="10"/>
  <c r="L27" i="10"/>
  <c r="L31" i="10"/>
  <c r="D31" i="10"/>
  <c r="F31" i="10"/>
  <c r="N8" i="10"/>
  <c r="L17" i="11" s="1"/>
  <c r="W17" i="11" s="1"/>
  <c r="E8" i="10"/>
  <c r="I8" i="10"/>
  <c r="K8" i="10"/>
  <c r="I17" i="11" s="1"/>
  <c r="T17" i="11" s="1"/>
  <c r="O8" i="10"/>
  <c r="M17" i="11" s="1"/>
  <c r="X17" i="11" s="1"/>
  <c r="D8" i="10"/>
  <c r="L8" i="10"/>
  <c r="J17" i="11" s="1"/>
  <c r="U17" i="11" s="1"/>
  <c r="H8" i="10"/>
  <c r="F8" i="10"/>
  <c r="M8" i="10"/>
  <c r="K17" i="11" s="1"/>
  <c r="V17" i="11" s="1"/>
  <c r="C8" i="10"/>
  <c r="I23" i="15"/>
  <c r="C17" i="10"/>
  <c r="H31" i="15"/>
  <c r="H23" i="15"/>
  <c r="E26" i="15"/>
  <c r="L50" i="15"/>
  <c r="D11" i="10"/>
  <c r="I17" i="10"/>
  <c r="C12" i="10"/>
  <c r="E35" i="15"/>
  <c r="O31" i="10"/>
  <c r="G23" i="10"/>
  <c r="D27" i="10"/>
  <c r="C31" i="10"/>
  <c r="H31" i="10"/>
  <c r="C11" i="15"/>
  <c r="H11" i="15"/>
  <c r="B68" i="16"/>
  <c r="I23" i="10"/>
  <c r="B41" i="11"/>
  <c r="G54" i="15"/>
  <c r="B17" i="11"/>
  <c r="G54" i="10"/>
  <c r="K12" i="10"/>
  <c r="I21" i="11" s="1"/>
  <c r="T21" i="11" s="1"/>
  <c r="K58" i="15"/>
  <c r="J15" i="15"/>
  <c r="L15" i="15"/>
  <c r="J24" i="16" s="1"/>
  <c r="U24" i="16" s="1"/>
  <c r="N15" i="15"/>
  <c r="L24" i="16" s="1"/>
  <c r="W24" i="16" s="1"/>
  <c r="C15" i="15"/>
  <c r="F15" i="15"/>
  <c r="M15" i="15"/>
  <c r="K24" i="16" s="1"/>
  <c r="V24" i="16" s="1"/>
  <c r="K15" i="15"/>
  <c r="I24" i="16" s="1"/>
  <c r="T24" i="16" s="1"/>
  <c r="E15" i="15"/>
  <c r="E41" i="10"/>
  <c r="L41" i="10"/>
  <c r="C41" i="10"/>
  <c r="H41" i="10"/>
  <c r="B55" i="11"/>
  <c r="J41" i="10"/>
  <c r="D41" i="10"/>
  <c r="B24" i="11"/>
  <c r="E15" i="10"/>
  <c r="D15" i="10"/>
  <c r="K15" i="10"/>
  <c r="I24" i="11" s="1"/>
  <c r="T24" i="11" s="1"/>
  <c r="J15" i="10"/>
  <c r="L15" i="10"/>
  <c r="J24" i="11" s="1"/>
  <c r="U24" i="11" s="1"/>
  <c r="L51" i="15"/>
  <c r="F51" i="15"/>
  <c r="K51" i="15"/>
  <c r="M51" i="15"/>
  <c r="E51" i="15"/>
  <c r="B65" i="16"/>
  <c r="N51" i="15"/>
  <c r="J51" i="15"/>
  <c r="M32" i="15"/>
  <c r="E32" i="15"/>
  <c r="O32" i="15"/>
  <c r="L32" i="15"/>
  <c r="B46" i="16"/>
  <c r="F32" i="15"/>
  <c r="G32" i="15"/>
  <c r="K32" i="15"/>
  <c r="N32" i="15"/>
  <c r="L35" i="10"/>
  <c r="B49" i="11"/>
  <c r="C35" i="10"/>
  <c r="I35" i="10"/>
  <c r="J35" i="10"/>
  <c r="M35" i="10"/>
  <c r="O35" i="10"/>
  <c r="E34" i="15"/>
  <c r="I34" i="15"/>
  <c r="L34" i="15"/>
  <c r="H34" i="15"/>
  <c r="K34" i="15"/>
  <c r="G34" i="15"/>
  <c r="M34" i="15"/>
  <c r="F34" i="15"/>
  <c r="D34" i="15"/>
  <c r="N6" i="10"/>
  <c r="L15" i="11" s="1"/>
  <c r="W15" i="11" s="1"/>
  <c r="O6" i="10"/>
  <c r="M15" i="11" s="1"/>
  <c r="X15" i="11" s="1"/>
  <c r="K6" i="10"/>
  <c r="I15" i="11" s="1"/>
  <c r="T15" i="11" s="1"/>
  <c r="E6" i="10"/>
  <c r="L6" i="10"/>
  <c r="J15" i="11" s="1"/>
  <c r="U15" i="11" s="1"/>
  <c r="M6" i="10"/>
  <c r="K15" i="11" s="1"/>
  <c r="V15" i="11" s="1"/>
  <c r="J6" i="10"/>
  <c r="G6" i="10"/>
  <c r="I6" i="10"/>
  <c r="B69" i="11"/>
  <c r="G55" i="10"/>
  <c r="K55" i="10"/>
  <c r="F55" i="10"/>
  <c r="D55" i="10"/>
  <c r="O55" i="10"/>
  <c r="L55" i="10"/>
  <c r="N55" i="10"/>
  <c r="C55" i="10"/>
  <c r="B52" i="16"/>
  <c r="L38" i="15"/>
  <c r="K38" i="15"/>
  <c r="C38" i="15"/>
  <c r="F38" i="15"/>
  <c r="D38" i="15"/>
  <c r="M38" i="15"/>
  <c r="J38" i="15"/>
  <c r="G38" i="15"/>
  <c r="N38" i="15"/>
  <c r="I38" i="15"/>
  <c r="D68" i="10"/>
  <c r="F68" i="10"/>
  <c r="K68" i="10"/>
  <c r="E73" i="10"/>
  <c r="I73" i="10"/>
  <c r="N73" i="10"/>
  <c r="J73" i="10"/>
  <c r="M73" i="10"/>
  <c r="H73" i="10"/>
  <c r="N39" i="15"/>
  <c r="I39" i="15"/>
  <c r="C55" i="15"/>
  <c r="G55" i="15"/>
  <c r="K55" i="15"/>
  <c r="E55" i="15"/>
  <c r="N74" i="10"/>
  <c r="L74" i="10"/>
  <c r="K74" i="10"/>
  <c r="J74" i="10"/>
  <c r="G74" i="10"/>
  <c r="M74" i="10"/>
  <c r="D2" i="10"/>
  <c r="O2" i="10"/>
  <c r="B11" i="11"/>
  <c r="K2" i="10"/>
  <c r="I11" i="11" s="1"/>
  <c r="T11" i="11" s="1"/>
  <c r="F2" i="10"/>
  <c r="H75" i="15"/>
  <c r="M75" i="15"/>
  <c r="D75" i="15"/>
  <c r="N75" i="15"/>
  <c r="G75" i="15"/>
  <c r="J61" i="10"/>
  <c r="E61" i="10"/>
  <c r="D61" i="10"/>
  <c r="M61" i="10"/>
  <c r="L61" i="10"/>
  <c r="B75" i="11"/>
  <c r="F49" i="15"/>
  <c r="G49" i="15"/>
  <c r="C49" i="15"/>
  <c r="O49" i="15"/>
  <c r="J49" i="15"/>
  <c r="E49" i="15"/>
  <c r="K49" i="15"/>
  <c r="H49" i="15"/>
  <c r="M49" i="15"/>
  <c r="B63" i="16"/>
  <c r="N49" i="15"/>
  <c r="D49" i="15"/>
  <c r="H18" i="15"/>
  <c r="L18" i="15"/>
  <c r="J27" i="16" s="1"/>
  <c r="U27" i="16" s="1"/>
  <c r="D18" i="15"/>
  <c r="N18" i="15"/>
  <c r="L27" i="16" s="1"/>
  <c r="W27" i="16" s="1"/>
  <c r="B27" i="16"/>
  <c r="J18" i="15"/>
  <c r="H79" i="10"/>
  <c r="D79" i="10"/>
  <c r="F79" i="10"/>
  <c r="K79" i="10"/>
  <c r="E79" i="10"/>
  <c r="O79" i="10"/>
  <c r="J79" i="10"/>
  <c r="M16" i="15"/>
  <c r="K25" i="16" s="1"/>
  <c r="V25" i="16" s="1"/>
  <c r="E16" i="15"/>
  <c r="C16" i="15"/>
  <c r="L16" i="15"/>
  <c r="J25" i="16" s="1"/>
  <c r="U25" i="16" s="1"/>
  <c r="G16" i="15"/>
  <c r="H64" i="15"/>
  <c r="G64" i="15"/>
  <c r="E64" i="15"/>
  <c r="C64" i="15"/>
  <c r="D64" i="15"/>
  <c r="L64" i="15"/>
  <c r="J64" i="15"/>
  <c r="K64" i="15"/>
  <c r="N64" i="15"/>
  <c r="F36" i="10"/>
  <c r="L36" i="10"/>
  <c r="K36" i="10"/>
  <c r="N36" i="10"/>
  <c r="O36" i="10"/>
  <c r="I36" i="10"/>
  <c r="D51" i="10"/>
  <c r="G51" i="10"/>
  <c r="F51" i="10"/>
  <c r="L51" i="10"/>
  <c r="O51" i="10"/>
  <c r="J51" i="10"/>
  <c r="M51" i="10"/>
  <c r="I51" i="10"/>
  <c r="E39" i="10"/>
  <c r="O39" i="10"/>
  <c r="J39" i="10"/>
  <c r="B53" i="11"/>
  <c r="D39" i="10"/>
  <c r="I19" i="10"/>
  <c r="D19" i="10"/>
  <c r="N19" i="10"/>
  <c r="L28" i="11" s="1"/>
  <c r="W28" i="11" s="1"/>
  <c r="L19" i="10"/>
  <c r="J28" i="11" s="1"/>
  <c r="U28" i="11" s="1"/>
  <c r="D3" i="15"/>
  <c r="L3" i="15"/>
  <c r="J12" i="16" s="1"/>
  <c r="U12" i="16" s="1"/>
  <c r="K3" i="15"/>
  <c r="I12" i="16" s="1"/>
  <c r="T12" i="16" s="1"/>
  <c r="H3" i="15"/>
  <c r="F3" i="15"/>
  <c r="O3" i="15"/>
  <c r="M12" i="16" s="1"/>
  <c r="X12" i="16" s="1"/>
  <c r="I49" i="10"/>
  <c r="O49" i="10"/>
  <c r="M49" i="10"/>
  <c r="H49" i="10"/>
  <c r="B63" i="11"/>
  <c r="E49" i="10"/>
  <c r="D49" i="10"/>
  <c r="B44" i="11"/>
  <c r="M30" i="10"/>
  <c r="N30" i="10"/>
  <c r="J30" i="10"/>
  <c r="C30" i="10"/>
  <c r="D30" i="10"/>
  <c r="K30" i="10"/>
  <c r="I30" i="10"/>
  <c r="E30" i="10"/>
  <c r="F30" i="10"/>
  <c r="O30" i="10"/>
  <c r="H60" i="15"/>
  <c r="L60" i="15"/>
  <c r="N60" i="15"/>
  <c r="G60" i="15"/>
  <c r="M60" i="15"/>
  <c r="K60" i="15"/>
  <c r="I60" i="15"/>
  <c r="L14" i="15"/>
  <c r="J23" i="16" s="1"/>
  <c r="U23" i="16" s="1"/>
  <c r="F14" i="15"/>
  <c r="N14" i="15"/>
  <c r="L23" i="16" s="1"/>
  <c r="W23" i="16" s="1"/>
  <c r="F52" i="10"/>
  <c r="C52" i="10"/>
  <c r="I52" i="10"/>
  <c r="J44" i="10"/>
  <c r="B58" i="11"/>
  <c r="F23" i="10"/>
  <c r="J23" i="10"/>
  <c r="H23" i="10"/>
  <c r="C23" i="10"/>
  <c r="E23" i="10"/>
  <c r="J11" i="10"/>
  <c r="K11" i="10"/>
  <c r="I20" i="11" s="1"/>
  <c r="T20" i="11" s="1"/>
  <c r="M11" i="10"/>
  <c r="K20" i="11" s="1"/>
  <c r="V20" i="11" s="1"/>
  <c r="I11" i="10"/>
  <c r="O11" i="10"/>
  <c r="M20" i="11" s="1"/>
  <c r="X20" i="11" s="1"/>
  <c r="D42" i="10"/>
  <c r="H42" i="10"/>
  <c r="M42" i="10"/>
  <c r="K42" i="10"/>
  <c r="F42" i="10"/>
  <c r="C42" i="10"/>
  <c r="L42" i="10"/>
  <c r="G42" i="10"/>
  <c r="E42" i="10"/>
  <c r="B56" i="11"/>
  <c r="D4" i="15"/>
  <c r="J4" i="15"/>
  <c r="M4" i="15"/>
  <c r="K13" i="16" s="1"/>
  <c r="V13" i="16" s="1"/>
  <c r="K4" i="15"/>
  <c r="I13" i="16" s="1"/>
  <c r="T13" i="16" s="1"/>
  <c r="C4" i="15"/>
  <c r="F4" i="15"/>
  <c r="B13" i="16"/>
  <c r="G4" i="15"/>
  <c r="L4" i="15"/>
  <c r="J13" i="16" s="1"/>
  <c r="U13" i="16" s="1"/>
  <c r="D17" i="10"/>
  <c r="F17" i="10"/>
  <c r="L17" i="10"/>
  <c r="J26" i="11" s="1"/>
  <c r="U26" i="11" s="1"/>
  <c r="B26" i="11"/>
  <c r="J17" i="10"/>
  <c r="I66" i="15"/>
  <c r="E66" i="15"/>
  <c r="D66" i="15"/>
  <c r="N66" i="15"/>
  <c r="K66" i="15"/>
  <c r="O66" i="15"/>
  <c r="H66" i="15"/>
  <c r="D43" i="10"/>
  <c r="E43" i="10"/>
  <c r="B57" i="11"/>
  <c r="J43" i="10"/>
  <c r="L43" i="10"/>
  <c r="O43" i="10"/>
  <c r="M43" i="10"/>
  <c r="F72" i="10"/>
  <c r="K72" i="10"/>
  <c r="M72" i="10"/>
  <c r="N72" i="10"/>
  <c r="K23" i="15"/>
  <c r="L11" i="10"/>
  <c r="J20" i="11" s="1"/>
  <c r="U20" i="11" s="1"/>
  <c r="N17" i="10"/>
  <c r="L26" i="11" s="1"/>
  <c r="W26" i="11" s="1"/>
  <c r="J38" i="10"/>
  <c r="E77" i="15"/>
  <c r="J31" i="15"/>
  <c r="B37" i="16"/>
  <c r="C26" i="15"/>
  <c r="M50" i="15"/>
  <c r="N11" i="10"/>
  <c r="L20" i="11" s="1"/>
  <c r="W20" i="11" s="1"/>
  <c r="H17" i="10"/>
  <c r="C38" i="10"/>
  <c r="E12" i="10"/>
  <c r="B20" i="16"/>
  <c r="O54" i="15"/>
  <c r="G31" i="10"/>
  <c r="N23" i="10"/>
  <c r="L72" i="10"/>
  <c r="C72" i="10"/>
  <c r="E31" i="10"/>
  <c r="M31" i="10"/>
  <c r="J11" i="15"/>
  <c r="K11" i="15"/>
  <c r="I20" i="16" s="1"/>
  <c r="T20" i="16" s="1"/>
  <c r="L54" i="15"/>
  <c r="G43" i="10"/>
  <c r="K23" i="10"/>
  <c r="N27" i="10"/>
  <c r="M23" i="10"/>
  <c r="I54" i="15"/>
  <c r="O4" i="15"/>
  <c r="M13" i="16" s="1"/>
  <c r="X13" i="16" s="1"/>
  <c r="N4" i="15"/>
  <c r="L13" i="16" s="1"/>
  <c r="W13" i="16" s="1"/>
  <c r="E27" i="10"/>
  <c r="J8" i="10"/>
  <c r="L62" i="10"/>
  <c r="C62" i="10"/>
  <c r="L54" i="10"/>
  <c r="G58" i="15"/>
  <c r="O17" i="10"/>
  <c r="M26" i="11" s="1"/>
  <c r="X26" i="11" s="1"/>
  <c r="M66" i="15"/>
  <c r="O42" i="10"/>
  <c r="I42" i="10"/>
  <c r="B45" i="16"/>
  <c r="K26" i="15"/>
  <c r="B20" i="11"/>
  <c r="M17" i="10"/>
  <c r="K26" i="11" s="1"/>
  <c r="V26" i="11" s="1"/>
  <c r="F66" i="15"/>
  <c r="N12" i="10"/>
  <c r="L21" i="11" s="1"/>
  <c r="W21" i="11" s="1"/>
  <c r="M23" i="15"/>
  <c r="M26" i="15"/>
  <c r="C11" i="10"/>
  <c r="K17" i="10"/>
  <c r="I26" i="11" s="1"/>
  <c r="T26" i="11" s="1"/>
  <c r="L66" i="15"/>
  <c r="M12" i="10"/>
  <c r="K21" i="11" s="1"/>
  <c r="V21" i="11" s="1"/>
  <c r="M54" i="15"/>
  <c r="J68" i="10"/>
  <c r="H72" i="10"/>
  <c r="I11" i="15"/>
  <c r="N43" i="10"/>
  <c r="J31" i="10"/>
  <c r="E72" i="10"/>
  <c r="I72" i="10"/>
  <c r="N31" i="10"/>
  <c r="I31" i="10"/>
  <c r="D11" i="15"/>
  <c r="M11" i="15"/>
  <c r="K20" i="16" s="1"/>
  <c r="V20" i="16" s="1"/>
  <c r="M9" i="10"/>
  <c r="K18" i="11" s="1"/>
  <c r="V18" i="11" s="1"/>
  <c r="M2" i="10"/>
  <c r="O68" i="10"/>
  <c r="F73" i="10"/>
  <c r="G39" i="15"/>
  <c r="F29" i="10"/>
  <c r="I27" i="10"/>
  <c r="F74" i="10"/>
  <c r="B37" i="11"/>
  <c r="H54" i="15"/>
  <c r="J75" i="15"/>
  <c r="F43" i="10"/>
  <c r="B25" i="16"/>
  <c r="K35" i="10"/>
  <c r="H6" i="10"/>
  <c r="B24" i="16"/>
  <c r="N41" i="10"/>
  <c r="I15" i="10"/>
  <c r="G15" i="10"/>
  <c r="I4" i="15"/>
  <c r="B15" i="11"/>
  <c r="M55" i="10"/>
  <c r="G51" i="15"/>
  <c r="D51" i="15"/>
  <c r="H51" i="15"/>
  <c r="C32" i="15"/>
  <c r="G35" i="10"/>
  <c r="C34" i="15"/>
  <c r="F57" i="15"/>
  <c r="J72" i="10"/>
  <c r="I41" i="10"/>
  <c r="G8" i="10"/>
  <c r="E38" i="15"/>
  <c r="M62" i="10"/>
  <c r="D23" i="15"/>
  <c r="H11" i="10"/>
  <c r="L30" i="10"/>
  <c r="I58" i="15"/>
  <c r="N42" i="10"/>
  <c r="E36" i="10"/>
  <c r="C68" i="10"/>
  <c r="L49" i="10"/>
  <c r="K18" i="15"/>
  <c r="I27" i="16" s="1"/>
  <c r="T27" i="16" s="1"/>
  <c r="L39" i="10"/>
  <c r="F64" i="15"/>
  <c r="I64" i="15"/>
  <c r="D67" i="15"/>
  <c r="G67" i="15"/>
  <c r="C67" i="15"/>
  <c r="H67" i="15"/>
  <c r="K67" i="15"/>
  <c r="I67" i="15"/>
  <c r="F67" i="15"/>
  <c r="L67" i="15"/>
  <c r="O67" i="15"/>
  <c r="M67" i="15"/>
  <c r="E67" i="15"/>
  <c r="K21" i="10"/>
  <c r="I30" i="11" s="1"/>
  <c r="T30" i="11" s="1"/>
  <c r="D21" i="10"/>
  <c r="N21" i="10"/>
  <c r="L30" i="11" s="1"/>
  <c r="W30" i="11" s="1"/>
  <c r="E21" i="10"/>
  <c r="M21" i="10"/>
  <c r="K30" i="11" s="1"/>
  <c r="V30" i="11" s="1"/>
  <c r="L21" i="10"/>
  <c r="J30" i="11" s="1"/>
  <c r="U30" i="11" s="1"/>
  <c r="H21" i="10"/>
  <c r="B30" i="11"/>
  <c r="F21" i="10"/>
  <c r="L43" i="15"/>
  <c r="D43" i="15"/>
  <c r="O43" i="15"/>
  <c r="C43" i="15"/>
  <c r="F43" i="15"/>
  <c r="M43" i="15"/>
  <c r="E43" i="15"/>
  <c r="K43" i="15"/>
  <c r="G43" i="15"/>
  <c r="J43" i="15"/>
  <c r="N43" i="15"/>
  <c r="L70" i="15"/>
  <c r="E70" i="15"/>
  <c r="I70" i="15"/>
  <c r="C70" i="15"/>
  <c r="J70" i="15"/>
  <c r="D70" i="15"/>
  <c r="G70" i="15"/>
  <c r="F70" i="15"/>
  <c r="N70" i="15"/>
  <c r="F5" i="15"/>
  <c r="O5" i="15"/>
  <c r="M14" i="16" s="1"/>
  <c r="X14" i="16" s="1"/>
  <c r="M5" i="15"/>
  <c r="K14" i="16" s="1"/>
  <c r="V14" i="16" s="1"/>
  <c r="B14" i="16"/>
  <c r="E5" i="15"/>
  <c r="D5" i="15"/>
  <c r="H5" i="15"/>
  <c r="C5" i="15"/>
  <c r="K5" i="15"/>
  <c r="I14" i="16" s="1"/>
  <c r="T14" i="16" s="1"/>
  <c r="G5" i="15"/>
  <c r="I5" i="15"/>
  <c r="D69" i="10"/>
  <c r="G69" i="10"/>
  <c r="N69" i="10"/>
  <c r="I69" i="10"/>
  <c r="M69" i="10"/>
  <c r="O69" i="10"/>
  <c r="J69" i="10"/>
  <c r="E63" i="10"/>
  <c r="K63" i="10"/>
  <c r="E72" i="15"/>
  <c r="L69" i="10"/>
  <c r="E48" i="15"/>
  <c r="C63" i="10"/>
  <c r="L72" i="15"/>
  <c r="N2" i="15"/>
  <c r="K69" i="10"/>
  <c r="J19" i="15"/>
  <c r="L48" i="15"/>
  <c r="M63" i="10"/>
  <c r="J2" i="15"/>
  <c r="F69" i="10"/>
  <c r="O48" i="15"/>
  <c r="K2" i="15"/>
  <c r="I11" i="16" s="1"/>
  <c r="T11" i="16" s="1"/>
  <c r="H69" i="10"/>
  <c r="L37" i="15"/>
  <c r="I17" i="15"/>
  <c r="O19" i="15"/>
  <c r="M28" i="16" s="1"/>
  <c r="X28" i="16" s="1"/>
  <c r="C37" i="15"/>
  <c r="J67" i="15"/>
  <c r="G63" i="10"/>
  <c r="E69" i="10"/>
  <c r="L2" i="15"/>
  <c r="J11" i="16" s="1"/>
  <c r="U11" i="16" s="1"/>
  <c r="H43" i="15"/>
  <c r="J5" i="15"/>
  <c r="D48" i="15"/>
  <c r="N5" i="15"/>
  <c r="L14" i="16" s="1"/>
  <c r="W14" i="16" s="1"/>
  <c r="O21" i="10"/>
  <c r="M30" i="11" s="1"/>
  <c r="X30" i="11" s="1"/>
  <c r="L19" i="15"/>
  <c r="J28" i="16" s="1"/>
  <c r="U28" i="16" s="1"/>
  <c r="M37" i="15"/>
  <c r="D37" i="15"/>
  <c r="H37" i="15"/>
  <c r="E37" i="15"/>
  <c r="I37" i="15"/>
  <c r="G37" i="15"/>
  <c r="F37" i="15"/>
  <c r="K37" i="15"/>
  <c r="N74" i="15"/>
  <c r="O74" i="15"/>
  <c r="E74" i="15"/>
  <c r="K74" i="15"/>
  <c r="L74" i="15"/>
  <c r="D74" i="15"/>
  <c r="I74" i="15"/>
  <c r="F74" i="15"/>
  <c r="C74" i="15"/>
  <c r="I63" i="10"/>
  <c r="N63" i="10"/>
  <c r="O63" i="10"/>
  <c r="J63" i="10"/>
  <c r="H63" i="10"/>
  <c r="D63" i="10"/>
  <c r="L63" i="10"/>
  <c r="B26" i="16"/>
  <c r="O17" i="15"/>
  <c r="M26" i="16" s="1"/>
  <c r="X26" i="16" s="1"/>
  <c r="C17" i="15"/>
  <c r="J17" i="15"/>
  <c r="H17" i="15"/>
  <c r="K17" i="15"/>
  <c r="I26" i="16" s="1"/>
  <c r="T26" i="16" s="1"/>
  <c r="D17" i="15"/>
  <c r="G17" i="15"/>
  <c r="E17" i="15"/>
  <c r="F17" i="15"/>
  <c r="N17" i="15"/>
  <c r="L26" i="16" s="1"/>
  <c r="W26" i="16" s="1"/>
  <c r="O70" i="15"/>
  <c r="C69" i="10"/>
  <c r="B57" i="16"/>
  <c r="I21" i="10"/>
  <c r="N56" i="15"/>
  <c r="B70" i="16"/>
  <c r="M56" i="15"/>
  <c r="L56" i="15"/>
  <c r="H56" i="15"/>
  <c r="J56" i="15"/>
  <c r="E40" i="10"/>
  <c r="B54" i="11"/>
  <c r="O40" i="10"/>
  <c r="F40" i="10"/>
  <c r="D40" i="10"/>
  <c r="I40" i="10"/>
  <c r="N71" i="15"/>
  <c r="M71" i="15"/>
  <c r="D71" i="15"/>
  <c r="H71" i="15"/>
  <c r="F71" i="15"/>
  <c r="L44" i="15"/>
  <c r="E44" i="15"/>
  <c r="C44" i="15"/>
  <c r="K44" i="15"/>
  <c r="N44" i="15"/>
  <c r="M44" i="15"/>
  <c r="N44" i="10"/>
  <c r="O44" i="10"/>
  <c r="C44" i="10"/>
  <c r="I44" i="10"/>
  <c r="E44" i="10"/>
  <c r="C60" i="10"/>
  <c r="I60" i="10"/>
  <c r="D60" i="10"/>
  <c r="E60" i="10"/>
  <c r="F60" i="10"/>
  <c r="L60" i="10"/>
  <c r="L70" i="10"/>
  <c r="H70" i="10"/>
  <c r="F70" i="10"/>
  <c r="C70" i="10"/>
  <c r="J70" i="10"/>
  <c r="H57" i="15"/>
  <c r="J57" i="15"/>
  <c r="M57" i="15"/>
  <c r="C57" i="15"/>
  <c r="G57" i="15"/>
  <c r="N41" i="15"/>
  <c r="B55" i="16"/>
  <c r="K41" i="15"/>
  <c r="D41" i="15"/>
  <c r="L41" i="15"/>
  <c r="G41" i="15"/>
  <c r="E41" i="15"/>
  <c r="G42" i="15"/>
  <c r="H42" i="15"/>
  <c r="K42" i="15"/>
  <c r="M42" i="15"/>
  <c r="C42" i="15"/>
  <c r="E42" i="15"/>
  <c r="E9" i="10"/>
  <c r="G9" i="10"/>
  <c r="J9" i="10"/>
  <c r="C9" i="10"/>
  <c r="L81" i="15"/>
  <c r="D81" i="15"/>
  <c r="I81" i="15"/>
  <c r="O81" i="15"/>
  <c r="N81" i="15"/>
  <c r="G38" i="10"/>
  <c r="M38" i="10"/>
  <c r="L38" i="10"/>
  <c r="O38" i="10"/>
  <c r="D38" i="10"/>
  <c r="N38" i="10"/>
  <c r="O31" i="15"/>
  <c r="I31" i="15"/>
  <c r="N31" i="15"/>
  <c r="N50" i="15"/>
  <c r="H50" i="15"/>
  <c r="E50" i="15"/>
  <c r="O50" i="15"/>
  <c r="I50" i="15"/>
  <c r="F68" i="15"/>
  <c r="J68" i="15"/>
  <c r="G68" i="15"/>
  <c r="C68" i="15"/>
  <c r="N68" i="15"/>
  <c r="O68" i="15"/>
  <c r="M68" i="15"/>
  <c r="O35" i="15"/>
  <c r="N35" i="15"/>
  <c r="B49" i="16"/>
  <c r="H35" i="15"/>
  <c r="O78" i="15"/>
  <c r="D78" i="15"/>
  <c r="I78" i="15"/>
  <c r="M78" i="15"/>
  <c r="G78" i="15"/>
  <c r="L78" i="15"/>
  <c r="O77" i="15"/>
  <c r="H77" i="15"/>
  <c r="I77" i="15"/>
  <c r="N77" i="15"/>
  <c r="J21" i="10"/>
  <c r="D19" i="15"/>
  <c r="G19" i="15"/>
  <c r="K19" i="15"/>
  <c r="I28" i="16" s="1"/>
  <c r="T28" i="16" s="1"/>
  <c r="F19" i="15"/>
  <c r="B28" i="16"/>
  <c r="N19" i="15"/>
  <c r="L28" i="16" s="1"/>
  <c r="W28" i="16" s="1"/>
  <c r="C19" i="15"/>
  <c r="E19" i="15"/>
  <c r="M19" i="15"/>
  <c r="K28" i="16" s="1"/>
  <c r="V28" i="16" s="1"/>
  <c r="H19" i="15"/>
  <c r="I2" i="15"/>
  <c r="D2" i="15"/>
  <c r="E2" i="15"/>
  <c r="O2" i="15"/>
  <c r="C2" i="15"/>
  <c r="F2" i="15"/>
  <c r="M2" i="15"/>
  <c r="H2" i="15"/>
  <c r="B62" i="16"/>
  <c r="G48" i="15"/>
  <c r="I48" i="15"/>
  <c r="C48" i="15"/>
  <c r="N48" i="15"/>
  <c r="F48" i="15"/>
  <c r="H48" i="15"/>
  <c r="M48" i="15"/>
  <c r="N72" i="15"/>
  <c r="O72" i="15"/>
  <c r="M72" i="15"/>
  <c r="J72" i="15"/>
  <c r="C72" i="15"/>
  <c r="H72" i="15"/>
  <c r="F72" i="15"/>
  <c r="K72" i="15"/>
  <c r="I72" i="15"/>
  <c r="G74" i="15"/>
  <c r="J74" i="15"/>
  <c r="M17" i="15"/>
  <c r="K26" i="16" s="1"/>
  <c r="V26" i="16" s="1"/>
  <c r="G56" i="15"/>
  <c r="K70" i="15"/>
  <c r="J48" i="15"/>
  <c r="I43" i="15"/>
  <c r="L5" i="15"/>
  <c r="J14" i="16" s="1"/>
  <c r="U14" i="16" s="1"/>
  <c r="G21" i="10"/>
  <c r="I7" i="10"/>
  <c r="D22" i="10"/>
  <c r="I36" i="15"/>
  <c r="F36" i="15"/>
  <c r="J6" i="15"/>
  <c r="K50" i="10"/>
  <c r="G61" i="15"/>
  <c r="I21" i="15"/>
  <c r="H62" i="15"/>
  <c r="I76" i="15"/>
  <c r="C32" i="10"/>
  <c r="K73" i="15"/>
  <c r="G28" i="15"/>
  <c r="G45" i="15"/>
  <c r="I50" i="10"/>
  <c r="N62" i="15"/>
  <c r="J76" i="15"/>
  <c r="M24" i="10"/>
  <c r="E45" i="15"/>
  <c r="N45" i="10"/>
  <c r="M28" i="15"/>
  <c r="M57" i="10"/>
  <c r="E6" i="15"/>
  <c r="E32" i="10"/>
  <c r="O50" i="10"/>
  <c r="B30" i="16"/>
  <c r="F27" i="15"/>
  <c r="K32" i="10"/>
  <c r="G27" i="15"/>
  <c r="M73" i="15"/>
  <c r="C20" i="10"/>
  <c r="G57" i="10"/>
  <c r="I28" i="15"/>
  <c r="C45" i="15"/>
  <c r="B42" i="16"/>
  <c r="O36" i="15"/>
  <c r="J22" i="10"/>
  <c r="D45" i="10"/>
  <c r="G36" i="15"/>
  <c r="D64" i="10"/>
  <c r="O57" i="10"/>
  <c r="E62" i="15"/>
  <c r="F21" i="15"/>
  <c r="L62" i="15"/>
  <c r="I24" i="10"/>
  <c r="K27" i="15"/>
  <c r="B16" i="11"/>
  <c r="E57" i="10"/>
  <c r="G31" i="15"/>
  <c r="D50" i="15"/>
  <c r="I68" i="15"/>
  <c r="F78" i="15"/>
  <c r="I38" i="10"/>
  <c r="F77" i="15"/>
  <c r="J50" i="15"/>
  <c r="F31" i="15"/>
  <c r="K50" i="15"/>
  <c r="E68" i="15"/>
  <c r="E78" i="15"/>
  <c r="I35" i="15"/>
  <c r="G77" i="15"/>
  <c r="L31" i="15"/>
  <c r="C50" i="15"/>
  <c r="D68" i="15"/>
  <c r="N78" i="15"/>
  <c r="D35" i="15"/>
  <c r="C31" i="15"/>
  <c r="L35" i="15"/>
  <c r="M31" i="15"/>
  <c r="J77" i="15"/>
  <c r="K81" i="15"/>
  <c r="L9" i="10"/>
  <c r="J18" i="11" s="1"/>
  <c r="U18" i="11" s="1"/>
  <c r="D9" i="10"/>
  <c r="J81" i="15"/>
  <c r="F81" i="15"/>
  <c r="H68" i="15"/>
  <c r="C35" i="15"/>
  <c r="L44" i="10"/>
  <c r="L71" i="15"/>
  <c r="G44" i="15"/>
  <c r="D44" i="10"/>
  <c r="E70" i="10"/>
  <c r="F44" i="15"/>
  <c r="B58" i="16"/>
  <c r="G44" i="10"/>
  <c r="F44" i="10"/>
  <c r="H44" i="10"/>
  <c r="G60" i="10"/>
  <c r="K60" i="10"/>
  <c r="H60" i="10"/>
  <c r="D70" i="10"/>
  <c r="K70" i="10"/>
  <c r="K71" i="15"/>
  <c r="C56" i="15"/>
  <c r="O56" i="15"/>
  <c r="G40" i="10"/>
  <c r="J40" i="10"/>
  <c r="H40" i="10"/>
  <c r="C71" i="15"/>
  <c r="I71" i="15"/>
  <c r="G71" i="15"/>
  <c r="O57" i="15"/>
  <c r="D57" i="15"/>
  <c r="E57" i="15"/>
  <c r="C41" i="15"/>
  <c r="I41" i="15"/>
  <c r="H41" i="15"/>
  <c r="J44" i="15"/>
  <c r="O42" i="15"/>
  <c r="H81" i="15"/>
  <c r="N9" i="10"/>
  <c r="L18" i="11" s="1"/>
  <c r="W18" i="11" s="1"/>
  <c r="F42" i="15"/>
  <c r="N42" i="15"/>
  <c r="C81" i="15"/>
  <c r="L42" i="15"/>
  <c r="I9" i="10"/>
  <c r="F38" i="10"/>
  <c r="G35" i="15"/>
  <c r="D77" i="15"/>
  <c r="K78" i="15"/>
  <c r="D31" i="15"/>
  <c r="F50" i="15"/>
  <c r="H78" i="15"/>
  <c r="K38" i="10"/>
  <c r="F35" i="15"/>
  <c r="L77" i="15"/>
  <c r="E31" i="15"/>
  <c r="G50" i="15"/>
  <c r="B52" i="11"/>
  <c r="K35" i="15"/>
  <c r="K77" i="15"/>
  <c r="H9" i="10"/>
  <c r="O9" i="10"/>
  <c r="M18" i="11" s="1"/>
  <c r="X18" i="11" s="1"/>
  <c r="F9" i="10"/>
  <c r="M81" i="15"/>
  <c r="G81" i="15"/>
  <c r="H38" i="10"/>
  <c r="J35" i="15"/>
  <c r="C78" i="15"/>
  <c r="N70" i="10"/>
  <c r="D56" i="15"/>
  <c r="K56" i="15"/>
  <c r="J41" i="15"/>
  <c r="O44" i="15"/>
  <c r="D44" i="15"/>
  <c r="I44" i="15"/>
  <c r="K44" i="10"/>
  <c r="M44" i="10"/>
  <c r="J60" i="10"/>
  <c r="B74" i="11"/>
  <c r="O60" i="10"/>
  <c r="M70" i="10"/>
  <c r="I70" i="10"/>
  <c r="G70" i="10"/>
  <c r="J71" i="15"/>
  <c r="E56" i="15"/>
  <c r="I56" i="15"/>
  <c r="F56" i="15"/>
  <c r="L40" i="10"/>
  <c r="K40" i="10"/>
  <c r="N40" i="10"/>
  <c r="O71" i="15"/>
  <c r="I57" i="15"/>
  <c r="L57" i="15"/>
  <c r="K57" i="15"/>
  <c r="O41" i="15"/>
  <c r="F41" i="15"/>
  <c r="N60" i="10"/>
  <c r="B56" i="16"/>
  <c r="C77" i="15"/>
  <c r="J42" i="15"/>
  <c r="I42" i="15"/>
  <c r="F28" i="15"/>
  <c r="M64" i="10"/>
  <c r="D33" i="10"/>
  <c r="N64" i="10"/>
  <c r="E7" i="10"/>
  <c r="I45" i="10"/>
  <c r="F7" i="10"/>
  <c r="K64" i="10"/>
  <c r="E28" i="15"/>
  <c r="F45" i="15"/>
  <c r="G45" i="10"/>
  <c r="L57" i="10"/>
  <c r="D6" i="15"/>
  <c r="C76" i="15"/>
  <c r="B75" i="16"/>
  <c r="C50" i="10"/>
  <c r="M61" i="15"/>
  <c r="N61" i="15"/>
  <c r="D21" i="15"/>
  <c r="J12" i="15"/>
  <c r="C62" i="15"/>
  <c r="F76" i="15"/>
  <c r="B46" i="11"/>
  <c r="O32" i="10"/>
  <c r="G24" i="10"/>
  <c r="N27" i="15"/>
  <c r="H27" i="15"/>
  <c r="I73" i="15"/>
  <c r="M20" i="10"/>
  <c r="K29" i="11" s="1"/>
  <c r="V29" i="11" s="1"/>
  <c r="D20" i="10"/>
  <c r="L26" i="10"/>
  <c r="J59" i="10"/>
  <c r="E45" i="10"/>
  <c r="J28" i="15"/>
  <c r="O45" i="10"/>
  <c r="H33" i="10"/>
  <c r="M59" i="10"/>
  <c r="L64" i="10"/>
  <c r="B50" i="16"/>
  <c r="C64" i="10"/>
  <c r="H7" i="10"/>
  <c r="F33" i="10"/>
  <c r="C45" i="10"/>
  <c r="F64" i="10"/>
  <c r="B59" i="16"/>
  <c r="N7" i="10"/>
  <c r="L16" i="11" s="1"/>
  <c r="W16" i="11" s="1"/>
  <c r="O33" i="10"/>
  <c r="D36" i="15"/>
  <c r="O22" i="10"/>
  <c r="M36" i="11" s="1"/>
  <c r="X36" i="11" s="1"/>
  <c r="G33" i="10"/>
  <c r="G22" i="10"/>
  <c r="N57" i="10"/>
  <c r="K6" i="15"/>
  <c r="I15" i="16" s="1"/>
  <c r="T15" i="16" s="1"/>
  <c r="N21" i="15"/>
  <c r="L30" i="16" s="1"/>
  <c r="W30" i="16" s="1"/>
  <c r="B29" i="11"/>
  <c r="J50" i="10"/>
  <c r="G50" i="10"/>
  <c r="D61" i="15"/>
  <c r="I61" i="15"/>
  <c r="E21" i="15"/>
  <c r="M21" i="15"/>
  <c r="K30" i="16" s="1"/>
  <c r="V30" i="16" s="1"/>
  <c r="F62" i="15"/>
  <c r="E76" i="15"/>
  <c r="O76" i="15"/>
  <c r="I32" i="10"/>
  <c r="J24" i="10"/>
  <c r="C24" i="10"/>
  <c r="B41" i="16"/>
  <c r="G73" i="15"/>
  <c r="E73" i="15"/>
  <c r="J20" i="10"/>
  <c r="J7" i="10"/>
  <c r="O67" i="10"/>
  <c r="O10" i="15"/>
  <c r="M19" i="16" s="1"/>
  <c r="X19" i="16" s="1"/>
  <c r="N45" i="15"/>
  <c r="J59" i="15"/>
  <c r="J64" i="10"/>
  <c r="B47" i="11"/>
  <c r="F45" i="10"/>
  <c r="J53" i="15"/>
  <c r="L28" i="15"/>
  <c r="K36" i="15"/>
  <c r="O64" i="10"/>
  <c r="H45" i="15"/>
  <c r="L7" i="10"/>
  <c r="J16" i="11" s="1"/>
  <c r="U16" i="11" s="1"/>
  <c r="N22" i="10"/>
  <c r="L36" i="11" s="1"/>
  <c r="W36" i="11" s="1"/>
  <c r="N33" i="10"/>
  <c r="L36" i="15"/>
  <c r="C7" i="10"/>
  <c r="H22" i="10"/>
  <c r="B15" i="16"/>
  <c r="O28" i="15"/>
  <c r="O45" i="15"/>
  <c r="B71" i="11"/>
  <c r="O7" i="10"/>
  <c r="M16" i="11" s="1"/>
  <c r="X16" i="11" s="1"/>
  <c r="F57" i="10"/>
  <c r="I57" i="10"/>
  <c r="F6" i="15"/>
  <c r="J33" i="10"/>
  <c r="H45" i="10"/>
  <c r="B38" i="11"/>
  <c r="F10" i="15"/>
  <c r="N32" i="10"/>
  <c r="E20" i="10"/>
  <c r="N50" i="10"/>
  <c r="L50" i="10"/>
  <c r="M50" i="10"/>
  <c r="F61" i="15"/>
  <c r="C61" i="15"/>
  <c r="O61" i="15"/>
  <c r="C21" i="15"/>
  <c r="L21" i="15"/>
  <c r="J30" i="16" s="1"/>
  <c r="U30" i="16" s="1"/>
  <c r="J21" i="15"/>
  <c r="G62" i="15"/>
  <c r="M62" i="15"/>
  <c r="K76" i="15"/>
  <c r="N76" i="15"/>
  <c r="H32" i="10"/>
  <c r="F32" i="10"/>
  <c r="E24" i="10"/>
  <c r="N24" i="10"/>
  <c r="F24" i="10"/>
  <c r="H24" i="10"/>
  <c r="J27" i="15"/>
  <c r="M27" i="15"/>
  <c r="N73" i="15"/>
  <c r="H73" i="15"/>
  <c r="L73" i="15"/>
  <c r="H20" i="10"/>
  <c r="L20" i="10"/>
  <c r="J29" i="11" s="1"/>
  <c r="U29" i="11" s="1"/>
  <c r="D76" i="15"/>
  <c r="O6" i="15"/>
  <c r="M15" i="16" s="1"/>
  <c r="X15" i="16" s="1"/>
  <c r="J57" i="10"/>
  <c r="C36" i="15"/>
  <c r="C22" i="10"/>
  <c r="L33" i="10"/>
  <c r="J45" i="10"/>
  <c r="E33" i="10"/>
  <c r="B59" i="11"/>
  <c r="K28" i="15"/>
  <c r="M36" i="15"/>
  <c r="H64" i="10"/>
  <c r="M45" i="15"/>
  <c r="B36" i="11"/>
  <c r="K45" i="10"/>
  <c r="C28" i="15"/>
  <c r="I64" i="10"/>
  <c r="I33" i="10"/>
  <c r="M45" i="10"/>
  <c r="D28" i="15"/>
  <c r="N36" i="15"/>
  <c r="I45" i="15"/>
  <c r="N67" i="10"/>
  <c r="L22" i="10"/>
  <c r="J36" i="11" s="1"/>
  <c r="U36" i="11" s="1"/>
  <c r="D59" i="10"/>
  <c r="N28" i="15"/>
  <c r="D45" i="15"/>
  <c r="M7" i="10"/>
  <c r="K16" i="11" s="1"/>
  <c r="V16" i="11" s="1"/>
  <c r="F22" i="10"/>
  <c r="D57" i="10"/>
  <c r="L6" i="15"/>
  <c r="J15" i="16" s="1"/>
  <c r="U15" i="16" s="1"/>
  <c r="D7" i="10"/>
  <c r="E64" i="10"/>
  <c r="K33" i="10"/>
  <c r="N6" i="15"/>
  <c r="L15" i="16" s="1"/>
  <c r="W15" i="16" s="1"/>
  <c r="K22" i="10"/>
  <c r="I36" i="11" s="1"/>
  <c r="T36" i="11" s="1"/>
  <c r="C57" i="10"/>
  <c r="C6" i="15"/>
  <c r="H6" i="15"/>
  <c r="F59" i="15"/>
  <c r="E50" i="10"/>
  <c r="O20" i="10"/>
  <c r="M29" i="11" s="1"/>
  <c r="X29" i="11" s="1"/>
  <c r="L27" i="15"/>
  <c r="F73" i="15"/>
  <c r="B64" i="11"/>
  <c r="D50" i="10"/>
  <c r="H61" i="15"/>
  <c r="K61" i="15"/>
  <c r="G21" i="15"/>
  <c r="H21" i="15"/>
  <c r="K21" i="15"/>
  <c r="I30" i="16" s="1"/>
  <c r="T30" i="16" s="1"/>
  <c r="B60" i="11"/>
  <c r="I62" i="15"/>
  <c r="K62" i="15"/>
  <c r="D62" i="15"/>
  <c r="L76" i="15"/>
  <c r="H76" i="15"/>
  <c r="M76" i="15"/>
  <c r="M32" i="10"/>
  <c r="L32" i="10"/>
  <c r="G32" i="10"/>
  <c r="D24" i="10"/>
  <c r="L24" i="10"/>
  <c r="O27" i="15"/>
  <c r="I27" i="15"/>
  <c r="D27" i="15"/>
  <c r="D73" i="15"/>
  <c r="J73" i="15"/>
  <c r="C73" i="15"/>
  <c r="G20" i="10"/>
  <c r="I20" i="10"/>
  <c r="N20" i="10"/>
  <c r="L29" i="11" s="1"/>
  <c r="W29" i="11" s="1"/>
  <c r="G6" i="15"/>
  <c r="C33" i="15"/>
  <c r="K33" i="15"/>
  <c r="D33" i="15"/>
  <c r="E33" i="15"/>
  <c r="F33" i="15"/>
  <c r="O33" i="15"/>
  <c r="L33" i="15"/>
  <c r="N33" i="15"/>
  <c r="I33" i="15"/>
  <c r="H33" i="15"/>
  <c r="J16" i="10"/>
  <c r="I16" i="10"/>
  <c r="G16" i="10"/>
  <c r="F16" i="10"/>
  <c r="L16" i="10"/>
  <c r="J25" i="11" s="1"/>
  <c r="U25" i="11" s="1"/>
  <c r="D16" i="10"/>
  <c r="M16" i="10"/>
  <c r="K25" i="11" s="1"/>
  <c r="V25" i="11" s="1"/>
  <c r="K16" i="10"/>
  <c r="I25" i="11" s="1"/>
  <c r="T25" i="11" s="1"/>
  <c r="O16" i="10"/>
  <c r="M25" i="11" s="1"/>
  <c r="X25" i="11" s="1"/>
  <c r="B25" i="11"/>
  <c r="B36" i="16"/>
  <c r="M22" i="15"/>
  <c r="K36" i="16" s="1"/>
  <c r="V36" i="16" s="1"/>
  <c r="O22" i="15"/>
  <c r="M36" i="16" s="1"/>
  <c r="X36" i="16" s="1"/>
  <c r="I22" i="15"/>
  <c r="G22" i="15"/>
  <c r="E22" i="15"/>
  <c r="J22" i="15"/>
  <c r="L78" i="10"/>
  <c r="C78" i="10"/>
  <c r="G78" i="10"/>
  <c r="M78" i="10"/>
  <c r="D78" i="10"/>
  <c r="F78" i="10"/>
  <c r="K78" i="10"/>
  <c r="J78" i="10"/>
  <c r="H78" i="10"/>
  <c r="E78" i="10"/>
  <c r="H34" i="10"/>
  <c r="M34" i="10"/>
  <c r="J34" i="10"/>
  <c r="N34" i="10"/>
  <c r="B48" i="11"/>
  <c r="K34" i="10"/>
  <c r="D34" i="10"/>
  <c r="C34" i="10"/>
  <c r="I34" i="10"/>
  <c r="O34" i="10"/>
  <c r="L34" i="10"/>
  <c r="E24" i="15"/>
  <c r="K24" i="15"/>
  <c r="C24" i="15"/>
  <c r="J24" i="15"/>
  <c r="M24" i="15"/>
  <c r="H24" i="15"/>
  <c r="O24" i="15"/>
  <c r="F24" i="15"/>
  <c r="B38" i="16"/>
  <c r="D24" i="15"/>
  <c r="I24" i="15"/>
  <c r="J5" i="10"/>
  <c r="M5" i="10"/>
  <c r="K14" i="11" s="1"/>
  <c r="V14" i="11" s="1"/>
  <c r="O5" i="10"/>
  <c r="M14" i="11" s="1"/>
  <c r="X14" i="11" s="1"/>
  <c r="G5" i="10"/>
  <c r="K5" i="10"/>
  <c r="I14" i="11" s="1"/>
  <c r="T14" i="11" s="1"/>
  <c r="E5" i="10"/>
  <c r="O59" i="10"/>
  <c r="N59" i="10"/>
  <c r="H59" i="10"/>
  <c r="E59" i="10"/>
  <c r="L59" i="10"/>
  <c r="C59" i="10"/>
  <c r="M53" i="15"/>
  <c r="L53" i="15"/>
  <c r="D53" i="15"/>
  <c r="K53" i="15"/>
  <c r="O53" i="15"/>
  <c r="N53" i="15"/>
  <c r="B67" i="16"/>
  <c r="I53" i="15"/>
  <c r="H4" i="10"/>
  <c r="N4" i="10"/>
  <c r="L13" i="11" s="1"/>
  <c r="W13" i="11" s="1"/>
  <c r="D4" i="10"/>
  <c r="B13" i="11"/>
  <c r="M4" i="10"/>
  <c r="K13" i="11" s="1"/>
  <c r="V13" i="11" s="1"/>
  <c r="F4" i="10"/>
  <c r="G59" i="10"/>
  <c r="C4" i="10"/>
  <c r="L5" i="10"/>
  <c r="J14" i="11" s="1"/>
  <c r="U14" i="11" s="1"/>
  <c r="L81" i="10"/>
  <c r="K4" i="10"/>
  <c r="I13" i="11" s="1"/>
  <c r="T13" i="11" s="1"/>
  <c r="I26" i="10"/>
  <c r="L4" i="10"/>
  <c r="J13" i="11" s="1"/>
  <c r="U13" i="11" s="1"/>
  <c r="D5" i="10"/>
  <c r="O4" i="10"/>
  <c r="M13" i="11" s="1"/>
  <c r="X13" i="11" s="1"/>
  <c r="B14" i="11"/>
  <c r="C5" i="10"/>
  <c r="D22" i="15"/>
  <c r="J33" i="15"/>
  <c r="H10" i="15"/>
  <c r="F22" i="15"/>
  <c r="H22" i="15"/>
  <c r="F12" i="15"/>
  <c r="H16" i="10"/>
  <c r="E34" i="10"/>
  <c r="L24" i="15"/>
  <c r="J10" i="15"/>
  <c r="C10" i="15"/>
  <c r="E10" i="15"/>
  <c r="N10" i="15"/>
  <c r="L19" i="16" s="1"/>
  <c r="W19" i="16" s="1"/>
  <c r="I10" i="15"/>
  <c r="K10" i="15"/>
  <c r="I19" i="16" s="1"/>
  <c r="T19" i="16" s="1"/>
  <c r="D10" i="15"/>
  <c r="B19" i="16"/>
  <c r="C12" i="15"/>
  <c r="H12" i="15"/>
  <c r="I12" i="15"/>
  <c r="O12" i="15"/>
  <c r="M21" i="16" s="1"/>
  <c r="X21" i="16" s="1"/>
  <c r="K12" i="15"/>
  <c r="I21" i="16" s="1"/>
  <c r="T21" i="16" s="1"/>
  <c r="E12" i="15"/>
  <c r="N12" i="15"/>
  <c r="L21" i="16" s="1"/>
  <c r="W21" i="16" s="1"/>
  <c r="L12" i="15"/>
  <c r="J21" i="16" s="1"/>
  <c r="U21" i="16" s="1"/>
  <c r="G46" i="10"/>
  <c r="F46" i="10"/>
  <c r="L46" i="10"/>
  <c r="D46" i="10"/>
  <c r="N46" i="10"/>
  <c r="O46" i="10"/>
  <c r="M46" i="10"/>
  <c r="H46" i="10"/>
  <c r="K46" i="10"/>
  <c r="C46" i="10"/>
  <c r="M26" i="10"/>
  <c r="E26" i="10"/>
  <c r="C26" i="10"/>
  <c r="J26" i="10"/>
  <c r="O26" i="10"/>
  <c r="D26" i="10"/>
  <c r="F26" i="10"/>
  <c r="H26" i="10"/>
  <c r="K26" i="10"/>
  <c r="B40" i="11"/>
  <c r="K13" i="15"/>
  <c r="I22" i="16" s="1"/>
  <c r="T22" i="16" s="1"/>
  <c r="L13" i="15"/>
  <c r="J22" i="16" s="1"/>
  <c r="U22" i="16" s="1"/>
  <c r="O13" i="15"/>
  <c r="M22" i="16" s="1"/>
  <c r="X22" i="16" s="1"/>
  <c r="M13" i="15"/>
  <c r="K22" i="16" s="1"/>
  <c r="V22" i="16" s="1"/>
  <c r="C13" i="15"/>
  <c r="I13" i="15"/>
  <c r="H13" i="15"/>
  <c r="B22" i="16"/>
  <c r="J13" i="15"/>
  <c r="G13" i="15"/>
  <c r="N13" i="15"/>
  <c r="L22" i="16" s="1"/>
  <c r="W22" i="16" s="1"/>
  <c r="H3" i="10"/>
  <c r="B12" i="11"/>
  <c r="C3" i="10"/>
  <c r="M3" i="10"/>
  <c r="K12" i="11" s="1"/>
  <c r="V12" i="11" s="1"/>
  <c r="O3" i="10"/>
  <c r="M12" i="11" s="1"/>
  <c r="X12" i="11" s="1"/>
  <c r="F3" i="10"/>
  <c r="G3" i="10"/>
  <c r="J3" i="10"/>
  <c r="K3" i="10"/>
  <c r="I12" i="11" s="1"/>
  <c r="T12" i="11" s="1"/>
  <c r="N3" i="10"/>
  <c r="L12" i="11" s="1"/>
  <c r="W12" i="11" s="1"/>
  <c r="D3" i="10"/>
  <c r="G81" i="10"/>
  <c r="O81" i="10"/>
  <c r="J81" i="10"/>
  <c r="M81" i="10"/>
  <c r="E81" i="10"/>
  <c r="N81" i="10"/>
  <c r="I81" i="10"/>
  <c r="K81" i="10"/>
  <c r="F81" i="10"/>
  <c r="G59" i="15"/>
  <c r="N59" i="15"/>
  <c r="I59" i="15"/>
  <c r="H59" i="15"/>
  <c r="L59" i="15"/>
  <c r="D59" i="15"/>
  <c r="O59" i="15"/>
  <c r="E59" i="15"/>
  <c r="L67" i="10"/>
  <c r="K67" i="10"/>
  <c r="E67" i="10"/>
  <c r="I67" i="10"/>
  <c r="D67" i="10"/>
  <c r="H67" i="10"/>
  <c r="H53" i="15"/>
  <c r="I4" i="10"/>
  <c r="M59" i="15"/>
  <c r="F5" i="10"/>
  <c r="J4" i="10"/>
  <c r="N5" i="10"/>
  <c r="L14" i="11" s="1"/>
  <c r="W14" i="11" s="1"/>
  <c r="C59" i="15"/>
  <c r="E53" i="15"/>
  <c r="C16" i="10"/>
  <c r="M10" i="15"/>
  <c r="K19" i="16" s="1"/>
  <c r="V19" i="16" s="1"/>
  <c r="K22" i="15"/>
  <c r="C22" i="15"/>
  <c r="D12" i="15"/>
  <c r="N78" i="10"/>
  <c r="I46" i="10"/>
  <c r="B47" i="16"/>
  <c r="G26" i="10"/>
  <c r="G34" i="10"/>
  <c r="E3" i="10"/>
  <c r="F13" i="15"/>
  <c r="D13" i="15"/>
  <c r="F59" i="10"/>
  <c r="B73" i="16"/>
  <c r="I5" i="10"/>
  <c r="F67" i="10"/>
  <c r="I59" i="10"/>
  <c r="G4" i="10"/>
  <c r="D81" i="10"/>
  <c r="C53" i="15"/>
  <c r="E4" i="10"/>
  <c r="J67" i="10"/>
  <c r="F53" i="15"/>
  <c r="C67" i="10"/>
  <c r="C81" i="10"/>
  <c r="B73" i="11"/>
  <c r="G67" i="10"/>
  <c r="L3" i="10"/>
  <c r="J12" i="11" s="1"/>
  <c r="U12" i="11" s="1"/>
  <c r="J46" i="10"/>
  <c r="G10" i="15"/>
  <c r="N22" i="15"/>
  <c r="L36" i="16" s="1"/>
  <c r="W36" i="16" s="1"/>
  <c r="B21" i="16"/>
  <c r="M12" i="15"/>
  <c r="K21" i="16" s="1"/>
  <c r="V21" i="16" s="1"/>
  <c r="I78" i="10"/>
  <c r="G33" i="15"/>
  <c r="E16" i="10"/>
  <c r="G24" i="15"/>
  <c r="N24" i="15"/>
  <c r="D42" i="15"/>
  <c r="F67" i="16" l="1"/>
  <c r="H67" i="16"/>
  <c r="I38" i="16"/>
  <c r="T38" i="16" s="1"/>
  <c r="H48" i="11"/>
  <c r="F48" i="11"/>
  <c r="M47" i="16"/>
  <c r="X47" i="16" s="1"/>
  <c r="I47" i="16"/>
  <c r="T47" i="16" s="1"/>
  <c r="H64" i="11"/>
  <c r="F64" i="11"/>
  <c r="J41" i="16"/>
  <c r="U41" i="16" s="1"/>
  <c r="K59" i="11"/>
  <c r="V59" i="11" s="1"/>
  <c r="K59" i="16"/>
  <c r="V59" i="16" s="1"/>
  <c r="F59" i="11"/>
  <c r="H59" i="11"/>
  <c r="K41" i="16"/>
  <c r="V41" i="16" s="1"/>
  <c r="L38" i="11"/>
  <c r="W38" i="11" s="1"/>
  <c r="L46" i="11"/>
  <c r="W46" i="11" s="1"/>
  <c r="M59" i="16"/>
  <c r="X59" i="16" s="1"/>
  <c r="L59" i="16"/>
  <c r="W59" i="16" s="1"/>
  <c r="M47" i="11"/>
  <c r="X47" i="11" s="1"/>
  <c r="K73" i="11"/>
  <c r="V73" i="11" s="1"/>
  <c r="H46" i="11"/>
  <c r="F46" i="11"/>
  <c r="K75" i="16"/>
  <c r="V75" i="16" s="1"/>
  <c r="F75" i="16"/>
  <c r="H75" i="16"/>
  <c r="L54" i="11"/>
  <c r="W54" i="11" s="1"/>
  <c r="M70" i="16"/>
  <c r="X70" i="16" s="1"/>
  <c r="H42" i="16"/>
  <c r="F42" i="16"/>
  <c r="M64" i="11"/>
  <c r="X64" i="11" s="1"/>
  <c r="K42" i="16"/>
  <c r="V42" i="16" s="1"/>
  <c r="H62" i="16"/>
  <c r="F62" i="16"/>
  <c r="L49" i="16"/>
  <c r="W49" i="16" s="1"/>
  <c r="M45" i="16"/>
  <c r="X45" i="16" s="1"/>
  <c r="J52" i="11"/>
  <c r="U52" i="11" s="1"/>
  <c r="J55" i="16"/>
  <c r="U55" i="16" s="1"/>
  <c r="L55" i="16"/>
  <c r="W55" i="16" s="1"/>
  <c r="M58" i="11"/>
  <c r="X58" i="11" s="1"/>
  <c r="I58" i="16"/>
  <c r="T58" i="16" s="1"/>
  <c r="I51" i="16"/>
  <c r="T51" i="16" s="1"/>
  <c r="M62" i="16"/>
  <c r="X62" i="16" s="1"/>
  <c r="J62" i="16"/>
  <c r="U62" i="16" s="1"/>
  <c r="J57" i="16"/>
  <c r="U57" i="16" s="1"/>
  <c r="L56" i="11"/>
  <c r="W56" i="11" s="1"/>
  <c r="F37" i="11"/>
  <c r="H37" i="11"/>
  <c r="L45" i="11"/>
  <c r="W45" i="11" s="1"/>
  <c r="L57" i="11"/>
  <c r="W57" i="11" s="1"/>
  <c r="K68" i="16"/>
  <c r="V68" i="16" s="1"/>
  <c r="F45" i="16"/>
  <c r="H45" i="16"/>
  <c r="M56" i="11"/>
  <c r="X56" i="11" s="1"/>
  <c r="F47" i="16"/>
  <c r="H47" i="16"/>
  <c r="L73" i="16"/>
  <c r="W73" i="16" s="1"/>
  <c r="I40" i="11"/>
  <c r="T40" i="11" s="1"/>
  <c r="M40" i="11"/>
  <c r="X40" i="11" s="1"/>
  <c r="K40" i="11"/>
  <c r="V40" i="11" s="1"/>
  <c r="I60" i="11"/>
  <c r="T60" i="11" s="1"/>
  <c r="K60" i="11"/>
  <c r="V60" i="11" s="1"/>
  <c r="L60" i="11"/>
  <c r="W60" i="11" s="1"/>
  <c r="J60" i="11"/>
  <c r="U60" i="11" s="1"/>
  <c r="M67" i="16"/>
  <c r="X67" i="16" s="1"/>
  <c r="K67" i="16"/>
  <c r="V67" i="16" s="1"/>
  <c r="J73" i="11"/>
  <c r="U73" i="11" s="1"/>
  <c r="M73" i="11"/>
  <c r="X73" i="11" s="1"/>
  <c r="J48" i="11"/>
  <c r="U48" i="11" s="1"/>
  <c r="L47" i="16"/>
  <c r="W47" i="16" s="1"/>
  <c r="J38" i="11"/>
  <c r="U38" i="11" s="1"/>
  <c r="K46" i="11"/>
  <c r="V46" i="11" s="1"/>
  <c r="L50" i="16"/>
  <c r="W50" i="16" s="1"/>
  <c r="I59" i="11"/>
  <c r="T59" i="11" s="1"/>
  <c r="K50" i="16"/>
  <c r="V50" i="16" s="1"/>
  <c r="K64" i="11"/>
  <c r="V64" i="11" s="1"/>
  <c r="L64" i="11"/>
  <c r="W64" i="11" s="1"/>
  <c r="H38" i="11"/>
  <c r="F38" i="11"/>
  <c r="L47" i="11"/>
  <c r="W47" i="11" s="1"/>
  <c r="J42" i="16"/>
  <c r="U42" i="16" s="1"/>
  <c r="F59" i="16"/>
  <c r="H59" i="16"/>
  <c r="H50" i="16"/>
  <c r="F50" i="16"/>
  <c r="M59" i="11"/>
  <c r="X59" i="11" s="1"/>
  <c r="J40" i="11"/>
  <c r="U40" i="11" s="1"/>
  <c r="H56" i="16"/>
  <c r="F56" i="16"/>
  <c r="I71" i="16"/>
  <c r="T71" i="16" s="1"/>
  <c r="J54" i="11"/>
  <c r="U54" i="11" s="1"/>
  <c r="M74" i="11"/>
  <c r="X74" i="11" s="1"/>
  <c r="I58" i="11"/>
  <c r="T58" i="11" s="1"/>
  <c r="H52" i="11"/>
  <c r="F52" i="11"/>
  <c r="J56" i="16"/>
  <c r="U56" i="16" s="1"/>
  <c r="L56" i="16"/>
  <c r="W56" i="16" s="1"/>
  <c r="M56" i="16"/>
  <c r="X56" i="16" s="1"/>
  <c r="I74" i="11"/>
  <c r="T74" i="11" s="1"/>
  <c r="K45" i="16"/>
  <c r="V45" i="16" s="1"/>
  <c r="I64" i="16"/>
  <c r="T64" i="16" s="1"/>
  <c r="M71" i="11"/>
  <c r="X71" i="11" s="1"/>
  <c r="L62" i="16"/>
  <c r="W62" i="16" s="1"/>
  <c r="M64" i="16"/>
  <c r="X64" i="16" s="1"/>
  <c r="L45" i="16"/>
  <c r="W45" i="16" s="1"/>
  <c r="K56" i="16"/>
  <c r="V56" i="16" s="1"/>
  <c r="I55" i="16"/>
  <c r="T55" i="16" s="1"/>
  <c r="K58" i="16"/>
  <c r="V58" i="16" s="1"/>
  <c r="M54" i="11"/>
  <c r="X54" i="11" s="1"/>
  <c r="K70" i="16"/>
  <c r="V70" i="16" s="1"/>
  <c r="L70" i="16"/>
  <c r="W70" i="16" s="1"/>
  <c r="F57" i="16"/>
  <c r="H57" i="16"/>
  <c r="L57" i="16"/>
  <c r="W57" i="16" s="1"/>
  <c r="M57" i="16"/>
  <c r="X57" i="16" s="1"/>
  <c r="J44" i="11"/>
  <c r="U44" i="11" s="1"/>
  <c r="L55" i="11"/>
  <c r="W55" i="11" s="1"/>
  <c r="K37" i="16"/>
  <c r="V37" i="16" s="1"/>
  <c r="I46" i="16"/>
  <c r="T46" i="16" s="1"/>
  <c r="J46" i="16"/>
  <c r="U46" i="16" s="1"/>
  <c r="F65" i="16"/>
  <c r="H65" i="16"/>
  <c r="K65" i="16"/>
  <c r="V65" i="16" s="1"/>
  <c r="F55" i="11"/>
  <c r="H55" i="11"/>
  <c r="F41" i="11"/>
  <c r="H41" i="11"/>
  <c r="H68" i="16"/>
  <c r="F68" i="16"/>
  <c r="J64" i="16"/>
  <c r="U64" i="16" s="1"/>
  <c r="J41" i="11"/>
  <c r="U41" i="11" s="1"/>
  <c r="L40" i="16"/>
  <c r="W40" i="16" s="1"/>
  <c r="J40" i="16"/>
  <c r="U40" i="16" s="1"/>
  <c r="M72" i="16"/>
  <c r="X72" i="16" s="1"/>
  <c r="J72" i="16"/>
  <c r="U72" i="16" s="1"/>
  <c r="L68" i="11"/>
  <c r="W68" i="11" s="1"/>
  <c r="K68" i="11"/>
  <c r="V68" i="11" s="1"/>
  <c r="I68" i="16"/>
  <c r="T68" i="16" s="1"/>
  <c r="M51" i="11"/>
  <c r="X51" i="11" s="1"/>
  <c r="F51" i="11"/>
  <c r="H51" i="11"/>
  <c r="F51" i="16"/>
  <c r="H51" i="16"/>
  <c r="K44" i="16"/>
  <c r="V44" i="16" s="1"/>
  <c r="M55" i="11"/>
  <c r="X55" i="11" s="1"/>
  <c r="I70" i="11"/>
  <c r="T70" i="11" s="1"/>
  <c r="K66" i="11"/>
  <c r="V66" i="11" s="1"/>
  <c r="L39" i="16"/>
  <c r="W39" i="16" s="1"/>
  <c r="J53" i="16"/>
  <c r="U53" i="16" s="1"/>
  <c r="H50" i="11"/>
  <c r="F50" i="11"/>
  <c r="M53" i="16"/>
  <c r="X53" i="16" s="1"/>
  <c r="M74" i="16"/>
  <c r="X74" i="16" s="1"/>
  <c r="K61" i="11"/>
  <c r="V61" i="11" s="1"/>
  <c r="M39" i="16"/>
  <c r="X39" i="16" s="1"/>
  <c r="J39" i="16"/>
  <c r="U39" i="16" s="1"/>
  <c r="L75" i="11"/>
  <c r="W75" i="11" s="1"/>
  <c r="K69" i="16"/>
  <c r="V69" i="16" s="1"/>
  <c r="H54" i="16"/>
  <c r="F54" i="16"/>
  <c r="K53" i="16"/>
  <c r="V53" i="16" s="1"/>
  <c r="F53" i="16"/>
  <c r="H53" i="16"/>
  <c r="K50" i="11"/>
  <c r="V50" i="11" s="1"/>
  <c r="M54" i="16"/>
  <c r="X54" i="16" s="1"/>
  <c r="M75" i="11"/>
  <c r="X75" i="11" s="1"/>
  <c r="M48" i="16"/>
  <c r="X48" i="16" s="1"/>
  <c r="H48" i="16"/>
  <c r="F48" i="16"/>
  <c r="M72" i="11"/>
  <c r="X72" i="11" s="1"/>
  <c r="L72" i="11"/>
  <c r="W72" i="11" s="1"/>
  <c r="M42" i="11"/>
  <c r="X42" i="11" s="1"/>
  <c r="K42" i="11"/>
  <c r="V42" i="11" s="1"/>
  <c r="J70" i="11"/>
  <c r="U70" i="11" s="1"/>
  <c r="I62" i="11"/>
  <c r="T62" i="11" s="1"/>
  <c r="M62" i="11"/>
  <c r="X62" i="11" s="1"/>
  <c r="M39" i="11"/>
  <c r="X39" i="11" s="1"/>
  <c r="I39" i="11"/>
  <c r="T39" i="11" s="1"/>
  <c r="M60" i="16"/>
  <c r="X60" i="16" s="1"/>
  <c r="F43" i="16"/>
  <c r="H43" i="16"/>
  <c r="M67" i="11"/>
  <c r="X67" i="11" s="1"/>
  <c r="I38" i="11"/>
  <c r="T38" i="11" s="1"/>
  <c r="L49" i="11"/>
  <c r="W49" i="11" s="1"/>
  <c r="H66" i="11"/>
  <c r="F66" i="11"/>
  <c r="M66" i="11"/>
  <c r="X66" i="11" s="1"/>
  <c r="M65" i="16"/>
  <c r="X65" i="16" s="1"/>
  <c r="L53" i="11"/>
  <c r="W53" i="11" s="1"/>
  <c r="I63" i="11"/>
  <c r="T63" i="11" s="1"/>
  <c r="M52" i="16"/>
  <c r="X52" i="16" s="1"/>
  <c r="K55" i="11"/>
  <c r="V55" i="11" s="1"/>
  <c r="F39" i="11"/>
  <c r="H39" i="11"/>
  <c r="K72" i="11"/>
  <c r="V72" i="11" s="1"/>
  <c r="F67" i="11"/>
  <c r="H67" i="11"/>
  <c r="I39" i="16"/>
  <c r="T39" i="16" s="1"/>
  <c r="I61" i="16"/>
  <c r="T61" i="16" s="1"/>
  <c r="M61" i="11"/>
  <c r="X61" i="11" s="1"/>
  <c r="I72" i="11"/>
  <c r="T72" i="11" s="1"/>
  <c r="K43" i="16"/>
  <c r="V43" i="16" s="1"/>
  <c r="H72" i="11"/>
  <c r="F72" i="11"/>
  <c r="L66" i="16"/>
  <c r="W66" i="16" s="1"/>
  <c r="M51" i="16"/>
  <c r="X51" i="16" s="1"/>
  <c r="K51" i="11"/>
  <c r="V51" i="11" s="1"/>
  <c r="M44" i="16"/>
  <c r="X44" i="16" s="1"/>
  <c r="M37" i="11"/>
  <c r="X37" i="11" s="1"/>
  <c r="L68" i="16"/>
  <c r="W68" i="16" s="1"/>
  <c r="M37" i="16"/>
  <c r="X37" i="16" s="1"/>
  <c r="H66" i="16"/>
  <c r="F66" i="16"/>
  <c r="K39" i="16"/>
  <c r="V39" i="16" s="1"/>
  <c r="L43" i="16"/>
  <c r="W43" i="16" s="1"/>
  <c r="J42" i="11"/>
  <c r="U42" i="11" s="1"/>
  <c r="L65" i="11"/>
  <c r="W65" i="11" s="1"/>
  <c r="M61" i="16"/>
  <c r="X61" i="16" s="1"/>
  <c r="J37" i="16"/>
  <c r="U37" i="16" s="1"/>
  <c r="K67" i="11"/>
  <c r="V67" i="11" s="1"/>
  <c r="J68" i="11"/>
  <c r="U68" i="11" s="1"/>
  <c r="K37" i="11"/>
  <c r="V37" i="11" s="1"/>
  <c r="I37" i="11"/>
  <c r="T37" i="11" s="1"/>
  <c r="J68" i="16"/>
  <c r="U68" i="16" s="1"/>
  <c r="K57" i="11"/>
  <c r="V57" i="11" s="1"/>
  <c r="J57" i="11"/>
  <c r="U57" i="11" s="1"/>
  <c r="F57" i="11"/>
  <c r="H57" i="11"/>
  <c r="H56" i="11"/>
  <c r="F56" i="11"/>
  <c r="I56" i="11"/>
  <c r="T56" i="11" s="1"/>
  <c r="H58" i="11"/>
  <c r="F58" i="11"/>
  <c r="K74" i="16"/>
  <c r="V74" i="16" s="1"/>
  <c r="L74" i="16"/>
  <c r="W74" i="16" s="1"/>
  <c r="K44" i="11"/>
  <c r="V44" i="11" s="1"/>
  <c r="F63" i="11"/>
  <c r="H63" i="11"/>
  <c r="K63" i="11"/>
  <c r="V63" i="11" s="1"/>
  <c r="F53" i="11"/>
  <c r="H53" i="11"/>
  <c r="M53" i="11"/>
  <c r="X53" i="11" s="1"/>
  <c r="J65" i="11"/>
  <c r="U65" i="11" s="1"/>
  <c r="L50" i="11"/>
  <c r="W50" i="11" s="1"/>
  <c r="J50" i="11"/>
  <c r="U50" i="11" s="1"/>
  <c r="L63" i="16"/>
  <c r="W63" i="16" s="1"/>
  <c r="K63" i="16"/>
  <c r="V63" i="16" s="1"/>
  <c r="I63" i="16"/>
  <c r="T63" i="16" s="1"/>
  <c r="J75" i="11"/>
  <c r="U75" i="11" s="1"/>
  <c r="I69" i="16"/>
  <c r="T69" i="16" s="1"/>
  <c r="L53" i="16"/>
  <c r="W53" i="16" s="1"/>
  <c r="K52" i="16"/>
  <c r="V52" i="16" s="1"/>
  <c r="I52" i="16"/>
  <c r="T52" i="16" s="1"/>
  <c r="H52" i="16"/>
  <c r="F52" i="16"/>
  <c r="L69" i="11"/>
  <c r="W69" i="11" s="1"/>
  <c r="M69" i="11"/>
  <c r="X69" i="11" s="1"/>
  <c r="M49" i="11"/>
  <c r="X49" i="11" s="1"/>
  <c r="J49" i="11"/>
  <c r="U49" i="11" s="1"/>
  <c r="L38" i="16"/>
  <c r="W38" i="16" s="1"/>
  <c r="F73" i="11"/>
  <c r="H73" i="11"/>
  <c r="F73" i="16"/>
  <c r="H73" i="16"/>
  <c r="I36" i="16"/>
  <c r="T36" i="16" s="1"/>
  <c r="K73" i="16"/>
  <c r="V73" i="16" s="1"/>
  <c r="M73" i="16"/>
  <c r="X73" i="16" s="1"/>
  <c r="J73" i="16"/>
  <c r="U73" i="16" s="1"/>
  <c r="H40" i="11"/>
  <c r="F40" i="11"/>
  <c r="M60" i="11"/>
  <c r="X60" i="11" s="1"/>
  <c r="J38" i="16"/>
  <c r="U38" i="16" s="1"/>
  <c r="L67" i="16"/>
  <c r="W67" i="16" s="1"/>
  <c r="I67" i="16"/>
  <c r="T67" i="16" s="1"/>
  <c r="J67" i="16"/>
  <c r="U67" i="16" s="1"/>
  <c r="L73" i="11"/>
  <c r="W73" i="11" s="1"/>
  <c r="H38" i="16"/>
  <c r="F38" i="16"/>
  <c r="M38" i="16"/>
  <c r="X38" i="16" s="1"/>
  <c r="K38" i="16"/>
  <c r="V38" i="16" s="1"/>
  <c r="M48" i="11"/>
  <c r="X48" i="11" s="1"/>
  <c r="I48" i="11"/>
  <c r="T48" i="11" s="1"/>
  <c r="L48" i="11"/>
  <c r="W48" i="11" s="1"/>
  <c r="K48" i="11"/>
  <c r="V48" i="11" s="1"/>
  <c r="H36" i="16"/>
  <c r="F36" i="16"/>
  <c r="J47" i="16"/>
  <c r="U47" i="16" s="1"/>
  <c r="M41" i="16"/>
  <c r="X41" i="16" s="1"/>
  <c r="J46" i="11"/>
  <c r="U46" i="11" s="1"/>
  <c r="H60" i="11"/>
  <c r="F60" i="11"/>
  <c r="I75" i="16"/>
  <c r="T75" i="16" s="1"/>
  <c r="I47" i="11"/>
  <c r="T47" i="11" s="1"/>
  <c r="L42" i="16"/>
  <c r="W42" i="16" s="1"/>
  <c r="F36" i="11"/>
  <c r="H36" i="11"/>
  <c r="I42" i="16"/>
  <c r="T42" i="16" s="1"/>
  <c r="J47" i="11"/>
  <c r="U47" i="11" s="1"/>
  <c r="M75" i="16"/>
  <c r="X75" i="16" s="1"/>
  <c r="J64" i="11"/>
  <c r="U64" i="11" s="1"/>
  <c r="F71" i="11"/>
  <c r="H71" i="11"/>
  <c r="M42" i="16"/>
  <c r="X42" i="16" s="1"/>
  <c r="J50" i="16"/>
  <c r="U50" i="16" s="1"/>
  <c r="I50" i="16"/>
  <c r="T50" i="16" s="1"/>
  <c r="F47" i="11"/>
  <c r="H47" i="11"/>
  <c r="F41" i="16"/>
  <c r="H41" i="16"/>
  <c r="L71" i="11"/>
  <c r="W71" i="11" s="1"/>
  <c r="L41" i="16"/>
  <c r="W41" i="16" s="1"/>
  <c r="M46" i="11"/>
  <c r="X46" i="11" s="1"/>
  <c r="L75" i="16"/>
  <c r="W75" i="16" s="1"/>
  <c r="J71" i="11"/>
  <c r="U71" i="11" s="1"/>
  <c r="L74" i="11"/>
  <c r="W74" i="11" s="1"/>
  <c r="M55" i="16"/>
  <c r="X55" i="16" s="1"/>
  <c r="J71" i="16"/>
  <c r="U71" i="16" s="1"/>
  <c r="I54" i="11"/>
  <c r="T54" i="11" s="1"/>
  <c r="H74" i="11"/>
  <c r="F74" i="11"/>
  <c r="K58" i="11"/>
  <c r="V58" i="11" s="1"/>
  <c r="M58" i="16"/>
  <c r="X58" i="16" s="1"/>
  <c r="I70" i="16"/>
  <c r="T70" i="16" s="1"/>
  <c r="I49" i="16"/>
  <c r="T49" i="16" s="1"/>
  <c r="I52" i="11"/>
  <c r="T52" i="11" s="1"/>
  <c r="M71" i="16"/>
  <c r="X71" i="16" s="1"/>
  <c r="H58" i="16"/>
  <c r="F58" i="16"/>
  <c r="J58" i="11"/>
  <c r="U58" i="11" s="1"/>
  <c r="J49" i="16"/>
  <c r="U49" i="16" s="1"/>
  <c r="J45" i="16"/>
  <c r="U45" i="16" s="1"/>
  <c r="I41" i="16"/>
  <c r="T41" i="16" s="1"/>
  <c r="M50" i="16"/>
  <c r="X50" i="16" s="1"/>
  <c r="I46" i="11"/>
  <c r="T46" i="11" s="1"/>
  <c r="K71" i="11"/>
  <c r="V71" i="11" s="1"/>
  <c r="L59" i="11"/>
  <c r="W59" i="11" s="1"/>
  <c r="K38" i="11"/>
  <c r="V38" i="11" s="1"/>
  <c r="I64" i="11"/>
  <c r="T64" i="11" s="1"/>
  <c r="K62" i="16"/>
  <c r="V62" i="16" s="1"/>
  <c r="F49" i="16"/>
  <c r="H49" i="16"/>
  <c r="M49" i="16"/>
  <c r="X49" i="16" s="1"/>
  <c r="L64" i="16"/>
  <c r="W64" i="16" s="1"/>
  <c r="L52" i="11"/>
  <c r="W52" i="11" s="1"/>
  <c r="M52" i="11"/>
  <c r="X52" i="11" s="1"/>
  <c r="K52" i="11"/>
  <c r="V52" i="11" s="1"/>
  <c r="I56" i="16"/>
  <c r="T56" i="16" s="1"/>
  <c r="F55" i="16"/>
  <c r="H55" i="16"/>
  <c r="K71" i="16"/>
  <c r="V71" i="16" s="1"/>
  <c r="J74" i="11"/>
  <c r="U74" i="11" s="1"/>
  <c r="L58" i="11"/>
  <c r="W58" i="11" s="1"/>
  <c r="L58" i="16"/>
  <c r="W58" i="16" s="1"/>
  <c r="J58" i="16"/>
  <c r="U58" i="16" s="1"/>
  <c r="H54" i="11"/>
  <c r="F54" i="11"/>
  <c r="J70" i="16"/>
  <c r="U70" i="16" s="1"/>
  <c r="H70" i="16"/>
  <c r="F70" i="16"/>
  <c r="K51" i="16"/>
  <c r="V51" i="16" s="1"/>
  <c r="J51" i="16"/>
  <c r="U51" i="16" s="1"/>
  <c r="I57" i="16"/>
  <c r="T57" i="16" s="1"/>
  <c r="K57" i="16"/>
  <c r="V57" i="16" s="1"/>
  <c r="J53" i="11"/>
  <c r="U53" i="11" s="1"/>
  <c r="J63" i="11"/>
  <c r="U63" i="11" s="1"/>
  <c r="K69" i="11"/>
  <c r="V69" i="11" s="1"/>
  <c r="I49" i="11"/>
  <c r="T49" i="11" s="1"/>
  <c r="K40" i="16"/>
  <c r="V40" i="16" s="1"/>
  <c r="I40" i="16"/>
  <c r="T40" i="16" s="1"/>
  <c r="L41" i="11"/>
  <c r="W41" i="11" s="1"/>
  <c r="K45" i="11"/>
  <c r="V45" i="11" s="1"/>
  <c r="L37" i="11"/>
  <c r="W37" i="11" s="1"/>
  <c r="M68" i="16"/>
  <c r="X68" i="16" s="1"/>
  <c r="K64" i="16"/>
  <c r="V64" i="16" s="1"/>
  <c r="F37" i="16"/>
  <c r="H37" i="16"/>
  <c r="I37" i="16"/>
  <c r="T37" i="16" s="1"/>
  <c r="M57" i="11"/>
  <c r="X57" i="11" s="1"/>
  <c r="J56" i="11"/>
  <c r="U56" i="11" s="1"/>
  <c r="K56" i="11"/>
  <c r="V56" i="11" s="1"/>
  <c r="I74" i="16"/>
  <c r="T74" i="16" s="1"/>
  <c r="J74" i="16"/>
  <c r="U74" i="16" s="1"/>
  <c r="M44" i="11"/>
  <c r="X44" i="11" s="1"/>
  <c r="I44" i="11"/>
  <c r="T44" i="11" s="1"/>
  <c r="L44" i="11"/>
  <c r="W44" i="11" s="1"/>
  <c r="H44" i="11"/>
  <c r="F44" i="11"/>
  <c r="M63" i="11"/>
  <c r="X63" i="11" s="1"/>
  <c r="K65" i="11"/>
  <c r="V65" i="11" s="1"/>
  <c r="M65" i="11"/>
  <c r="X65" i="11" s="1"/>
  <c r="M50" i="11"/>
  <c r="X50" i="11" s="1"/>
  <c r="I50" i="11"/>
  <c r="T50" i="11" s="1"/>
  <c r="F63" i="16"/>
  <c r="H63" i="16"/>
  <c r="M63" i="16"/>
  <c r="X63" i="16" s="1"/>
  <c r="F75" i="11"/>
  <c r="H75" i="11"/>
  <c r="K75" i="11"/>
  <c r="V75" i="11" s="1"/>
  <c r="L52" i="16"/>
  <c r="W52" i="16" s="1"/>
  <c r="J52" i="16"/>
  <c r="U52" i="16" s="1"/>
  <c r="J69" i="11"/>
  <c r="U69" i="11" s="1"/>
  <c r="I69" i="11"/>
  <c r="T69" i="11" s="1"/>
  <c r="F69" i="11"/>
  <c r="H69" i="11"/>
  <c r="K48" i="16"/>
  <c r="V48" i="16" s="1"/>
  <c r="I48" i="16"/>
  <c r="T48" i="16" s="1"/>
  <c r="J48" i="16"/>
  <c r="U48" i="16" s="1"/>
  <c r="K49" i="11"/>
  <c r="V49" i="11" s="1"/>
  <c r="F49" i="11"/>
  <c r="H49" i="11"/>
  <c r="L46" i="16"/>
  <c r="W46" i="16" s="1"/>
  <c r="H46" i="16"/>
  <c r="F46" i="16"/>
  <c r="M46" i="16"/>
  <c r="X46" i="16" s="1"/>
  <c r="K46" i="16"/>
  <c r="V46" i="16" s="1"/>
  <c r="L65" i="16"/>
  <c r="W65" i="16" s="1"/>
  <c r="I65" i="16"/>
  <c r="T65" i="16" s="1"/>
  <c r="J65" i="16"/>
  <c r="U65" i="16" s="1"/>
  <c r="J55" i="11"/>
  <c r="U55" i="11" s="1"/>
  <c r="I72" i="16"/>
  <c r="T72" i="16" s="1"/>
  <c r="M45" i="11"/>
  <c r="X45" i="11" s="1"/>
  <c r="J45" i="11"/>
  <c r="U45" i="11" s="1"/>
  <c r="M41" i="11"/>
  <c r="X41" i="11" s="1"/>
  <c r="K41" i="11"/>
  <c r="V41" i="11" s="1"/>
  <c r="M40" i="16"/>
  <c r="X40" i="16" s="1"/>
  <c r="H40" i="16"/>
  <c r="F40" i="16"/>
  <c r="H72" i="16"/>
  <c r="F72" i="16"/>
  <c r="L72" i="16"/>
  <c r="W72" i="16" s="1"/>
  <c r="K72" i="16"/>
  <c r="V72" i="16" s="1"/>
  <c r="L37" i="16"/>
  <c r="W37" i="16" s="1"/>
  <c r="M68" i="11"/>
  <c r="X68" i="11" s="1"/>
  <c r="I68" i="11"/>
  <c r="T68" i="11" s="1"/>
  <c r="H68" i="11"/>
  <c r="F68" i="11"/>
  <c r="K54" i="11"/>
  <c r="V54" i="11" s="1"/>
  <c r="H44" i="16"/>
  <c r="F44" i="16"/>
  <c r="I44" i="16"/>
  <c r="T44" i="16" s="1"/>
  <c r="I51" i="11"/>
  <c r="T51" i="11" s="1"/>
  <c r="L51" i="11"/>
  <c r="W51" i="11" s="1"/>
  <c r="K39" i="11"/>
  <c r="V39" i="11" s="1"/>
  <c r="H70" i="11"/>
  <c r="F70" i="11"/>
  <c r="F43" i="11"/>
  <c r="H43" i="11"/>
  <c r="I53" i="11"/>
  <c r="T53" i="11" s="1"/>
  <c r="I61" i="11"/>
  <c r="T61" i="11" s="1"/>
  <c r="M43" i="16"/>
  <c r="X43" i="16" s="1"/>
  <c r="F39" i="16"/>
  <c r="H39" i="16"/>
  <c r="J75" i="16"/>
  <c r="U75" i="16" s="1"/>
  <c r="L66" i="11"/>
  <c r="W66" i="11" s="1"/>
  <c r="J61" i="11"/>
  <c r="U61" i="11" s="1"/>
  <c r="L61" i="11"/>
  <c r="W61" i="11" s="1"/>
  <c r="L43" i="11"/>
  <c r="W43" i="11" s="1"/>
  <c r="I66" i="11"/>
  <c r="T66" i="11" s="1"/>
  <c r="J69" i="16"/>
  <c r="U69" i="16" s="1"/>
  <c r="I54" i="16"/>
  <c r="T54" i="16" s="1"/>
  <c r="I75" i="11"/>
  <c r="T75" i="11" s="1"/>
  <c r="M43" i="11"/>
  <c r="X43" i="11" s="1"/>
  <c r="L48" i="16"/>
  <c r="W48" i="16" s="1"/>
  <c r="H42" i="11"/>
  <c r="F42" i="11"/>
  <c r="L42" i="11"/>
  <c r="W42" i="11" s="1"/>
  <c r="K70" i="11"/>
  <c r="V70" i="11" s="1"/>
  <c r="K62" i="11"/>
  <c r="V62" i="11" s="1"/>
  <c r="H62" i="11"/>
  <c r="F62" i="11"/>
  <c r="J62" i="11"/>
  <c r="U62" i="11" s="1"/>
  <c r="L39" i="11"/>
  <c r="W39" i="11" s="1"/>
  <c r="K60" i="16"/>
  <c r="V60" i="16" s="1"/>
  <c r="J60" i="16"/>
  <c r="U60" i="16" s="1"/>
  <c r="I60" i="16"/>
  <c r="T60" i="16" s="1"/>
  <c r="J43" i="16"/>
  <c r="U43" i="16" s="1"/>
  <c r="I67" i="11"/>
  <c r="T67" i="11" s="1"/>
  <c r="I59" i="16"/>
  <c r="T59" i="16" s="1"/>
  <c r="M38" i="11"/>
  <c r="X38" i="11" s="1"/>
  <c r="I55" i="11"/>
  <c r="T55" i="11" s="1"/>
  <c r="I65" i="11"/>
  <c r="T65" i="11" s="1"/>
  <c r="F69" i="16"/>
  <c r="H69" i="16"/>
  <c r="F61" i="11"/>
  <c r="H61" i="11"/>
  <c r="L69" i="16"/>
  <c r="W69" i="16" s="1"/>
  <c r="F65" i="11"/>
  <c r="H65" i="11"/>
  <c r="L54" i="16"/>
  <c r="W54" i="16" s="1"/>
  <c r="L62" i="11"/>
  <c r="W62" i="11" s="1"/>
  <c r="F61" i="16"/>
  <c r="H61" i="16"/>
  <c r="J66" i="11"/>
  <c r="U66" i="11" s="1"/>
  <c r="L70" i="11"/>
  <c r="W70" i="11" s="1"/>
  <c r="J67" i="11"/>
  <c r="U67" i="11" s="1"/>
  <c r="L67" i="11"/>
  <c r="W67" i="11" s="1"/>
  <c r="K43" i="11"/>
  <c r="V43" i="11" s="1"/>
  <c r="K53" i="11"/>
  <c r="V53" i="11" s="1"/>
  <c r="K54" i="16"/>
  <c r="V54" i="16" s="1"/>
  <c r="J72" i="11"/>
  <c r="U72" i="11" s="1"/>
  <c r="L71" i="16"/>
  <c r="W71" i="16" s="1"/>
  <c r="M66" i="16"/>
  <c r="X66" i="16" s="1"/>
  <c r="K66" i="16"/>
  <c r="V66" i="16" s="1"/>
  <c r="J37" i="11"/>
  <c r="U37" i="11" s="1"/>
  <c r="F45" i="11"/>
  <c r="H45" i="11"/>
  <c r="I66" i="16"/>
  <c r="T66" i="16" s="1"/>
  <c r="I57" i="11"/>
  <c r="T57" i="11" s="1"/>
  <c r="I43" i="11"/>
  <c r="T43" i="11" s="1"/>
  <c r="J44" i="16"/>
  <c r="U44" i="16" s="1"/>
  <c r="I43" i="16"/>
  <c r="T43" i="16" s="1"/>
  <c r="H60" i="16"/>
  <c r="F60" i="16"/>
  <c r="J54" i="16"/>
  <c r="U54" i="16" s="1"/>
  <c r="H74" i="16"/>
  <c r="F74" i="16"/>
  <c r="I42" i="11"/>
  <c r="T42" i="11" s="1"/>
  <c r="K61" i="16"/>
  <c r="V61" i="16" s="1"/>
  <c r="J61" i="16"/>
  <c r="U61" i="16" s="1"/>
  <c r="J39" i="11"/>
  <c r="U39" i="11" s="1"/>
  <c r="M70" i="11"/>
  <c r="X70" i="11" s="1"/>
  <c r="H12" i="11"/>
  <c r="F12" i="11"/>
  <c r="H29" i="11"/>
  <c r="F29" i="11"/>
  <c r="H14" i="11"/>
  <c r="F14" i="11"/>
  <c r="H13" i="11"/>
  <c r="F13" i="11"/>
  <c r="H26" i="11"/>
  <c r="F26" i="11"/>
  <c r="H24" i="11"/>
  <c r="F24" i="11"/>
  <c r="H21" i="11"/>
  <c r="F21" i="11"/>
  <c r="H28" i="11"/>
  <c r="F28" i="11"/>
  <c r="H23" i="11"/>
  <c r="F23" i="11"/>
  <c r="H19" i="11"/>
  <c r="F19" i="11"/>
  <c r="H22" i="11"/>
  <c r="F22" i="11"/>
  <c r="H11" i="16"/>
  <c r="H25" i="11"/>
  <c r="F25" i="11"/>
  <c r="H16" i="11"/>
  <c r="F16" i="11"/>
  <c r="H30" i="11"/>
  <c r="F30" i="11"/>
  <c r="H15" i="11"/>
  <c r="F15" i="11"/>
  <c r="H20" i="11"/>
  <c r="F20" i="11"/>
  <c r="H17" i="11"/>
  <c r="F17" i="11"/>
  <c r="H18" i="11"/>
  <c r="F18" i="11"/>
  <c r="F22" i="16"/>
  <c r="H22" i="16"/>
  <c r="F19" i="16"/>
  <c r="H19" i="16"/>
  <c r="F30" i="16"/>
  <c r="H30" i="16"/>
  <c r="F26" i="16"/>
  <c r="H26" i="16"/>
  <c r="F14" i="16"/>
  <c r="H14" i="16"/>
  <c r="F24" i="16"/>
  <c r="H24" i="16"/>
  <c r="F13" i="16"/>
  <c r="H13" i="16"/>
  <c r="F16" i="16"/>
  <c r="H16" i="16"/>
  <c r="F21" i="16"/>
  <c r="H21" i="16"/>
  <c r="F15" i="16"/>
  <c r="H15" i="16"/>
  <c r="F28" i="16"/>
  <c r="H28" i="16"/>
  <c r="F25" i="16"/>
  <c r="H25" i="16"/>
  <c r="F20" i="16"/>
  <c r="H20" i="16"/>
  <c r="F27" i="16"/>
  <c r="H27" i="16"/>
  <c r="F23" i="16"/>
  <c r="H23" i="16"/>
  <c r="F12" i="16"/>
  <c r="H12" i="16"/>
  <c r="F17" i="16"/>
  <c r="H17" i="16"/>
  <c r="F18" i="16"/>
  <c r="H18" i="16"/>
  <c r="F29" i="16"/>
  <c r="H29" i="16"/>
  <c r="H11" i="11"/>
  <c r="O72" i="18"/>
  <c r="M11" i="11"/>
  <c r="X11" i="11" s="1"/>
  <c r="P72" i="18"/>
  <c r="N72" i="18"/>
  <c r="M11" i="16"/>
  <c r="X11" i="16" s="1"/>
  <c r="Q72" i="18"/>
  <c r="K11" i="16"/>
  <c r="K11" i="11"/>
  <c r="V11" i="11" s="1"/>
  <c r="L11" i="16"/>
  <c r="W11" i="16" s="1"/>
  <c r="L11" i="11"/>
  <c r="W11" i="11" s="1"/>
  <c r="F11" i="16"/>
  <c r="F11" i="11"/>
  <c r="F34" i="11"/>
  <c r="F35" i="11" s="1"/>
  <c r="F34" i="16"/>
  <c r="F35" i="16" s="1"/>
  <c r="G34" i="16" l="1"/>
  <c r="G35" i="16" s="1"/>
  <c r="A34" i="11"/>
  <c r="A35" i="11" s="1"/>
  <c r="V11" i="16"/>
  <c r="A34" i="16" s="1"/>
  <c r="A35" i="16" s="1"/>
  <c r="H130" i="17"/>
  <c r="G34" i="11"/>
  <c r="G35" i="11" s="1"/>
  <c r="H128" i="17"/>
  <c r="H129" i="17"/>
  <c r="H127" i="17"/>
  <c r="D6" i="16"/>
  <c r="K35" i="16" l="1"/>
  <c r="K35" i="11"/>
  <c r="D6" i="11"/>
</calcChain>
</file>

<file path=xl/sharedStrings.xml><?xml version="1.0" encoding="utf-8"?>
<sst xmlns="http://schemas.openxmlformats.org/spreadsheetml/2006/main" count="16291" uniqueCount="6621">
  <si>
    <t>薫</t>
  </si>
  <si>
    <t>ｶｵﾙ</t>
  </si>
  <si>
    <t>ｶｹﾙ</t>
  </si>
  <si>
    <t>野中</t>
  </si>
  <si>
    <t>ﾉﾅｶ</t>
  </si>
  <si>
    <t>古川</t>
  </si>
  <si>
    <t>ﾅﾙｾ</t>
  </si>
  <si>
    <t>愛美</t>
  </si>
  <si>
    <t>溝呂木</t>
  </si>
  <si>
    <t>紗英</t>
  </si>
  <si>
    <t>ﾌﾙｶﾜ</t>
  </si>
  <si>
    <t>ﾏｻｱｷ</t>
  </si>
  <si>
    <t>星野</t>
  </si>
  <si>
    <t>ﾎｼﾉ</t>
  </si>
  <si>
    <t>ﾌｸﾓﾄ</t>
  </si>
  <si>
    <t>光希</t>
  </si>
  <si>
    <t>ﾋﾋﾞｷ</t>
  </si>
  <si>
    <t>野口</t>
  </si>
  <si>
    <t>ﾉｸﾞﾁ</t>
  </si>
  <si>
    <t>田畑</t>
  </si>
  <si>
    <t>保坂</t>
  </si>
  <si>
    <t>ﾎｻｶ</t>
  </si>
  <si>
    <t>ｱｸﾂ</t>
  </si>
  <si>
    <t>ｷｼ</t>
  </si>
  <si>
    <t>岡</t>
  </si>
  <si>
    <t>ｵｶ</t>
  </si>
  <si>
    <t>ｱﾕｶ</t>
  </si>
  <si>
    <t>ﾁｻﾄ</t>
  </si>
  <si>
    <t>敦也</t>
  </si>
  <si>
    <t>ﾐｷｺ</t>
  </si>
  <si>
    <t>ｳﾗﾍﾞ</t>
  </si>
  <si>
    <t>関谷</t>
  </si>
  <si>
    <t>ｾｷﾔ</t>
  </si>
  <si>
    <t>谷</t>
  </si>
  <si>
    <t>ﾀﾆ</t>
  </si>
  <si>
    <t>輝</t>
  </si>
  <si>
    <t>かれん</t>
  </si>
  <si>
    <t>ｶﾚﾝ</t>
  </si>
  <si>
    <t>和</t>
  </si>
  <si>
    <t>ｺｳｼﾛｳ</t>
  </si>
  <si>
    <t>三上</t>
  </si>
  <si>
    <t>ﾐｶﾐ</t>
  </si>
  <si>
    <t>ﾕｲﾅ</t>
  </si>
  <si>
    <t>海野</t>
  </si>
  <si>
    <t>大雅</t>
  </si>
  <si>
    <t>今野</t>
  </si>
  <si>
    <t>ｺﾝﾉ</t>
  </si>
  <si>
    <t>和寛</t>
  </si>
  <si>
    <t>生年</t>
    <rPh sb="0" eb="2">
      <t>セイネン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</si>
  <si>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</si>
  <si>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</si>
  <si>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創価</t>
    <phoneticPr fontId="4"/>
  </si>
  <si>
    <t>＊受信されると返信のメールが届きます。</t>
    <rPh sb="1" eb="3">
      <t>ジュシン</t>
    </rPh>
    <rPh sb="7" eb="9">
      <t>ヘンシン</t>
    </rPh>
    <rPh sb="14" eb="15">
      <t>トド</t>
    </rPh>
    <phoneticPr fontId="4"/>
  </si>
  <si>
    <t>400mH</t>
    <phoneticPr fontId="4"/>
  </si>
  <si>
    <t>までにお願いします。（期限厳守）</t>
    <rPh sb="11" eb="13">
      <t>キゲン</t>
    </rPh>
    <rPh sb="13" eb="15">
      <t>ゲンシュ</t>
    </rPh>
    <phoneticPr fontId="4"/>
  </si>
  <si>
    <t>①申し込み</t>
    <rPh sb="1" eb="2">
      <t>モウ</t>
    </rPh>
    <rPh sb="3" eb="4">
      <t>コ</t>
    </rPh>
    <phoneticPr fontId="4"/>
  </si>
  <si>
    <t>　大会の申し込みは、メールにて行います。下記のメールアドレスに申し込みファイルを添付して送信してください。</t>
    <rPh sb="1" eb="3">
      <t>タイカイ</t>
    </rPh>
    <rPh sb="4" eb="5">
      <t>モウ</t>
    </rPh>
    <rPh sb="6" eb="7">
      <t>コ</t>
    </rPh>
    <rPh sb="15" eb="16">
      <t>オコナ</t>
    </rPh>
    <rPh sb="20" eb="22">
      <t>カキ</t>
    </rPh>
    <rPh sb="31" eb="32">
      <t>モウ</t>
    </rPh>
    <rPh sb="33" eb="34">
      <t>コ</t>
    </rPh>
    <rPh sb="40" eb="42">
      <t>テンプ</t>
    </rPh>
    <rPh sb="44" eb="46">
      <t>ソウシン</t>
    </rPh>
    <phoneticPr fontId="4"/>
  </si>
  <si>
    <t>支部学校</t>
    <rPh sb="0" eb="2">
      <t>シブ</t>
    </rPh>
    <rPh sb="2" eb="4">
      <t>ガッコウ</t>
    </rPh>
    <phoneticPr fontId="4"/>
  </si>
  <si>
    <t>tokyoriku5shibu@yahoo.co.jp</t>
    <phoneticPr fontId="4"/>
  </si>
  <si>
    <t>都立立川高等学校　多目的ホール（１階　正面から入って右奥）</t>
    <rPh sb="0" eb="2">
      <t>トリツ</t>
    </rPh>
    <rPh sb="2" eb="4">
      <t>タチカワ</t>
    </rPh>
    <rPh sb="4" eb="6">
      <t>コウトウ</t>
    </rPh>
    <rPh sb="6" eb="8">
      <t>ガッコウ</t>
    </rPh>
    <rPh sb="9" eb="12">
      <t>タモクテキ</t>
    </rPh>
    <rPh sb="17" eb="18">
      <t>カイ</t>
    </rPh>
    <rPh sb="19" eb="21">
      <t>ショウメン</t>
    </rPh>
    <rPh sb="23" eb="24">
      <t>ハイ</t>
    </rPh>
    <rPh sb="26" eb="27">
      <t>ミギ</t>
    </rPh>
    <rPh sb="27" eb="28">
      <t>オク</t>
    </rPh>
    <phoneticPr fontId="4"/>
  </si>
  <si>
    <t>都東久留米総</t>
    <rPh sb="0" eb="1">
      <t>ト</t>
    </rPh>
    <rPh sb="1" eb="2">
      <t>ヒガシ</t>
    </rPh>
    <rPh sb="5" eb="6">
      <t>ソウ</t>
    </rPh>
    <phoneticPr fontId="4"/>
  </si>
  <si>
    <t>東京都高体連　第５・６支部　春季競技会</t>
    <rPh sb="0" eb="3">
      <t>トウキョウト</t>
    </rPh>
    <rPh sb="3" eb="6">
      <t>コウタイレン</t>
    </rPh>
    <rPh sb="7" eb="8">
      <t>ダイ</t>
    </rPh>
    <rPh sb="11" eb="13">
      <t>シブ</t>
    </rPh>
    <rPh sb="14" eb="16">
      <t>シュンキ</t>
    </rPh>
    <rPh sb="16" eb="19">
      <t>キョウギカイ</t>
    </rPh>
    <phoneticPr fontId="4"/>
  </si>
  <si>
    <t>東京都高等学校対校選手権大会　第５・６支部予選会</t>
    <phoneticPr fontId="4"/>
  </si>
  <si>
    <t>東京都高体連　第５・６支部　学年別大会</t>
    <rPh sb="0" eb="3">
      <t>トウキョウト</t>
    </rPh>
    <rPh sb="3" eb="6">
      <t>コウタイレン</t>
    </rPh>
    <rPh sb="7" eb="8">
      <t>ダイ</t>
    </rPh>
    <rPh sb="11" eb="13">
      <t>シブ</t>
    </rPh>
    <rPh sb="14" eb="17">
      <t>ガクネンベツ</t>
    </rPh>
    <rPh sb="17" eb="19">
      <t>タイカイ</t>
    </rPh>
    <phoneticPr fontId="4"/>
  </si>
  <si>
    <t>東京都高体連　第５・６支部　多摩選手権</t>
    <rPh sb="0" eb="3">
      <t>トウキョウト</t>
    </rPh>
    <rPh sb="3" eb="6">
      <t>コウタイレン</t>
    </rPh>
    <rPh sb="7" eb="8">
      <t>ダイ</t>
    </rPh>
    <rPh sb="11" eb="13">
      <t>シブ</t>
    </rPh>
    <rPh sb="14" eb="16">
      <t>タマ</t>
    </rPh>
    <rPh sb="16" eb="19">
      <t>センシュケン</t>
    </rPh>
    <phoneticPr fontId="4"/>
  </si>
  <si>
    <t>東京都高等学校新人陸上競技大会　第５・６支部予選会</t>
    <rPh sb="7" eb="9">
      <t>シンジン</t>
    </rPh>
    <rPh sb="9" eb="11">
      <t>リクジョウ</t>
    </rPh>
    <rPh sb="11" eb="13">
      <t>キョウギ</t>
    </rPh>
    <phoneticPr fontId="4"/>
  </si>
  <si>
    <t>東京都高体連　第５・６支部　秋季競技会</t>
    <rPh sb="0" eb="3">
      <t>トウキョウト</t>
    </rPh>
    <rPh sb="3" eb="6">
      <t>コウタイレン</t>
    </rPh>
    <rPh sb="7" eb="8">
      <t>ダイ</t>
    </rPh>
    <rPh sb="11" eb="13">
      <t>シブ</t>
    </rPh>
    <rPh sb="14" eb="16">
      <t>シュウキ</t>
    </rPh>
    <rPh sb="16" eb="19">
      <t>キョウギカイ</t>
    </rPh>
    <phoneticPr fontId="4"/>
  </si>
  <si>
    <t>【春季】</t>
    <rPh sb="1" eb="3">
      <t>シュンキ</t>
    </rPh>
    <phoneticPr fontId="4"/>
  </si>
  <si>
    <t>　メールの題名は</t>
    <rPh sb="5" eb="7">
      <t>ダイメイ</t>
    </rPh>
    <phoneticPr fontId="4"/>
  </si>
  <si>
    <t>藤村女</t>
  </si>
  <si>
    <t>日大三</t>
  </si>
  <si>
    <t>桐朋女</t>
  </si>
  <si>
    <t>駒沢学園女</t>
  </si>
  <si>
    <t>武蔵野女</t>
  </si>
  <si>
    <t>５支部</t>
    <rPh sb="1" eb="3">
      <t>シブ</t>
    </rPh>
    <phoneticPr fontId="4"/>
  </si>
  <si>
    <t>６支部</t>
    <rPh sb="1" eb="3">
      <t>シブ</t>
    </rPh>
    <phoneticPr fontId="4"/>
  </si>
  <si>
    <t>学校番号一覧</t>
    <rPh sb="0" eb="2">
      <t>ガッコウ</t>
    </rPh>
    <rPh sb="2" eb="4">
      <t>バンゴウ</t>
    </rPh>
    <rPh sb="4" eb="6">
      <t>イチラン</t>
    </rPh>
    <phoneticPr fontId="4"/>
  </si>
  <si>
    <t>帝京八王子</t>
    <phoneticPr fontId="4"/>
  </si>
  <si>
    <t>八王子</t>
    <phoneticPr fontId="4"/>
  </si>
  <si>
    <t>八王子実践</t>
    <phoneticPr fontId="4"/>
  </si>
  <si>
    <t>明中八王子</t>
    <phoneticPr fontId="4"/>
  </si>
  <si>
    <t>東京工業高専</t>
    <phoneticPr fontId="4"/>
  </si>
  <si>
    <t>日体桜華</t>
    <phoneticPr fontId="4"/>
  </si>
  <si>
    <t>明学東村山</t>
    <phoneticPr fontId="4"/>
  </si>
  <si>
    <t>２　　「出場選手エントリー票」シートに記入例を参考にして記入してください。</t>
    <rPh sb="4" eb="6">
      <t>シュツジョウ</t>
    </rPh>
    <rPh sb="6" eb="8">
      <t>センシュ</t>
    </rPh>
    <rPh sb="13" eb="14">
      <t>ヒョウ</t>
    </rPh>
    <rPh sb="19" eb="21">
      <t>キニュウ</t>
    </rPh>
    <rPh sb="21" eb="22">
      <t>レイ</t>
    </rPh>
    <rPh sb="23" eb="25">
      <t>サンコウ</t>
    </rPh>
    <rPh sb="28" eb="30">
      <t>キニュウ</t>
    </rPh>
    <phoneticPr fontId="4"/>
  </si>
  <si>
    <t>※足りないときは、もう1つファイルを作成して下さい。その際、ファイルには所属名（略称）の後に1．2と番号をつけて下さい。</t>
    <rPh sb="1" eb="2">
      <t>タ</t>
    </rPh>
    <rPh sb="18" eb="20">
      <t>サクセイ</t>
    </rPh>
    <rPh sb="22" eb="23">
      <t>クダ</t>
    </rPh>
    <phoneticPr fontId="4"/>
  </si>
  <si>
    <t>※大会要項をよく確認し記入してください。特に出場制限のある種目には注意してください。</t>
    <rPh sb="1" eb="3">
      <t>タイカイ</t>
    </rPh>
    <rPh sb="3" eb="5">
      <t>ヨウコウ</t>
    </rPh>
    <rPh sb="8" eb="10">
      <t>カクニン</t>
    </rPh>
    <rPh sb="11" eb="13">
      <t>キニュウ</t>
    </rPh>
    <rPh sb="20" eb="21">
      <t>トク</t>
    </rPh>
    <rPh sb="22" eb="24">
      <t>シュツジョウ</t>
    </rPh>
    <rPh sb="24" eb="26">
      <t>セイゲン</t>
    </rPh>
    <rPh sb="29" eb="31">
      <t>シュモク</t>
    </rPh>
    <rPh sb="33" eb="35">
      <t>チュウイ</t>
    </rPh>
    <phoneticPr fontId="4"/>
  </si>
  <si>
    <t>１　　「学校情報」シートに必要事項を記入してください。</t>
    <rPh sb="4" eb="6">
      <t>ガッコウ</t>
    </rPh>
    <rPh sb="6" eb="8">
      <t>ジョウホウ</t>
    </rPh>
    <rPh sb="13" eb="15">
      <t>ヒツヨウ</t>
    </rPh>
    <rPh sb="15" eb="17">
      <t>ジコウ</t>
    </rPh>
    <rPh sb="18" eb="20">
      <t>キニュウ</t>
    </rPh>
    <phoneticPr fontId="4"/>
  </si>
  <si>
    <t>記入例</t>
    <rPh sb="0" eb="2">
      <t>キニュウ</t>
    </rPh>
    <rPh sb="2" eb="3">
      <t>レイ</t>
    </rPh>
    <phoneticPr fontId="4"/>
  </si>
  <si>
    <t>４　　右の「添付ファイル作成」ボタンを押すと、「申し込みファイル」が作成されます。①に従ってメールにて申し込みをしてください。</t>
    <rPh sb="3" eb="4">
      <t>ミギ</t>
    </rPh>
    <rPh sb="6" eb="8">
      <t>テンプ</t>
    </rPh>
    <rPh sb="12" eb="14">
      <t>サクセイ</t>
    </rPh>
    <rPh sb="19" eb="20">
      <t>オ</t>
    </rPh>
    <rPh sb="24" eb="25">
      <t>モウ</t>
    </rPh>
    <rPh sb="26" eb="27">
      <t>コ</t>
    </rPh>
    <rPh sb="34" eb="36">
      <t>サクセイ</t>
    </rPh>
    <phoneticPr fontId="4"/>
  </si>
  <si>
    <t>冊追加します。</t>
    <rPh sb="0" eb="1">
      <t>サツ</t>
    </rPh>
    <rPh sb="1" eb="3">
      <t>ツイカ</t>
    </rPh>
    <phoneticPr fontId="4"/>
  </si>
  <si>
    <t>ﾌﾟﾛｸﾞﾗﾑ(追加)</t>
    <rPh sb="8" eb="10">
      <t>ツイカ</t>
    </rPh>
    <phoneticPr fontId="9"/>
  </si>
  <si>
    <t>男子４×４００ｍ</t>
    <rPh sb="0" eb="2">
      <t>ダンシ</t>
    </rPh>
    <phoneticPr fontId="4"/>
  </si>
  <si>
    <t>女子４×４００ｍ</t>
    <rPh sb="0" eb="2">
      <t>ジョシ</t>
    </rPh>
    <phoneticPr fontId="4"/>
  </si>
  <si>
    <t>渋谷</t>
  </si>
  <si>
    <t>支部</t>
    <rPh sb="0" eb="2">
      <t>シブ</t>
    </rPh>
    <phoneticPr fontId="4"/>
  </si>
  <si>
    <t>氏名</t>
    <rPh sb="0" eb="2">
      <t>シメイ</t>
    </rPh>
    <phoneticPr fontId="9"/>
  </si>
  <si>
    <t>ﾌﾘｶﾞﾅ</t>
  </si>
  <si>
    <t>学校名</t>
    <rPh sb="0" eb="2">
      <t>ガッコウ</t>
    </rPh>
    <rPh sb="2" eb="3">
      <t>ナ</t>
    </rPh>
    <phoneticPr fontId="9"/>
  </si>
  <si>
    <t>遠藤</t>
  </si>
  <si>
    <t>和田</t>
  </si>
  <si>
    <t>佐藤</t>
  </si>
  <si>
    <t>田村</t>
  </si>
  <si>
    <t>山田</t>
  </si>
  <si>
    <t>拓海</t>
  </si>
  <si>
    <t>阿部</t>
  </si>
  <si>
    <t>伊藤</t>
  </si>
  <si>
    <t>健太</t>
  </si>
  <si>
    <t>鈴木</t>
  </si>
  <si>
    <t>川島</t>
  </si>
  <si>
    <t>岡田</t>
  </si>
  <si>
    <t>加藤</t>
  </si>
  <si>
    <t>木下</t>
  </si>
  <si>
    <t>渡辺</t>
  </si>
  <si>
    <t>拓也</t>
  </si>
  <si>
    <t>櫻井</t>
  </si>
  <si>
    <t>翔</t>
  </si>
  <si>
    <t>晴香</t>
  </si>
  <si>
    <t>真央</t>
  </si>
  <si>
    <t>石川</t>
  </si>
  <si>
    <t>石田</t>
  </si>
  <si>
    <t>小林</t>
  </si>
  <si>
    <t>匠</t>
  </si>
  <si>
    <t>高橋</t>
  </si>
  <si>
    <t>達也</t>
  </si>
  <si>
    <t>丸山</t>
  </si>
  <si>
    <t>安藤</t>
  </si>
  <si>
    <t>新井</t>
  </si>
  <si>
    <t>小川</t>
  </si>
  <si>
    <t>山本</t>
  </si>
  <si>
    <t>直樹</t>
  </si>
  <si>
    <t>久保</t>
  </si>
  <si>
    <t>遼</t>
  </si>
  <si>
    <t>松本</t>
  </si>
  <si>
    <t>後藤</t>
  </si>
  <si>
    <t>萌</t>
  </si>
  <si>
    <t>真衣</t>
  </si>
  <si>
    <t>秋山</t>
  </si>
  <si>
    <t>田中</t>
  </si>
  <si>
    <t>森田</t>
  </si>
  <si>
    <t>中山</t>
  </si>
  <si>
    <t>池田</t>
  </si>
  <si>
    <t>藤田</t>
  </si>
  <si>
    <t>中川</t>
  </si>
  <si>
    <t>片岡</t>
  </si>
  <si>
    <t>本田</t>
  </si>
  <si>
    <t>野田</t>
  </si>
  <si>
    <t>中村</t>
  </si>
  <si>
    <t>木村</t>
  </si>
  <si>
    <t>髙橋</t>
  </si>
  <si>
    <t>裕也</t>
  </si>
  <si>
    <t>竹内</t>
  </si>
  <si>
    <t>青木</t>
  </si>
  <si>
    <t>石井</t>
  </si>
  <si>
    <t>松下</t>
  </si>
  <si>
    <t>愛</t>
  </si>
  <si>
    <t>渡邉</t>
  </si>
  <si>
    <t>大樹</t>
  </si>
  <si>
    <t>健太郎</t>
  </si>
  <si>
    <t>近藤</t>
  </si>
  <si>
    <t>翔平</t>
  </si>
  <si>
    <t>齊藤</t>
  </si>
  <si>
    <t>航</t>
  </si>
  <si>
    <t>吉田</t>
  </si>
  <si>
    <t>祐介</t>
  </si>
  <si>
    <t>平山</t>
  </si>
  <si>
    <t>井上</t>
  </si>
  <si>
    <t>諒</t>
  </si>
  <si>
    <t>川口</t>
  </si>
  <si>
    <t>大輔</t>
  </si>
  <si>
    <t>大野</t>
  </si>
  <si>
    <t>明日香</t>
  </si>
  <si>
    <t>柴田</t>
  </si>
  <si>
    <t>中田</t>
  </si>
  <si>
    <t>清水</t>
  </si>
  <si>
    <t>坂本</t>
  </si>
  <si>
    <t>前田</t>
  </si>
  <si>
    <t>春菜</t>
  </si>
  <si>
    <t>涼</t>
  </si>
  <si>
    <t>優太</t>
  </si>
  <si>
    <t>山口</t>
  </si>
  <si>
    <t>翔太</t>
  </si>
  <si>
    <t>浅見</t>
  </si>
  <si>
    <t>杉本</t>
  </si>
  <si>
    <t>飯島</t>
  </si>
  <si>
    <t>大地</t>
  </si>
  <si>
    <t>川村</t>
  </si>
  <si>
    <t>佐野</t>
  </si>
  <si>
    <t>片山</t>
  </si>
  <si>
    <t>吉川</t>
  </si>
  <si>
    <t>太田</t>
  </si>
  <si>
    <t>舜</t>
  </si>
  <si>
    <t>勇太</t>
  </si>
  <si>
    <t>山岸</t>
  </si>
  <si>
    <t>健人</t>
  </si>
  <si>
    <t>田口</t>
  </si>
  <si>
    <t>和輝</t>
  </si>
  <si>
    <t>飯田</t>
  </si>
  <si>
    <t>大塚</t>
  </si>
  <si>
    <t>悠介</t>
  </si>
  <si>
    <t>平野</t>
  </si>
  <si>
    <t>大輝</t>
  </si>
  <si>
    <t>直人</t>
  </si>
  <si>
    <t>村田</t>
  </si>
  <si>
    <t>福田</t>
  </si>
  <si>
    <t>市川</t>
  </si>
  <si>
    <t>三浦</t>
  </si>
  <si>
    <t>大島</t>
  </si>
  <si>
    <t>1</t>
    <phoneticPr fontId="4"/>
  </si>
  <si>
    <t>No.</t>
    <phoneticPr fontId="4"/>
  </si>
  <si>
    <t>４R</t>
    <phoneticPr fontId="4"/>
  </si>
  <si>
    <t>１６R</t>
    <phoneticPr fontId="4"/>
  </si>
  <si>
    <t>5</t>
    <phoneticPr fontId="4"/>
  </si>
  <si>
    <t>6</t>
    <phoneticPr fontId="4"/>
  </si>
  <si>
    <t>ナンバー</t>
    <phoneticPr fontId="9"/>
  </si>
  <si>
    <t>4x100</t>
    <phoneticPr fontId="9"/>
  </si>
  <si>
    <t>4x400</t>
    <phoneticPr fontId="9"/>
  </si>
  <si>
    <t>リレー</t>
    <phoneticPr fontId="9"/>
  </si>
  <si>
    <t>リレー</t>
    <phoneticPr fontId="9"/>
  </si>
  <si>
    <t>ﾌﾟﾛｸﾞﾗﾑ</t>
    <phoneticPr fontId="9"/>
  </si>
  <si>
    <t>ﾁｰﾑ</t>
    <phoneticPr fontId="9"/>
  </si>
  <si>
    <t>美咲</t>
  </si>
  <si>
    <t>啓太</t>
  </si>
  <si>
    <t>渡邊</t>
  </si>
  <si>
    <t>中島</t>
  </si>
  <si>
    <t>亮太</t>
  </si>
  <si>
    <t>陸</t>
  </si>
  <si>
    <t>岡本</t>
  </si>
  <si>
    <t>祐太</t>
  </si>
  <si>
    <t>拓</t>
  </si>
  <si>
    <t>松尾</t>
  </si>
  <si>
    <t>雄大</t>
  </si>
  <si>
    <t>龍之介</t>
  </si>
  <si>
    <t>小野</t>
  </si>
  <si>
    <t>須藤</t>
  </si>
  <si>
    <t>大貴</t>
  </si>
  <si>
    <t>齋藤</t>
  </si>
  <si>
    <t>吉澤</t>
  </si>
  <si>
    <t>小山</t>
  </si>
  <si>
    <t>菅原</t>
  </si>
  <si>
    <t>渡部</t>
  </si>
  <si>
    <t>安部</t>
  </si>
  <si>
    <t>豊田</t>
  </si>
  <si>
    <t>笠原</t>
  </si>
  <si>
    <t>榎本</t>
  </si>
  <si>
    <t>工藤</t>
  </si>
  <si>
    <t>みなみ</t>
  </si>
  <si>
    <t>怜</t>
  </si>
  <si>
    <t>上野</t>
  </si>
  <si>
    <t>智也</t>
  </si>
  <si>
    <t>望</t>
  </si>
  <si>
    <t>雄太</t>
  </si>
  <si>
    <t>真帆</t>
  </si>
  <si>
    <t>優</t>
  </si>
  <si>
    <t>彩夏</t>
  </si>
  <si>
    <t>将</t>
  </si>
  <si>
    <t>萩原</t>
  </si>
  <si>
    <t>出　場　人　数　　確　認　表　</t>
    <rPh sb="0" eb="1">
      <t>デ</t>
    </rPh>
    <rPh sb="2" eb="3">
      <t>バ</t>
    </rPh>
    <rPh sb="4" eb="5">
      <t>ジン</t>
    </rPh>
    <rPh sb="6" eb="7">
      <t>カズ</t>
    </rPh>
    <rPh sb="9" eb="10">
      <t>アキラ</t>
    </rPh>
    <rPh sb="11" eb="12">
      <t>シノブ</t>
    </rPh>
    <rPh sb="13" eb="14">
      <t>ヒョウ</t>
    </rPh>
    <phoneticPr fontId="4"/>
  </si>
  <si>
    <t>樹</t>
  </si>
  <si>
    <t>日野</t>
  </si>
  <si>
    <t>宮本</t>
  </si>
  <si>
    <t>遥</t>
  </si>
  <si>
    <t>中野</t>
  </si>
  <si>
    <t>桑原</t>
  </si>
  <si>
    <t>直矢</t>
  </si>
  <si>
    <t>健吾</t>
  </si>
  <si>
    <t>光</t>
  </si>
  <si>
    <t>田邉</t>
  </si>
  <si>
    <t>伊東</t>
  </si>
  <si>
    <t>田上</t>
  </si>
  <si>
    <t>武田</t>
  </si>
  <si>
    <t>石橋</t>
  </si>
  <si>
    <t>高木</t>
  </si>
  <si>
    <t>優希</t>
  </si>
  <si>
    <t>太一</t>
  </si>
  <si>
    <t>川﨑</t>
  </si>
  <si>
    <t>小嶋</t>
  </si>
  <si>
    <t>杉山</t>
  </si>
  <si>
    <t>優里</t>
  </si>
  <si>
    <t>天野</t>
  </si>
  <si>
    <t>内田</t>
  </si>
  <si>
    <t>亮</t>
  </si>
  <si>
    <t>酒井</t>
  </si>
  <si>
    <t>駿介</t>
  </si>
  <si>
    <t>西山</t>
  </si>
  <si>
    <t>関根</t>
  </si>
  <si>
    <t>土屋</t>
  </si>
  <si>
    <t>谷口</t>
  </si>
  <si>
    <t>松浦</t>
  </si>
  <si>
    <t>結衣</t>
  </si>
  <si>
    <t>岡村</t>
  </si>
  <si>
    <t>翼</t>
  </si>
  <si>
    <t>夏実</t>
  </si>
  <si>
    <t>02</t>
    <phoneticPr fontId="4"/>
  </si>
  <si>
    <t>No.</t>
    <phoneticPr fontId="4"/>
  </si>
  <si>
    <t>m</t>
    <phoneticPr fontId="4"/>
  </si>
  <si>
    <t>cm</t>
    <phoneticPr fontId="4"/>
  </si>
  <si>
    <t>１６R</t>
    <phoneticPr fontId="4"/>
  </si>
  <si>
    <t>学校番号</t>
    <rPh sb="0" eb="2">
      <t>ガッコウ</t>
    </rPh>
    <rPh sb="2" eb="4">
      <t>バンゴウ</t>
    </rPh>
    <phoneticPr fontId="9"/>
  </si>
  <si>
    <t>顧問携帯</t>
    <rPh sb="0" eb="2">
      <t>コモン</t>
    </rPh>
    <rPh sb="2" eb="4">
      <t>ケイタイ</t>
    </rPh>
    <phoneticPr fontId="9"/>
  </si>
  <si>
    <t>男子</t>
    <rPh sb="0" eb="2">
      <t>ダンシ</t>
    </rPh>
    <phoneticPr fontId="4"/>
  </si>
  <si>
    <t>女子</t>
    <rPh sb="0" eb="2">
      <t>ジョシ</t>
    </rPh>
    <phoneticPr fontId="4"/>
  </si>
  <si>
    <t>ﾀｶﾊｼ</t>
  </si>
  <si>
    <t>ｴﾝﾄﾞｳ</t>
  </si>
  <si>
    <t>ﾜﾀﾞ</t>
  </si>
  <si>
    <t>ﾏｻﾕｷ</t>
  </si>
  <si>
    <t>ｹｲｽｹ</t>
  </si>
  <si>
    <t>ﾕｳｷ</t>
  </si>
  <si>
    <t>ｹｲ</t>
  </si>
  <si>
    <t>ﾘｮｳﾀ</t>
  </si>
  <si>
    <t>ｲｼｲ</t>
  </si>
  <si>
    <t>ﾏﾂﾓﾄ</t>
  </si>
  <si>
    <t>ﾀｸﾐ</t>
  </si>
  <si>
    <t>ｻﾄｳ</t>
  </si>
  <si>
    <t>ｶｽﾞﾔ</t>
  </si>
  <si>
    <t>ﾀﾑﾗ</t>
  </si>
  <si>
    <t>ｼﾝﾀﾛｳ</t>
  </si>
  <si>
    <t>ﾔﾏﾀﾞ</t>
  </si>
  <si>
    <t>ｱﾍﾞ</t>
  </si>
  <si>
    <t>ｲﾄｳ</t>
  </si>
  <si>
    <t>ﾕﾘ</t>
  </si>
  <si>
    <t>ｻｲﾄｳ</t>
  </si>
  <si>
    <t>ｹﾝﾀ</t>
  </si>
  <si>
    <t>ﾅｶｼﾞﾏ</t>
  </si>
  <si>
    <t>ﾄﾓｷ</t>
  </si>
  <si>
    <t>ﾋﾗﾔﾏ</t>
  </si>
  <si>
    <t>ﾄｼｷ</t>
  </si>
  <si>
    <t>ｶﾜｸﾞﾁ</t>
  </si>
  <si>
    <t>ﾏﾕ</t>
  </si>
  <si>
    <t>西村</t>
  </si>
  <si>
    <t>ﾆｼﾑﾗ</t>
  </si>
  <si>
    <t>ﾖｼﾋﾛ</t>
  </si>
  <si>
    <t>ｵｶﾀﾞ</t>
  </si>
  <si>
    <t>ｶﾜｼﾏ</t>
  </si>
  <si>
    <t>ﾀﾞｲｽｹ</t>
  </si>
  <si>
    <t>ｱｷﾗ</t>
  </si>
  <si>
    <t>ｼﾞｭﾝﾔ</t>
  </si>
  <si>
    <t>ｱｻﾐ</t>
  </si>
  <si>
    <t>ｷｸﾁ</t>
  </si>
  <si>
    <t>ﾀｹﾋﾛ</t>
  </si>
  <si>
    <t>ﾏｻﾔ</t>
  </si>
  <si>
    <t>手塚</t>
  </si>
  <si>
    <t>ﾃﾂﾞｶ</t>
  </si>
  <si>
    <t>ｺｳﾀﾞｲ</t>
  </si>
  <si>
    <t>ｺｳｷ</t>
  </si>
  <si>
    <t>ﾅﾂｷ</t>
  </si>
  <si>
    <t>ﾜﾀﾅﾍﾞ</t>
  </si>
  <si>
    <t>ﾕｶ</t>
  </si>
  <si>
    <t>ｶﾄｳ</t>
  </si>
  <si>
    <t>ｷﾉｼﾀ</t>
  </si>
  <si>
    <t>ﾐｻｷ</t>
  </si>
  <si>
    <t>ﾅﾂﾐ</t>
  </si>
  <si>
    <t>ﾘﾅ</t>
  </si>
  <si>
    <t>ｶﾅｺ</t>
  </si>
  <si>
    <t>ﾐｳﾗ</t>
  </si>
  <si>
    <t>ｺｳﾍｲ</t>
  </si>
  <si>
    <t>ｽｽﾞｷ</t>
  </si>
  <si>
    <t>ﾀｸﾔ</t>
  </si>
  <si>
    <t>ｹｲﾀ</t>
  </si>
  <si>
    <t>ｲｽﾞﾐ</t>
  </si>
  <si>
    <t>ｻｸﾗｲ</t>
  </si>
  <si>
    <t>ｼｭｳﾄ</t>
  </si>
  <si>
    <t>ｼｮｳ</t>
  </si>
  <si>
    <t>ｷﾑﾗ</t>
  </si>
  <si>
    <t>ﾊﾙｶ</t>
  </si>
  <si>
    <t>ﾏｵ</t>
  </si>
  <si>
    <t>ﾐﾕ</t>
  </si>
  <si>
    <t>ﾏｴﾀﾞ</t>
  </si>
  <si>
    <t>ﾀｲｽｹ</t>
  </si>
  <si>
    <t>ｹｲｺﾞ</t>
  </si>
  <si>
    <t>ｱｷﾔﾏ</t>
  </si>
  <si>
    <t>ﾘｸ</t>
  </si>
  <si>
    <t>ｵｶﾓﾄ</t>
  </si>
  <si>
    <t>ﾕｳﾀ</t>
  </si>
  <si>
    <t>ﾀｸ</t>
  </si>
  <si>
    <t>ｺﾊﾞﾔｼ</t>
  </si>
  <si>
    <t>ｶｽﾞｷ</t>
  </si>
  <si>
    <t>ｲｹﾀﾞ</t>
  </si>
  <si>
    <t>ﾀｸﾏ</t>
  </si>
  <si>
    <t>森</t>
  </si>
  <si>
    <t>ﾓﾘ</t>
  </si>
  <si>
    <t>ｺｳﾀﾛｳ</t>
  </si>
  <si>
    <t>ｵｶﾞﾜ</t>
  </si>
  <si>
    <t>ｼﾞｭﾝ</t>
  </si>
  <si>
    <t>ﾔﾏﾓﾄ</t>
  </si>
  <si>
    <t>ﾅｵｷ</t>
  </si>
  <si>
    <t>ﾏﾂｵ</t>
  </si>
  <si>
    <t>ﾕｳﾀﾞｲ</t>
  </si>
  <si>
    <t>ﾖｼｷ</t>
  </si>
  <si>
    <t>ｸﾎﾞ</t>
  </si>
  <si>
    <t>ｹﾝﾄ</t>
  </si>
  <si>
    <t>ﾋﾛｷ</t>
  </si>
  <si>
    <t>ｺﾝﾄﾞｳ</t>
  </si>
  <si>
    <t>ﾋｶﾙ</t>
  </si>
  <si>
    <t>ﾊﾔﾄ</t>
  </si>
  <si>
    <t>ﾘｭｳﾉｽｹ</t>
  </si>
  <si>
    <t>ﾘｮｳ</t>
  </si>
  <si>
    <t>ﾘｵ</t>
  </si>
  <si>
    <t>ﾅｵ</t>
  </si>
  <si>
    <t>ﾏﾙﾔﾏ</t>
  </si>
  <si>
    <t>ﾘﾉ</t>
  </si>
  <si>
    <t>ｱﾔﾈ</t>
  </si>
  <si>
    <t>ﾀｶﾀﾞ</t>
  </si>
  <si>
    <t>ﾁｶ</t>
  </si>
  <si>
    <t>ｺﾞﾄｳ</t>
  </si>
  <si>
    <t>ﾐｽﾞｷ</t>
  </si>
  <si>
    <t>ｽﾄﾞｳ</t>
  </si>
  <si>
    <t>ﾐｷ</t>
  </si>
  <si>
    <t>ｱｲ</t>
  </si>
  <si>
    <t>ﾓﾓｶ</t>
  </si>
  <si>
    <t>ﾓｴ</t>
  </si>
  <si>
    <t>ﾏｲ</t>
  </si>
  <si>
    <t>ﾊﾙﾅ</t>
  </si>
  <si>
    <t>山崎</t>
  </si>
  <si>
    <t>ﾔﾏｻﾞｷ</t>
  </si>
  <si>
    <t>関</t>
  </si>
  <si>
    <t>ｾｷ</t>
  </si>
  <si>
    <t>ｺｳｽｹ</t>
  </si>
  <si>
    <t>ﾀﾅｶ</t>
  </si>
  <si>
    <t>ｿｳｲﾁﾛｳ</t>
  </si>
  <si>
    <t>ﾓﾘﾀ</t>
  </si>
  <si>
    <t>ﾅｶﾔﾏ</t>
  </si>
  <si>
    <t>ﾀﾞｲｷ</t>
  </si>
  <si>
    <t>ﾕｳﾄ</t>
  </si>
  <si>
    <t>ﾘｻ</t>
  </si>
  <si>
    <t>ﾖｼｻﾞﾜ</t>
  </si>
  <si>
    <t>ｱﾗｲ</t>
  </si>
  <si>
    <t>ﾚｲ</t>
  </si>
  <si>
    <t>大久保</t>
  </si>
  <si>
    <t>ｵｵｸﾎﾞ</t>
  </si>
  <si>
    <t>ｻｶﾓﾄ</t>
  </si>
  <si>
    <t>ﾌｼﾞﾀ</t>
  </si>
  <si>
    <t>ﾀｹｲ</t>
  </si>
  <si>
    <t>ｱﾔｶ</t>
  </si>
  <si>
    <t>ｽｷﾞﾓﾄ</t>
  </si>
  <si>
    <t>ﾅｶﾀ</t>
  </si>
  <si>
    <t>ﾅｶｶﾞﾜ</t>
  </si>
  <si>
    <t>五十嵐</t>
  </si>
  <si>
    <t>ｲｶﾞﾗｼ</t>
  </si>
  <si>
    <t>ﾋﾛｱｷ</t>
  </si>
  <si>
    <t>ｶﾀｵｶ</t>
  </si>
  <si>
    <t>ｺｳｼﾞ</t>
  </si>
  <si>
    <t>ﾎﾝﾀﾞ</t>
  </si>
  <si>
    <t>ﾏｻﾋﾛ</t>
  </si>
  <si>
    <t>ﾉﾀﾞ</t>
  </si>
  <si>
    <t>ﾅｶﾑﾗ</t>
  </si>
  <si>
    <t>ﾏｻｷ</t>
  </si>
  <si>
    <t>ﾕｳｽｹ</t>
  </si>
  <si>
    <t>ﾂﾊﾞｻ</t>
  </si>
  <si>
    <t>ｽｶﾞﾜﾗ</t>
  </si>
  <si>
    <t>ﾀｶｼ</t>
  </si>
  <si>
    <t>ﾕｳﾔ</t>
  </si>
  <si>
    <t>ﾀｶﾕｷ</t>
  </si>
  <si>
    <t>ﾀｹｳﾁ</t>
  </si>
  <si>
    <t>ﾄﾓﾔ</t>
  </si>
  <si>
    <t>ｱｵｷ</t>
  </si>
  <si>
    <t>ﾋﾛﾕｷ</t>
  </si>
  <si>
    <t>ﾘｮｳｽｹ</t>
  </si>
  <si>
    <t>ｶﾀﾔﾏ</t>
  </si>
  <si>
    <t>ｻﾂｷ</t>
  </si>
  <si>
    <t>ｹﾝ</t>
  </si>
  <si>
    <t>ｵｵﾀ</t>
  </si>
  <si>
    <t>ｼｮｳﾀ</t>
  </si>
  <si>
    <t>ﾕｳｻｸ</t>
  </si>
  <si>
    <t>ﾕｷ</t>
  </si>
  <si>
    <t>ﾒｸﾞﾐ</t>
  </si>
  <si>
    <t>ｺﾔﾏ</t>
  </si>
  <si>
    <t>ｻｸﾗ</t>
  </si>
  <si>
    <t>ｼｭﾝﾀ</t>
  </si>
  <si>
    <t>ﾏﾂｼﾀ</t>
  </si>
  <si>
    <t>ｼｮｳﾀﾛｳ</t>
  </si>
  <si>
    <t>ﾏﾓﾙ</t>
  </si>
  <si>
    <t>ｶﾜｲ</t>
  </si>
  <si>
    <t>菅野</t>
  </si>
  <si>
    <t>ｶﾝﾉ</t>
  </si>
  <si>
    <t>ｼﾊﾞﾀ</t>
  </si>
  <si>
    <t>角田</t>
  </si>
  <si>
    <t>ﾀﾂﾔ</t>
  </si>
  <si>
    <t>ｼｭﾝｽｹ</t>
  </si>
  <si>
    <t>ﾑﾗﾀ</t>
  </si>
  <si>
    <t>ｱｶﾘ</t>
  </si>
  <si>
    <t>ｻｷ</t>
  </si>
  <si>
    <t>小笠原</t>
  </si>
  <si>
    <t>ｵｶﾞｻﾜﾗ</t>
  </si>
  <si>
    <t>ﾋﾛﾄ</t>
  </si>
  <si>
    <t>ｲｲﾀﾞ</t>
  </si>
  <si>
    <t>ﾘｺ</t>
  </si>
  <si>
    <t>ｱﾂｼ</t>
  </si>
  <si>
    <t>ｹﾝﾀﾛｳ</t>
  </si>
  <si>
    <t>ﾕｳｼﾞ</t>
  </si>
  <si>
    <t>ﾏｽﾀﾞ</t>
  </si>
  <si>
    <t>ﾀﾛｳ</t>
  </si>
  <si>
    <t>ﾁﾋﾛ</t>
  </si>
  <si>
    <t>ｼｵﾘ</t>
  </si>
  <si>
    <t>ﾏｻﾄ</t>
  </si>
  <si>
    <t>ｲﾁｶﾜ</t>
  </si>
  <si>
    <t>ﾋﾛﾐ</t>
  </si>
  <si>
    <t>ｼｮｳﾍｲ</t>
  </si>
  <si>
    <t>ﾀｶﾋﾛ</t>
  </si>
  <si>
    <t>長谷川</t>
  </si>
  <si>
    <t>ｷｮｳﾍｲ</t>
  </si>
  <si>
    <t>ﾄﾓｱｷ</t>
  </si>
  <si>
    <t>ﾄﾖﾀﾞ</t>
  </si>
  <si>
    <t>ﾊﾙｷ</t>
  </si>
  <si>
    <t>ｶｻﾊﾗ</t>
  </si>
  <si>
    <t>佐々木</t>
  </si>
  <si>
    <t>ｻｻｷ</t>
  </si>
  <si>
    <t>ﾘｮｳﾀﾛｳ</t>
  </si>
  <si>
    <t>ｲﾉｳｴ</t>
  </si>
  <si>
    <t>ﾊｾｶﾞﾜ</t>
  </si>
  <si>
    <t>ﾖｼﾀﾞ</t>
  </si>
  <si>
    <t>ﾚﾝ</t>
  </si>
  <si>
    <t>ﾕｳﾘ</t>
  </si>
  <si>
    <t>ﾕｲ</t>
  </si>
  <si>
    <t>ﾐﾅﾐ</t>
  </si>
  <si>
    <t>ﾀｲﾁ</t>
  </si>
  <si>
    <t>ﾀｶｷﾞ</t>
  </si>
  <si>
    <t>ﾏﾂｳﾗ</t>
  </si>
  <si>
    <t>樋口</t>
  </si>
  <si>
    <t>ﾋｸﾞﾁ</t>
  </si>
  <si>
    <t>原</t>
  </si>
  <si>
    <t>ﾊﾗ</t>
  </si>
  <si>
    <t>ﾀｶﾔﾏ</t>
  </si>
  <si>
    <t>ｶｲ</t>
  </si>
  <si>
    <t>ｴﾉﾓﾄ</t>
  </si>
  <si>
    <t>ｹﾝｼﾛｳ</t>
  </si>
  <si>
    <t>ｶﾜｻｷ</t>
  </si>
  <si>
    <t>ﾌﾐﾔ</t>
  </si>
  <si>
    <t>ｸﾄﾞｳ</t>
  </si>
  <si>
    <t>ｳﾁﾀﾞ</t>
  </si>
  <si>
    <t>ﾘｭｳ</t>
  </si>
  <si>
    <t>ｱﾂｷ</t>
  </si>
  <si>
    <t>藤井</t>
  </si>
  <si>
    <t>ﾌｼﾞｲ</t>
  </si>
  <si>
    <t>颯人</t>
  </si>
  <si>
    <t>ｺｳﾀ</t>
  </si>
  <si>
    <t>ﾀﾂｷ</t>
  </si>
  <si>
    <t>ｵｵﾉ</t>
  </si>
  <si>
    <t>ｱｽｶ</t>
  </si>
  <si>
    <t>ﾁﾊﾙ</t>
  </si>
  <si>
    <t>ｴﾘﾅ</t>
  </si>
  <si>
    <t>ﾀﾅﾍﾞ</t>
  </si>
  <si>
    <t>ｼﾐｽﾞ</t>
  </si>
  <si>
    <t>ｱｷﾋﾛ</t>
  </si>
  <si>
    <t>ｶｽﾞﾏ</t>
  </si>
  <si>
    <t>ﾘｮｳﾍｲ</t>
  </si>
  <si>
    <t>ｵﾉ</t>
  </si>
  <si>
    <t>ｲｼｶﾜ</t>
  </si>
  <si>
    <t>ﾘｭｳｼﾞ</t>
  </si>
  <si>
    <t>ﾕｳ</t>
  </si>
  <si>
    <t>ｳｴﾉ</t>
  </si>
  <si>
    <t>ﾉｿﾞﾐ</t>
  </si>
  <si>
    <t>ｹｲﾄ</t>
  </si>
  <si>
    <t>ﾌｸﾀﾞ</t>
  </si>
  <si>
    <t>ﾕｳｶ</t>
  </si>
  <si>
    <t>ｶﾅ</t>
  </si>
  <si>
    <t>ﾐﾕｷ</t>
  </si>
  <si>
    <t>ﾐｸ</t>
  </si>
  <si>
    <t>ｴﾘｶ</t>
  </si>
  <si>
    <t>ｶﾎ</t>
  </si>
  <si>
    <t>ﾏﾎ</t>
  </si>
  <si>
    <t>ｼﾎ</t>
  </si>
  <si>
    <t>小島</t>
  </si>
  <si>
    <t>ｺｼﾞﾏ</t>
  </si>
  <si>
    <t>ｻﾔｶ</t>
  </si>
  <si>
    <t>ﾔﾏｸﾞﾁ</t>
  </si>
  <si>
    <t>ｺｳ</t>
  </si>
  <si>
    <t>ﾊｷﾞﾜﾗ</t>
  </si>
  <si>
    <t>ﾅｷﾞｻ</t>
  </si>
  <si>
    <t>ｲﾜｻｷ</t>
  </si>
  <si>
    <t>原田</t>
  </si>
  <si>
    <t>ﾊﾗﾀﾞ</t>
  </si>
  <si>
    <t>ｾｲﾔ</t>
  </si>
  <si>
    <t>ﾋﾉ</t>
  </si>
  <si>
    <t>ﾐﾔﾓﾄ</t>
  </si>
  <si>
    <t>ﾘｶ</t>
  </si>
  <si>
    <t>ﾐﾎ</t>
  </si>
  <si>
    <t>ﾅｶﾉ</t>
  </si>
  <si>
    <t>成田</t>
  </si>
  <si>
    <t>ﾅﾘﾀ</t>
  </si>
  <si>
    <t>ｲｲｼﾞﾏ</t>
  </si>
  <si>
    <t>ﾀﾞｲﾁ</t>
  </si>
  <si>
    <t>ｶﾜﾑﾗ</t>
  </si>
  <si>
    <t>ｼｭﾝ</t>
  </si>
  <si>
    <t>ｻﾉ</t>
  </si>
  <si>
    <t>ﾕﾀｶ</t>
  </si>
  <si>
    <t>杉浦</t>
  </si>
  <si>
    <t>ｽｷﾞｳﾗ</t>
  </si>
  <si>
    <t>ﾄﾓﾋﾛ</t>
  </si>
  <si>
    <t>ｵｵｼﾏ</t>
  </si>
  <si>
    <t>一樹</t>
  </si>
  <si>
    <t>ﾊﾀ</t>
  </si>
  <si>
    <t>ｶﾜｶﾐ</t>
  </si>
  <si>
    <t>ｹｲｼﾞ</t>
  </si>
  <si>
    <t>ｿｳﾀ</t>
  </si>
  <si>
    <t>ﾅﾅﾐ</t>
  </si>
  <si>
    <t>ﾏﾕｺ</t>
  </si>
  <si>
    <t>ﾖｼｶﾜ</t>
  </si>
  <si>
    <t>ﾅｵﾔ</t>
  </si>
  <si>
    <t>ｱﾕﾐ</t>
  </si>
  <si>
    <t>ｼﾏﾑﾗ</t>
  </si>
  <si>
    <t>ﾀﾞｲｺﾞ</t>
  </si>
  <si>
    <t>ｹﾝｺﾞ</t>
  </si>
  <si>
    <t>ﾔﾏｷﾞｼ</t>
  </si>
  <si>
    <t>ｻｴｷ</t>
  </si>
  <si>
    <t>ﾅﾅ</t>
  </si>
  <si>
    <t>ﾀｶﾉ</t>
  </si>
  <si>
    <t>松永</t>
  </si>
  <si>
    <t>ﾏﾂﾅｶﾞ</t>
  </si>
  <si>
    <t>ﾀｸﾞﾁ</t>
  </si>
  <si>
    <t>ｲｼﾀﾞ</t>
  </si>
  <si>
    <t>康平</t>
  </si>
  <si>
    <t>山下</t>
  </si>
  <si>
    <t>ﾔﾏｼﾀ</t>
  </si>
  <si>
    <t>ｶﾉｳ</t>
  </si>
  <si>
    <t>ﾀｹﾀﾞ</t>
  </si>
  <si>
    <t>ｶｲﾄ</t>
  </si>
  <si>
    <t>悠馬</t>
  </si>
  <si>
    <t>ﾕｳﾏ</t>
  </si>
  <si>
    <t>ｲｼﾊﾞｼ</t>
  </si>
  <si>
    <t>ｻｶｲ</t>
  </si>
  <si>
    <t>涼介</t>
  </si>
  <si>
    <t>ﾅｵﾄ</t>
  </si>
  <si>
    <t>ｻｸﾏ</t>
  </si>
  <si>
    <t>ｵｵﾂｶ</t>
  </si>
  <si>
    <t>ﾘｮｳｼﾞ</t>
  </si>
  <si>
    <t>ｽｷﾞﾔﾏ</t>
  </si>
  <si>
    <t>勇人</t>
  </si>
  <si>
    <t>久保田</t>
  </si>
  <si>
    <t>ｸﾎﾞﾀ</t>
  </si>
  <si>
    <t>栗原</t>
  </si>
  <si>
    <t>ｸﾘﾊﾗ</t>
  </si>
  <si>
    <t>ｺｳｲﾁ</t>
  </si>
  <si>
    <t>ｱﾏﾉ</t>
  </si>
  <si>
    <t>ﾀｹﾙ</t>
  </si>
  <si>
    <t>ﾋﾗﾉ</t>
  </si>
  <si>
    <t>ｺﾓﾘ</t>
  </si>
  <si>
    <t>足立</t>
  </si>
  <si>
    <t>ｱﾀﾞﾁ</t>
  </si>
  <si>
    <t>ﾕｳﾀﾛｳ</t>
  </si>
  <si>
    <t>ﾘｮｳﾔ</t>
  </si>
  <si>
    <t>光輝</t>
  </si>
  <si>
    <t>今井</t>
  </si>
  <si>
    <t>ｲﾏｲ</t>
  </si>
  <si>
    <t>ﾆｼﾔﾏ</t>
  </si>
  <si>
    <t>ｾｷﾈ</t>
  </si>
  <si>
    <t>ﾂﾁﾔ</t>
  </si>
  <si>
    <t>ﾄﾓﾕｷ</t>
  </si>
  <si>
    <t>荒木</t>
  </si>
  <si>
    <t>ｱﾗｷ</t>
  </si>
  <si>
    <t>武</t>
  </si>
  <si>
    <t>ｱﾝﾄﾞｳ</t>
  </si>
  <si>
    <t>小澤</t>
  </si>
  <si>
    <t>ｵｻﾞﾜ</t>
  </si>
  <si>
    <t>ﾀﾆｸﾞﾁ</t>
  </si>
  <si>
    <t>ｵｶﾑﾗ</t>
  </si>
  <si>
    <t>ｱﾔ</t>
  </si>
  <si>
    <t>ﾏﾅ</t>
  </si>
  <si>
    <t>ﾐｻﾄ</t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</si>
  <si>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</si>
  <si>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</si>
  <si>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800m</t>
    <phoneticPr fontId="4"/>
  </si>
  <si>
    <t>5000m</t>
    <phoneticPr fontId="4"/>
  </si>
  <si>
    <t>3000mSC</t>
    <phoneticPr fontId="4"/>
  </si>
  <si>
    <t>01</t>
    <phoneticPr fontId="4"/>
  </si>
  <si>
    <t>02</t>
    <phoneticPr fontId="4"/>
  </si>
  <si>
    <t>57</t>
    <phoneticPr fontId="4"/>
  </si>
  <si>
    <t>400mH</t>
  </si>
  <si>
    <t>＠１２００円</t>
    <rPh sb="5" eb="6">
      <t>エン</t>
    </rPh>
    <phoneticPr fontId="9"/>
  </si>
  <si>
    <t>合計</t>
    <rPh sb="0" eb="2">
      <t>ゴウケイ</t>
    </rPh>
    <phoneticPr fontId="9"/>
  </si>
  <si>
    <t>　〈都大会種目等〉</t>
    <rPh sb="2" eb="3">
      <t>ト</t>
    </rPh>
    <rPh sb="3" eb="5">
      <t>タイカイ</t>
    </rPh>
    <rPh sb="5" eb="7">
      <t>シュモク</t>
    </rPh>
    <rPh sb="7" eb="8">
      <t>トウ</t>
    </rPh>
    <phoneticPr fontId="9"/>
  </si>
  <si>
    <t>@1000円</t>
    <rPh sb="5" eb="6">
      <t>エン</t>
    </rPh>
    <phoneticPr fontId="9"/>
  </si>
  <si>
    <t>@1600円</t>
    <rPh sb="5" eb="6">
      <t>エン</t>
    </rPh>
    <phoneticPr fontId="9"/>
  </si>
  <si>
    <t>混成</t>
    <rPh sb="0" eb="2">
      <t>コンセイ</t>
    </rPh>
    <phoneticPr fontId="9"/>
  </si>
  <si>
    <t>@2000円</t>
    <rPh sb="5" eb="6">
      <t>エン</t>
    </rPh>
    <phoneticPr fontId="9"/>
  </si>
  <si>
    <t>名</t>
    <rPh sb="0" eb="1">
      <t>メイ</t>
    </rPh>
    <phoneticPr fontId="9"/>
  </si>
  <si>
    <t>@800円</t>
    <rPh sb="4" eb="5">
      <t>エン</t>
    </rPh>
    <phoneticPr fontId="9"/>
  </si>
  <si>
    <t>冊</t>
    <rPh sb="0" eb="1">
      <t>サツ</t>
    </rPh>
    <phoneticPr fontId="9"/>
  </si>
  <si>
    <t>No.</t>
    <phoneticPr fontId="4"/>
  </si>
  <si>
    <t>　№　　　　　　　　　　</t>
    <phoneticPr fontId="9"/>
  </si>
  <si>
    <t>リレー</t>
    <phoneticPr fontId="9"/>
  </si>
  <si>
    <t>姓</t>
    <rPh sb="0" eb="1">
      <t>セイ</t>
    </rPh>
    <phoneticPr fontId="4"/>
  </si>
  <si>
    <t>名</t>
    <rPh sb="0" eb="1">
      <t>メイ</t>
    </rPh>
    <phoneticPr fontId="4"/>
  </si>
  <si>
    <t>ﾌﾘｶﾞﾅ（姓）</t>
    <rPh sb="6" eb="7">
      <t>セイ</t>
    </rPh>
    <phoneticPr fontId="4"/>
  </si>
  <si>
    <t>ﾌﾘｶﾞﾅ（名）</t>
    <rPh sb="6" eb="7">
      <t>メイ</t>
    </rPh>
    <phoneticPr fontId="4"/>
  </si>
  <si>
    <t>性別</t>
    <rPh sb="0" eb="2">
      <t>セイベツ</t>
    </rPh>
    <phoneticPr fontId="4"/>
  </si>
  <si>
    <t>所属</t>
    <rPh sb="0" eb="2">
      <t>ショゾク</t>
    </rPh>
    <phoneticPr fontId="4"/>
  </si>
  <si>
    <t>資格記録</t>
    <rPh sb="0" eb="2">
      <t>シカク</t>
    </rPh>
    <rPh sb="2" eb="4">
      <t>キロク</t>
    </rPh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</si>
  <si>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</si>
  <si>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</si>
  <si>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学年</t>
    <rPh sb="0" eb="2">
      <t>ガクネン</t>
    </rPh>
    <phoneticPr fontId="4"/>
  </si>
  <si>
    <t>男</t>
    <rPh sb="0" eb="1">
      <t>オトコ</t>
    </rPh>
    <phoneticPr fontId="4"/>
  </si>
  <si>
    <t>種目1</t>
    <rPh sb="0" eb="2">
      <t>シュモク</t>
    </rPh>
    <phoneticPr fontId="4"/>
  </si>
  <si>
    <t>種目2</t>
    <rPh sb="0" eb="2">
      <t>シュモク</t>
    </rPh>
    <phoneticPr fontId="4"/>
  </si>
  <si>
    <t>走高跳</t>
    <rPh sb="0" eb="1">
      <t>ハシ</t>
    </rPh>
    <rPh sb="1" eb="3">
      <t>タカトビ</t>
    </rPh>
    <phoneticPr fontId="4"/>
  </si>
  <si>
    <t>走幅跳</t>
    <rPh sb="0" eb="1">
      <t>ハシ</t>
    </rPh>
    <rPh sb="1" eb="2">
      <t>ハバ</t>
    </rPh>
    <rPh sb="2" eb="3">
      <t>ト</t>
    </rPh>
    <phoneticPr fontId="4"/>
  </si>
  <si>
    <t>砲丸投</t>
    <rPh sb="0" eb="2">
      <t>ホウガン</t>
    </rPh>
    <rPh sb="2" eb="3">
      <t>ナ</t>
    </rPh>
    <phoneticPr fontId="4"/>
  </si>
  <si>
    <t>東京</t>
    <rPh sb="0" eb="2">
      <t>トウキョウ</t>
    </rPh>
    <phoneticPr fontId="4"/>
  </si>
  <si>
    <t>太郎</t>
    <rPh sb="0" eb="2">
      <t>タロウ</t>
    </rPh>
    <phoneticPr fontId="4"/>
  </si>
  <si>
    <t>100ｍ</t>
  </si>
  <si>
    <t>三段跳</t>
    <rPh sb="0" eb="3">
      <t>サンダント</t>
    </rPh>
    <phoneticPr fontId="4"/>
  </si>
  <si>
    <t>円盤投</t>
    <rPh sb="0" eb="3">
      <t>エンバンナ</t>
    </rPh>
    <phoneticPr fontId="4"/>
  </si>
  <si>
    <t>やり投</t>
    <rPh sb="2" eb="3">
      <t>ナ</t>
    </rPh>
    <phoneticPr fontId="4"/>
  </si>
  <si>
    <t>治郎</t>
    <rPh sb="0" eb="2">
      <t>ジロウ</t>
    </rPh>
    <phoneticPr fontId="4"/>
  </si>
  <si>
    <t>種目3</t>
    <rPh sb="0" eb="2">
      <t>シュモク</t>
    </rPh>
    <phoneticPr fontId="4"/>
  </si>
  <si>
    <t>中1</t>
    <rPh sb="0" eb="1">
      <t>チュウ</t>
    </rPh>
    <phoneticPr fontId="4"/>
  </si>
  <si>
    <t>中2</t>
    <rPh sb="0" eb="1">
      <t>チュウ</t>
    </rPh>
    <phoneticPr fontId="4"/>
  </si>
  <si>
    <t>中3</t>
    <rPh sb="0" eb="1">
      <t>チュウ</t>
    </rPh>
    <phoneticPr fontId="4"/>
  </si>
  <si>
    <t>生年（年）</t>
    <rPh sb="0" eb="2">
      <t>セイネン</t>
    </rPh>
    <rPh sb="3" eb="4">
      <t>トシ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</si>
  <si>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</si>
  <si>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</si>
  <si>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男子・女子</t>
    <rPh sb="0" eb="2">
      <t>ダンシ</t>
    </rPh>
    <rPh sb="3" eb="5">
      <t>ジョシ</t>
    </rPh>
    <phoneticPr fontId="9"/>
  </si>
  <si>
    <t>学校名</t>
    <rPh sb="0" eb="2">
      <t>ガッコウ</t>
    </rPh>
    <rPh sb="2" eb="3">
      <t>メイ</t>
    </rPh>
    <phoneticPr fontId="9"/>
  </si>
  <si>
    <t>学校所在地</t>
    <rPh sb="0" eb="2">
      <t>ガッコウ</t>
    </rPh>
    <rPh sb="2" eb="5">
      <t>ショザイチ</t>
    </rPh>
    <phoneticPr fontId="9"/>
  </si>
  <si>
    <t>FAX</t>
    <phoneticPr fontId="9"/>
  </si>
  <si>
    <t>学校長
氏名印</t>
    <rPh sb="0" eb="3">
      <t>ガッコウチョウ</t>
    </rPh>
    <rPh sb="4" eb="6">
      <t>シメイ</t>
    </rPh>
    <rPh sb="6" eb="7">
      <t>イン</t>
    </rPh>
    <phoneticPr fontId="9"/>
  </si>
  <si>
    <t>番号</t>
    <rPh sb="0" eb="2">
      <t>バンゴウ</t>
    </rPh>
    <phoneticPr fontId="9"/>
  </si>
  <si>
    <t>出場者氏名</t>
    <rPh sb="0" eb="3">
      <t>シュツジョウシャ</t>
    </rPh>
    <rPh sb="3" eb="5">
      <t>シメイ</t>
    </rPh>
    <phoneticPr fontId="9"/>
  </si>
  <si>
    <t>学年</t>
    <rPh sb="0" eb="2">
      <t>ガクネン</t>
    </rPh>
    <phoneticPr fontId="9"/>
  </si>
  <si>
    <t>予選種目</t>
    <rPh sb="0" eb="2">
      <t>ヨセン</t>
    </rPh>
    <rPh sb="2" eb="4">
      <t>シュモク</t>
    </rPh>
    <phoneticPr fontId="9"/>
  </si>
  <si>
    <t>個人</t>
    <rPh sb="0" eb="2">
      <t>コジン</t>
    </rPh>
    <phoneticPr fontId="9"/>
  </si>
  <si>
    <t>4x100</t>
    <phoneticPr fontId="9"/>
  </si>
  <si>
    <t>4x400</t>
    <phoneticPr fontId="9"/>
  </si>
  <si>
    <t>棒高跳</t>
    <rPh sb="0" eb="1">
      <t>ボウ</t>
    </rPh>
    <rPh sb="1" eb="2">
      <t>タカ</t>
    </rPh>
    <rPh sb="2" eb="3">
      <t>ト</t>
    </rPh>
    <phoneticPr fontId="4"/>
  </si>
  <si>
    <t>電話</t>
    <rPh sb="0" eb="1">
      <t>デン</t>
    </rPh>
    <rPh sb="1" eb="2">
      <t>ハナシ</t>
    </rPh>
    <phoneticPr fontId="9"/>
  </si>
  <si>
    <t>年度</t>
  </si>
  <si>
    <t>平成</t>
    <rPh sb="0" eb="2">
      <t>ヘイセイ</t>
    </rPh>
    <phoneticPr fontId="9"/>
  </si>
  <si>
    <t>　〈支部大会種目等〉</t>
    <rPh sb="2" eb="4">
      <t>シブ</t>
    </rPh>
    <rPh sb="4" eb="6">
      <t>タイカイ</t>
    </rPh>
    <rPh sb="6" eb="8">
      <t>シュモク</t>
    </rPh>
    <rPh sb="8" eb="9">
      <t>トウ</t>
    </rPh>
    <phoneticPr fontId="9"/>
  </si>
  <si>
    <t>＠６００円</t>
    <rPh sb="4" eb="5">
      <t>エン</t>
    </rPh>
    <phoneticPr fontId="9"/>
  </si>
  <si>
    <t>種目</t>
    <rPh sb="0" eb="2">
      <t>シュモク</t>
    </rPh>
    <phoneticPr fontId="9"/>
  </si>
  <si>
    <t>円</t>
    <rPh sb="0" eb="1">
      <t>エン</t>
    </rPh>
    <phoneticPr fontId="9"/>
  </si>
  <si>
    <t>No.</t>
    <phoneticPr fontId="4"/>
  </si>
  <si>
    <t>m</t>
    <phoneticPr fontId="4"/>
  </si>
  <si>
    <t>cm</t>
    <phoneticPr fontId="4"/>
  </si>
  <si>
    <t>４R</t>
    <phoneticPr fontId="4"/>
  </si>
  <si>
    <t>１６R</t>
    <phoneticPr fontId="4"/>
  </si>
  <si>
    <t>00</t>
    <phoneticPr fontId="4"/>
  </si>
  <si>
    <t>12</t>
    <phoneticPr fontId="4"/>
  </si>
  <si>
    <t>48</t>
    <phoneticPr fontId="4"/>
  </si>
  <si>
    <t>50</t>
    <phoneticPr fontId="4"/>
  </si>
  <si>
    <t>ナンバー</t>
    <phoneticPr fontId="9"/>
  </si>
  <si>
    <t>ﾌﾟﾛｸﾞﾗﾑ</t>
    <phoneticPr fontId="9"/>
  </si>
  <si>
    <t>ﾁｰﾑ</t>
    <phoneticPr fontId="9"/>
  </si>
  <si>
    <t>三郎</t>
    <rPh sb="0" eb="2">
      <t>サブロウ</t>
    </rPh>
    <phoneticPr fontId="4"/>
  </si>
  <si>
    <t>200m</t>
  </si>
  <si>
    <t>400m</t>
  </si>
  <si>
    <t>800m</t>
  </si>
  <si>
    <t>1500m</t>
  </si>
  <si>
    <t>3000m</t>
  </si>
  <si>
    <t>5000m</t>
  </si>
  <si>
    <t>100ｍH</t>
  </si>
  <si>
    <t>110ｍH</t>
  </si>
  <si>
    <t>23年走幅跳</t>
    <rPh sb="3" eb="4">
      <t>ハシ</t>
    </rPh>
    <rPh sb="4" eb="5">
      <t>ハバ</t>
    </rPh>
    <rPh sb="5" eb="6">
      <t>ト</t>
    </rPh>
    <phoneticPr fontId="6"/>
  </si>
  <si>
    <t>23年砲丸投</t>
    <rPh sb="3" eb="5">
      <t>ホウガン</t>
    </rPh>
    <rPh sb="5" eb="6">
      <t>ナ</t>
    </rPh>
    <phoneticPr fontId="6"/>
  </si>
  <si>
    <t>共通400m</t>
    <rPh sb="0" eb="2">
      <t>キョウツウ</t>
    </rPh>
    <phoneticPr fontId="4"/>
  </si>
  <si>
    <t>共通400mH</t>
    <rPh sb="0" eb="2">
      <t>キョウツウ</t>
    </rPh>
    <phoneticPr fontId="4"/>
  </si>
  <si>
    <t>共通走高跳</t>
    <rPh sb="2" eb="3">
      <t>ハシ</t>
    </rPh>
    <rPh sb="3" eb="5">
      <t>タカトビ</t>
    </rPh>
    <phoneticPr fontId="6"/>
  </si>
  <si>
    <t>共通棒高跳</t>
    <rPh sb="2" eb="3">
      <t>ボウ</t>
    </rPh>
    <rPh sb="3" eb="4">
      <t>タカ</t>
    </rPh>
    <rPh sb="4" eb="5">
      <t>ト</t>
    </rPh>
    <phoneticPr fontId="6"/>
  </si>
  <si>
    <t>共通三段跳</t>
    <rPh sb="2" eb="5">
      <t>サンダント</t>
    </rPh>
    <phoneticPr fontId="6"/>
  </si>
  <si>
    <t>共通やり投</t>
    <rPh sb="0" eb="2">
      <t>キョウツウ</t>
    </rPh>
    <rPh sb="4" eb="5">
      <t>ナ</t>
    </rPh>
    <phoneticPr fontId="6"/>
  </si>
  <si>
    <t>共通3000m</t>
  </si>
  <si>
    <t>共通円盤投</t>
    <rPh sb="0" eb="2">
      <t>キョウツウ</t>
    </rPh>
    <rPh sb="2" eb="5">
      <t>エンバンナ</t>
    </rPh>
    <phoneticPr fontId="6"/>
  </si>
  <si>
    <t>3000W</t>
  </si>
  <si>
    <t>5000W</t>
  </si>
  <si>
    <t>11</t>
    <phoneticPr fontId="4"/>
  </si>
  <si>
    <t>91</t>
    <phoneticPr fontId="4"/>
  </si>
  <si>
    <t>＠１５００円</t>
    <rPh sb="5" eb="6">
      <t>エン</t>
    </rPh>
    <phoneticPr fontId="9"/>
  </si>
  <si>
    <t>0</t>
    <phoneticPr fontId="4"/>
  </si>
  <si>
    <t>史郎</t>
    <rPh sb="0" eb="2">
      <t>シロウ</t>
    </rPh>
    <phoneticPr fontId="4"/>
  </si>
  <si>
    <t>ﾄｳｷｮｳ</t>
  </si>
  <si>
    <t>ｼﾛｳ</t>
  </si>
  <si>
    <t>05</t>
  </si>
  <si>
    <t>08</t>
  </si>
  <si>
    <t>10</t>
  </si>
  <si>
    <t>03</t>
  </si>
  <si>
    <t>04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</si>
  <si>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</si>
  <si>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</si>
  <si>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</si>
  <si>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</si>
  <si>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</si>
  <si>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</si>
  <si>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</si>
  <si>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</si>
  <si>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</si>
  <si>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</si>
  <si>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</si>
  <si>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</si>
  <si>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</si>
  <si>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</si>
  <si>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</si>
  <si>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</si>
  <si>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</si>
  <si>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</si>
  <si>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</si>
  <si>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</si>
  <si>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</si>
  <si>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</si>
  <si>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</si>
  <si>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</si>
  <si>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</si>
  <si>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</si>
  <si>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</si>
  <si>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</si>
  <si>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</si>
  <si>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</si>
  <si>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</si>
  <si>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</si>
  <si>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</si>
  <si>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</si>
  <si>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</si>
  <si>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</si>
  <si>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</si>
  <si>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</si>
  <si>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</si>
  <si>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</si>
  <si>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</si>
  <si>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</si>
  <si>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</si>
  <si>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</si>
  <si>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</si>
  <si>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</si>
  <si>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</si>
  <si>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</si>
  <si>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</si>
  <si>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</si>
  <si>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</si>
  <si>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</si>
  <si>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</si>
  <si>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</si>
  <si>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</si>
  <si>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</si>
  <si>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</si>
  <si>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</si>
  <si>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</si>
  <si>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</si>
  <si>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</si>
  <si>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</si>
  <si>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</si>
  <si>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</si>
  <si>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</si>
  <si>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</si>
  <si>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</si>
  <si>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</si>
  <si>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</si>
  <si>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</si>
  <si>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</si>
  <si>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</si>
  <si>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</si>
  <si>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</si>
  <si>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</si>
  <si>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</si>
  <si>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</si>
  <si>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</si>
  <si>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</si>
  <si>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</si>
  <si>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</si>
  <si>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</si>
  <si>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</si>
  <si>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</si>
  <si>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</si>
  <si>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</si>
  <si>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</si>
  <si>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</si>
  <si>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</si>
  <si>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</si>
  <si>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</si>
  <si>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</si>
  <si>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碁郎</t>
    <rPh sb="0" eb="1">
      <t>ゴ</t>
    </rPh>
    <rPh sb="1" eb="2">
      <t>ロウ</t>
    </rPh>
    <phoneticPr fontId="4"/>
  </si>
  <si>
    <t>睦郎</t>
    <rPh sb="0" eb="2">
      <t>ムツオ</t>
    </rPh>
    <phoneticPr fontId="4"/>
  </si>
  <si>
    <t>質郎</t>
    <rPh sb="0" eb="2">
      <t>シチロウ</t>
    </rPh>
    <phoneticPr fontId="4"/>
  </si>
  <si>
    <t>3</t>
    <phoneticPr fontId="4"/>
  </si>
  <si>
    <t>～</t>
    <phoneticPr fontId="4"/>
  </si>
  <si>
    <t>日時</t>
    <rPh sb="0" eb="2">
      <t>ニチジ</t>
    </rPh>
    <phoneticPr fontId="4"/>
  </si>
  <si>
    <t>場所</t>
    <rPh sb="0" eb="2">
      <t>バショ</t>
    </rPh>
    <phoneticPr fontId="4"/>
  </si>
  <si>
    <t>まで</t>
    <phoneticPr fontId="4"/>
  </si>
  <si>
    <t>100m</t>
    <phoneticPr fontId="4"/>
  </si>
  <si>
    <t>1500ｍ</t>
    <phoneticPr fontId="4"/>
  </si>
  <si>
    <t>100mH</t>
    <phoneticPr fontId="4"/>
  </si>
  <si>
    <t>走高跳</t>
    <rPh sb="0" eb="1">
      <t>ハシ</t>
    </rPh>
    <rPh sb="1" eb="3">
      <t>タカトビ</t>
    </rPh>
    <phoneticPr fontId="6"/>
  </si>
  <si>
    <t>走幅跳</t>
    <rPh sb="0" eb="1">
      <t>ハシ</t>
    </rPh>
    <rPh sb="1" eb="2">
      <t>ハバ</t>
    </rPh>
    <rPh sb="2" eb="3">
      <t>ト</t>
    </rPh>
    <phoneticPr fontId="6"/>
  </si>
  <si>
    <t>砲丸投</t>
    <rPh sb="0" eb="2">
      <t>ホウガン</t>
    </rPh>
    <rPh sb="2" eb="3">
      <t>ナ</t>
    </rPh>
    <phoneticPr fontId="6"/>
  </si>
  <si>
    <t>円盤投</t>
    <rPh sb="0" eb="3">
      <t>エンバンナ</t>
    </rPh>
    <phoneticPr fontId="6"/>
  </si>
  <si>
    <t>やり投</t>
    <rPh sb="2" eb="3">
      <t>ナ</t>
    </rPh>
    <phoneticPr fontId="6"/>
  </si>
  <si>
    <t>ﾊﾝﾏｰ投</t>
    <rPh sb="4" eb="5">
      <t>ナ</t>
    </rPh>
    <phoneticPr fontId="4"/>
  </si>
  <si>
    <t>男</t>
  </si>
  <si>
    <t>女</t>
  </si>
  <si>
    <t>島田</t>
  </si>
  <si>
    <t>ｷｮｳｽｹ</t>
  </si>
  <si>
    <t>ｶﾝﾀ</t>
  </si>
  <si>
    <t>ｼﾏﾀﾞ</t>
  </si>
  <si>
    <t>ﾏｺﾄ</t>
  </si>
  <si>
    <t>ﾀｶﾔ</t>
  </si>
  <si>
    <t>所属（略称）</t>
    <rPh sb="0" eb="2">
      <t>ショゾク</t>
    </rPh>
    <rPh sb="3" eb="5">
      <t>リャクショウ</t>
    </rPh>
    <phoneticPr fontId="9"/>
  </si>
  <si>
    <t>所属（正式）</t>
    <rPh sb="0" eb="2">
      <t>ショゾク</t>
    </rPh>
    <rPh sb="3" eb="5">
      <t>セイシキ</t>
    </rPh>
    <phoneticPr fontId="4"/>
  </si>
  <si>
    <t>高等学校</t>
    <rPh sb="0" eb="2">
      <t>コウトウ</t>
    </rPh>
    <rPh sb="2" eb="4">
      <t>ガッコウ</t>
    </rPh>
    <phoneticPr fontId="4"/>
  </si>
  <si>
    <t>学校</t>
    <rPh sb="0" eb="2">
      <t>ガッコウ</t>
    </rPh>
    <phoneticPr fontId="4"/>
  </si>
  <si>
    <t>顧問氏名</t>
    <rPh sb="0" eb="1">
      <t>カエリミ</t>
    </rPh>
    <rPh sb="1" eb="2">
      <t>トイ</t>
    </rPh>
    <rPh sb="2" eb="3">
      <t>シ</t>
    </rPh>
    <rPh sb="3" eb="4">
      <t>メイ</t>
    </rPh>
    <phoneticPr fontId="9"/>
  </si>
  <si>
    <t>男</t>
    <rPh sb="0" eb="1">
      <t>ダン</t>
    </rPh>
    <phoneticPr fontId="4"/>
  </si>
  <si>
    <t>女</t>
    <rPh sb="0" eb="1">
      <t>ジョ</t>
    </rPh>
    <phoneticPr fontId="4"/>
  </si>
  <si>
    <t>年度</t>
    <rPh sb="0" eb="2">
      <t>ネンド</t>
    </rPh>
    <phoneticPr fontId="4"/>
  </si>
  <si>
    <t>種目</t>
    <rPh sb="0" eb="2">
      <t>シュモク</t>
    </rPh>
    <phoneticPr fontId="4"/>
  </si>
  <si>
    <t>2</t>
    <phoneticPr fontId="4"/>
  </si>
  <si>
    <t>人数制限</t>
    <rPh sb="0" eb="2">
      <t>ニンズウ</t>
    </rPh>
    <rPh sb="2" eb="4">
      <t>セイゲン</t>
    </rPh>
    <phoneticPr fontId="4"/>
  </si>
  <si>
    <t>人数</t>
    <rPh sb="0" eb="2">
      <t>ニンズウ</t>
    </rPh>
    <phoneticPr fontId="4"/>
  </si>
  <si>
    <t>正式学校名</t>
    <rPh sb="0" eb="2">
      <t>セイシキ</t>
    </rPh>
    <rPh sb="2" eb="4">
      <t>ガッコウ</t>
    </rPh>
    <rPh sb="4" eb="5">
      <t>メイ</t>
    </rPh>
    <phoneticPr fontId="4"/>
  </si>
  <si>
    <t>男子４×１００ｍ</t>
    <rPh sb="0" eb="2">
      <t>ダンシ</t>
    </rPh>
    <phoneticPr fontId="4"/>
  </si>
  <si>
    <t>女子４×１００ｍ</t>
    <rPh sb="0" eb="2">
      <t>ジョシ</t>
    </rPh>
    <phoneticPr fontId="4"/>
  </si>
  <si>
    <t>ﾁｰﾑ</t>
    <phoneticPr fontId="4"/>
  </si>
  <si>
    <t>東京都高等学校新人陸上競技大会　第一支部予選会</t>
    <rPh sb="7" eb="9">
      <t>シンジン</t>
    </rPh>
    <rPh sb="9" eb="11">
      <t>リクジョウ</t>
    </rPh>
    <rPh sb="11" eb="13">
      <t>キョウギ</t>
    </rPh>
    <phoneticPr fontId="4"/>
  </si>
  <si>
    <t>東京都高体連第一支部　春季競技会</t>
    <rPh sb="0" eb="3">
      <t>トウキョウト</t>
    </rPh>
    <rPh sb="3" eb="6">
      <t>コウタイレン</t>
    </rPh>
    <rPh sb="6" eb="8">
      <t>ダイイチ</t>
    </rPh>
    <rPh sb="8" eb="10">
      <t>シブ</t>
    </rPh>
    <rPh sb="11" eb="13">
      <t>シュンキ</t>
    </rPh>
    <rPh sb="13" eb="16">
      <t>キョウギカイ</t>
    </rPh>
    <phoneticPr fontId="4"/>
  </si>
  <si>
    <t>東京都高体連第一支部　秋季競技会</t>
    <rPh sb="0" eb="3">
      <t>トウキョウト</t>
    </rPh>
    <rPh sb="3" eb="6">
      <t>コウタイレン</t>
    </rPh>
    <rPh sb="6" eb="8">
      <t>ダイイチ</t>
    </rPh>
    <rPh sb="8" eb="10">
      <t>シブ</t>
    </rPh>
    <rPh sb="11" eb="13">
      <t>シュウキ</t>
    </rPh>
    <rPh sb="13" eb="16">
      <t>キョウギカイ</t>
    </rPh>
    <phoneticPr fontId="4"/>
  </si>
  <si>
    <t>東京都高体連第一支部　夏季競技会</t>
    <rPh sb="0" eb="3">
      <t>トウキョウト</t>
    </rPh>
    <rPh sb="3" eb="6">
      <t>コウタイレン</t>
    </rPh>
    <rPh sb="6" eb="8">
      <t>ダイイチ</t>
    </rPh>
    <rPh sb="8" eb="10">
      <t>シブ</t>
    </rPh>
    <rPh sb="11" eb="13">
      <t>カキ</t>
    </rPh>
    <rPh sb="13" eb="16">
      <t>キョウギカイ</t>
    </rPh>
    <phoneticPr fontId="4"/>
  </si>
  <si>
    <t>登録番号</t>
  </si>
  <si>
    <t>生徒名</t>
  </si>
  <si>
    <t>フリガナ</t>
  </si>
  <si>
    <t>性別</t>
  </si>
  <si>
    <t>学年</t>
  </si>
  <si>
    <t>CSV貼付→</t>
    <rPh sb="3" eb="4">
      <t>ハ</t>
    </rPh>
    <rPh sb="4" eb="5">
      <t>ツ</t>
    </rPh>
    <phoneticPr fontId="4"/>
  </si>
  <si>
    <t>吉野</t>
  </si>
  <si>
    <t>ﾖｼﾉ</t>
  </si>
  <si>
    <t>岡部</t>
  </si>
  <si>
    <t>ｵｶﾍﾞ</t>
  </si>
  <si>
    <t>ｱﾐ</t>
  </si>
  <si>
    <t>舞</t>
  </si>
  <si>
    <t>大河</t>
  </si>
  <si>
    <t>ﾀｲｶﾞ</t>
  </si>
  <si>
    <t>ﾏｻｼ</t>
  </si>
  <si>
    <t>直輝</t>
  </si>
  <si>
    <t>ｴﾘ</t>
  </si>
  <si>
    <t>ｶｽﾞﾋﾛ</t>
  </si>
  <si>
    <t>周平</t>
  </si>
  <si>
    <t>ｼｭｳﾍｲ</t>
  </si>
  <si>
    <t>ﾐｶ</t>
  </si>
  <si>
    <t>ﾘｮｳｶﾞ</t>
  </si>
  <si>
    <t>ﾎﾉｶ</t>
  </si>
  <si>
    <t>夏子</t>
  </si>
  <si>
    <t>ﾅﾂｺ</t>
  </si>
  <si>
    <t>遼太郎</t>
  </si>
  <si>
    <t>ｻｴ</t>
  </si>
  <si>
    <t>佑太</t>
  </si>
  <si>
    <t>大森</t>
  </si>
  <si>
    <t>ｵｵﾓﾘ</t>
  </si>
  <si>
    <t>長瀬</t>
  </si>
  <si>
    <t>ﾅｶﾞｾ</t>
  </si>
  <si>
    <t>橋本</t>
  </si>
  <si>
    <t>ﾊｼﾓﾄ</t>
  </si>
  <si>
    <t>岩崎</t>
  </si>
  <si>
    <t>ﾐﾕｳ</t>
  </si>
  <si>
    <t>ｸﾙﾐ</t>
  </si>
  <si>
    <t>颯太</t>
  </si>
  <si>
    <t>葵</t>
  </si>
  <si>
    <t>ｱｵｲ</t>
  </si>
  <si>
    <t>宮内</t>
  </si>
  <si>
    <t>ﾐﾔｳﾁ</t>
  </si>
  <si>
    <t>ﾕｳｶﾞ</t>
  </si>
  <si>
    <t>佐久間</t>
  </si>
  <si>
    <t>ﾓｴｶ</t>
  </si>
  <si>
    <t>ﾔｼﾞﾏ</t>
  </si>
  <si>
    <t>中原</t>
  </si>
  <si>
    <t>ﾅｶﾊﾗ</t>
  </si>
  <si>
    <t>林</t>
  </si>
  <si>
    <t>ﾊﾔｼ</t>
  </si>
  <si>
    <t>菊池</t>
  </si>
  <si>
    <t>ﾐﾉﾘ</t>
  </si>
  <si>
    <t>長岡</t>
  </si>
  <si>
    <t>ﾅｶﾞｵｶ</t>
  </si>
  <si>
    <t>凌</t>
  </si>
  <si>
    <t>ｱﾂﾔ</t>
  </si>
  <si>
    <t>ﾋﾄﾐ</t>
  </si>
  <si>
    <t>金子</t>
  </si>
  <si>
    <t>ｶﾈｺ</t>
  </si>
  <si>
    <t>隼</t>
  </si>
  <si>
    <t>ﾘｮｳｺ</t>
  </si>
  <si>
    <t>ﾕｳﾅ</t>
  </si>
  <si>
    <t>ﾀｶﾄ</t>
  </si>
  <si>
    <t>ｱｷｵ</t>
  </si>
  <si>
    <t>ﾖｼﾕｷ</t>
  </si>
  <si>
    <t>勇斗</t>
  </si>
  <si>
    <t>晃平</t>
  </si>
  <si>
    <t>佳奈</t>
  </si>
  <si>
    <t>ｻﾄｼ</t>
  </si>
  <si>
    <t>ﾀｲｷ</t>
  </si>
  <si>
    <t>七海</t>
  </si>
  <si>
    <t>望月</t>
  </si>
  <si>
    <t>ﾓﾁﾂﾞｷ</t>
  </si>
  <si>
    <t>ﾌｸｼﾏ</t>
  </si>
  <si>
    <t>ｼｭﾝﾔ</t>
  </si>
  <si>
    <t>影山</t>
  </si>
  <si>
    <t>ｶｹﾞﾔﾏ</t>
  </si>
  <si>
    <t>ｼｮｳｺﾞ</t>
  </si>
  <si>
    <t>町田</t>
  </si>
  <si>
    <t>ﾏﾁﾀﾞ</t>
  </si>
  <si>
    <t>美月</t>
  </si>
  <si>
    <t>航平</t>
  </si>
  <si>
    <t>ｲｸﾐ</t>
  </si>
  <si>
    <t>ｼﾌﾞﾔ</t>
  </si>
  <si>
    <t>福島</t>
  </si>
  <si>
    <t>藤村</t>
  </si>
  <si>
    <t>ﾌｼﾞﾑﾗ</t>
  </si>
  <si>
    <t>古賀</t>
  </si>
  <si>
    <t>ｺｶﾞ</t>
  </si>
  <si>
    <t>千夏</t>
  </si>
  <si>
    <t>ﾁﾅﾂ</t>
  </si>
  <si>
    <t>くるみ</t>
  </si>
  <si>
    <t>高等学校</t>
    <rPh sb="0" eb="2">
      <t>コウトウ</t>
    </rPh>
    <rPh sb="2" eb="4">
      <t>ガッコウ</t>
    </rPh>
    <phoneticPr fontId="4"/>
  </si>
  <si>
    <t>都大会種目</t>
    <rPh sb="0" eb="1">
      <t>ト</t>
    </rPh>
    <rPh sb="1" eb="3">
      <t>タイカイ</t>
    </rPh>
    <rPh sb="3" eb="5">
      <t>シュモク</t>
    </rPh>
    <phoneticPr fontId="9"/>
  </si>
  <si>
    <t>tokyoriku6shibu@yahoo.co.jp</t>
    <phoneticPr fontId="4"/>
  </si>
  <si>
    <t>5支部</t>
    <rPh sb="1" eb="3">
      <t>シブ</t>
    </rPh>
    <phoneticPr fontId="4"/>
  </si>
  <si>
    <t>6支部</t>
    <rPh sb="1" eb="3">
      <t>シブ</t>
    </rPh>
    <phoneticPr fontId="4"/>
  </si>
  <si>
    <t>都立多摩科学技術高校１階ｻｲｴﾝｽﾎｰﾙ（最寄り駅：JR武蔵小金井）にて</t>
    <rPh sb="0" eb="2">
      <t>トリツ</t>
    </rPh>
    <rPh sb="2" eb="4">
      <t>タマ</t>
    </rPh>
    <rPh sb="8" eb="10">
      <t>コウコウ</t>
    </rPh>
    <rPh sb="11" eb="12">
      <t>カイ</t>
    </rPh>
    <rPh sb="28" eb="30">
      <t>ムサシ</t>
    </rPh>
    <rPh sb="30" eb="33">
      <t>コガネイ</t>
    </rPh>
    <phoneticPr fontId="4"/>
  </si>
  <si>
    <t>桜美林</t>
  </si>
  <si>
    <t>大妻多摩</t>
  </si>
  <si>
    <t>東京都立小川</t>
  </si>
  <si>
    <t>吉祥女子</t>
  </si>
  <si>
    <t>東京都立清瀬</t>
  </si>
  <si>
    <t>東京都立国立</t>
  </si>
  <si>
    <t>東京都立久留米西</t>
  </si>
  <si>
    <t>東京都立小金井北</t>
  </si>
  <si>
    <t>国際基督教大学</t>
  </si>
  <si>
    <t>東京都立国分寺</t>
  </si>
  <si>
    <t>東京都立狛江</t>
  </si>
  <si>
    <t>駒沢学園女子</t>
  </si>
  <si>
    <t>聖徳学園</t>
  </si>
  <si>
    <t>東京都立神代</t>
  </si>
  <si>
    <t>成蹊</t>
  </si>
  <si>
    <t>東京都立第五商業</t>
  </si>
  <si>
    <t>大成</t>
  </si>
  <si>
    <t>東京都立田無</t>
  </si>
  <si>
    <t>東京都立田無工業</t>
  </si>
  <si>
    <t>東京都立多摩科学技術</t>
  </si>
  <si>
    <t>多摩大学附属聖ヶ丘</t>
  </si>
  <si>
    <t>中央大学附属</t>
  </si>
  <si>
    <t>東京都立調布北</t>
  </si>
  <si>
    <t>東京都立調布南</t>
  </si>
  <si>
    <t>桐朋</t>
  </si>
  <si>
    <t>桐朋女子</t>
  </si>
  <si>
    <t>東京電機大学</t>
  </si>
  <si>
    <t>東京都立永山</t>
  </si>
  <si>
    <t>東京都立成瀬</t>
  </si>
  <si>
    <t>日本大学第三</t>
  </si>
  <si>
    <t>東京都立野津田</t>
  </si>
  <si>
    <t>東京都立東久留米総合</t>
  </si>
  <si>
    <t>東京都立日野</t>
  </si>
  <si>
    <t>東京都立日野台</t>
  </si>
  <si>
    <t>藤村女子</t>
  </si>
  <si>
    <t>東京都立府中</t>
  </si>
  <si>
    <t>東京都立府中工業</t>
  </si>
  <si>
    <t>東京都立府中西</t>
  </si>
  <si>
    <t>東京都立府中東</t>
  </si>
  <si>
    <t>法政大学</t>
  </si>
  <si>
    <t>東京都立町田</t>
  </si>
  <si>
    <t>東京都立町田工業</t>
  </si>
  <si>
    <t>東京都立町田総合</t>
  </si>
  <si>
    <t>東京都立南平</t>
  </si>
  <si>
    <t>明星学園</t>
  </si>
  <si>
    <t>東京都立武蔵</t>
  </si>
  <si>
    <t>東京都立武蔵野北</t>
  </si>
  <si>
    <t>武蔵野女子学院</t>
  </si>
  <si>
    <t>明治大学付属明治</t>
  </si>
  <si>
    <t>明星</t>
  </si>
  <si>
    <t>東京都立山崎</t>
  </si>
  <si>
    <t>東京都立若葉総合</t>
  </si>
  <si>
    <t>吉祥女</t>
  </si>
  <si>
    <t>ICU</t>
  </si>
  <si>
    <t>サレジオ高専</t>
  </si>
  <si>
    <t>玉川学園</t>
  </si>
  <si>
    <t>聖ヶ丘</t>
  </si>
  <si>
    <t>中大附</t>
  </si>
  <si>
    <t>法政</t>
  </si>
  <si>
    <t>明大明治</t>
  </si>
  <si>
    <t>早稲田実</t>
  </si>
  <si>
    <t>都小川</t>
    <rPh sb="0" eb="1">
      <t>ト</t>
    </rPh>
    <phoneticPr fontId="4"/>
  </si>
  <si>
    <t>都清瀬</t>
    <rPh sb="0" eb="1">
      <t>ト</t>
    </rPh>
    <phoneticPr fontId="4"/>
  </si>
  <si>
    <t>都国立</t>
    <rPh sb="0" eb="1">
      <t>ト</t>
    </rPh>
    <phoneticPr fontId="4"/>
  </si>
  <si>
    <t>都久留米西</t>
    <rPh sb="0" eb="1">
      <t>ト</t>
    </rPh>
    <phoneticPr fontId="4"/>
  </si>
  <si>
    <t>都小金井北</t>
    <rPh sb="0" eb="1">
      <t>ト</t>
    </rPh>
    <phoneticPr fontId="4"/>
  </si>
  <si>
    <t>都国分寺</t>
    <rPh sb="0" eb="1">
      <t>ト</t>
    </rPh>
    <phoneticPr fontId="4"/>
  </si>
  <si>
    <t>都狛江</t>
    <rPh sb="0" eb="1">
      <t>ト</t>
    </rPh>
    <phoneticPr fontId="4"/>
  </si>
  <si>
    <t>駒沢学園女</t>
    <phoneticPr fontId="4"/>
  </si>
  <si>
    <t>都神代</t>
    <rPh sb="0" eb="1">
      <t>ト</t>
    </rPh>
    <phoneticPr fontId="4"/>
  </si>
  <si>
    <t>都第五商</t>
    <rPh sb="0" eb="1">
      <t>ト</t>
    </rPh>
    <phoneticPr fontId="4"/>
  </si>
  <si>
    <t>都田無</t>
    <rPh sb="0" eb="1">
      <t>ト</t>
    </rPh>
    <phoneticPr fontId="4"/>
  </si>
  <si>
    <t>都田無工</t>
    <rPh sb="0" eb="1">
      <t>ト</t>
    </rPh>
    <phoneticPr fontId="4"/>
  </si>
  <si>
    <t>都多摩科技</t>
    <rPh sb="0" eb="1">
      <t>ト</t>
    </rPh>
    <phoneticPr fontId="4"/>
  </si>
  <si>
    <t>都調布北</t>
    <rPh sb="0" eb="1">
      <t>ト</t>
    </rPh>
    <phoneticPr fontId="4"/>
  </si>
  <si>
    <t>都調布南</t>
    <rPh sb="0" eb="1">
      <t>ト</t>
    </rPh>
    <phoneticPr fontId="4"/>
  </si>
  <si>
    <t>桐朋女</t>
    <phoneticPr fontId="4"/>
  </si>
  <si>
    <t>都永山</t>
    <rPh sb="0" eb="1">
      <t>ト</t>
    </rPh>
    <phoneticPr fontId="4"/>
  </si>
  <si>
    <t>都成瀬</t>
    <rPh sb="0" eb="1">
      <t>ト</t>
    </rPh>
    <phoneticPr fontId="4"/>
  </si>
  <si>
    <t>日大三</t>
    <phoneticPr fontId="4"/>
  </si>
  <si>
    <t>都野津田</t>
    <rPh sb="0" eb="1">
      <t>ト</t>
    </rPh>
    <phoneticPr fontId="4"/>
  </si>
  <si>
    <t>都日野</t>
    <rPh sb="0" eb="1">
      <t>ト</t>
    </rPh>
    <phoneticPr fontId="4"/>
  </si>
  <si>
    <t>都日野台</t>
    <rPh sb="0" eb="1">
      <t>ト</t>
    </rPh>
    <phoneticPr fontId="4"/>
  </si>
  <si>
    <t>藤村女</t>
    <phoneticPr fontId="4"/>
  </si>
  <si>
    <t>都府中</t>
    <rPh sb="0" eb="1">
      <t>ト</t>
    </rPh>
    <phoneticPr fontId="4"/>
  </si>
  <si>
    <t>都府中工</t>
    <rPh sb="0" eb="1">
      <t>ト</t>
    </rPh>
    <phoneticPr fontId="4"/>
  </si>
  <si>
    <t>都府中西</t>
    <rPh sb="0" eb="1">
      <t>ト</t>
    </rPh>
    <phoneticPr fontId="4"/>
  </si>
  <si>
    <t>都府中東</t>
    <rPh sb="0" eb="1">
      <t>ト</t>
    </rPh>
    <phoneticPr fontId="4"/>
  </si>
  <si>
    <t>都町田</t>
    <rPh sb="0" eb="1">
      <t>ト</t>
    </rPh>
    <phoneticPr fontId="4"/>
  </si>
  <si>
    <t>都町田工</t>
    <rPh sb="0" eb="1">
      <t>ト</t>
    </rPh>
    <phoneticPr fontId="4"/>
  </si>
  <si>
    <t>都町田総合</t>
    <rPh sb="0" eb="1">
      <t>ト</t>
    </rPh>
    <phoneticPr fontId="4"/>
  </si>
  <si>
    <t>都南平</t>
    <rPh sb="0" eb="1">
      <t>ト</t>
    </rPh>
    <phoneticPr fontId="4"/>
  </si>
  <si>
    <t>都武蔵</t>
    <rPh sb="0" eb="1">
      <t>ト</t>
    </rPh>
    <phoneticPr fontId="4"/>
  </si>
  <si>
    <t>都武蔵野北</t>
    <rPh sb="0" eb="1">
      <t>ト</t>
    </rPh>
    <phoneticPr fontId="4"/>
  </si>
  <si>
    <t>武蔵野女</t>
    <phoneticPr fontId="4"/>
  </si>
  <si>
    <t>サレジオ工業高等専門</t>
    <rPh sb="4" eb="6">
      <t>コウギョウ</t>
    </rPh>
    <rPh sb="7" eb="8">
      <t>トウ</t>
    </rPh>
    <rPh sb="8" eb="10">
      <t>センモン</t>
    </rPh>
    <phoneticPr fontId="41"/>
  </si>
  <si>
    <t>都山崎</t>
    <rPh sb="0" eb="1">
      <t>ト</t>
    </rPh>
    <phoneticPr fontId="4"/>
  </si>
  <si>
    <t>都若葉総合</t>
    <rPh sb="0" eb="1">
      <t>ト</t>
    </rPh>
    <phoneticPr fontId="4"/>
  </si>
  <si>
    <t>東京都立秋留台</t>
  </si>
  <si>
    <t>穎明館</t>
  </si>
  <si>
    <t>東京都立片倉</t>
  </si>
  <si>
    <t>共立女子第二</t>
  </si>
  <si>
    <t>錦城</t>
  </si>
  <si>
    <t>工学院大学附属</t>
  </si>
  <si>
    <t>東京都立小平</t>
  </si>
  <si>
    <t>東京都立小平南</t>
  </si>
  <si>
    <t>東京都立上水</t>
  </si>
  <si>
    <t>東京都立翔陽</t>
  </si>
  <si>
    <t>東京都立昭和</t>
  </si>
  <si>
    <t>昭和第一学園</t>
  </si>
  <si>
    <t>白梅学園</t>
  </si>
  <si>
    <t>創価</t>
  </si>
  <si>
    <t>拓殖大学第一</t>
  </si>
  <si>
    <t>東京都立立川</t>
  </si>
  <si>
    <t>東京都立立川ろう</t>
  </si>
  <si>
    <t>東京都立多摩</t>
  </si>
  <si>
    <t>東京都立多摩工業</t>
  </si>
  <si>
    <t>帝京八王子</t>
  </si>
  <si>
    <t>東海大学菅生</t>
  </si>
  <si>
    <t>東京工業高専</t>
  </si>
  <si>
    <t>東京都立立川国際</t>
  </si>
  <si>
    <t>都立青梅総合</t>
  </si>
  <si>
    <t>東京都立拝島</t>
  </si>
  <si>
    <t>八王子学園八王子</t>
  </si>
  <si>
    <t>東京都立八王子北</t>
  </si>
  <si>
    <t>八王子実践</t>
  </si>
  <si>
    <t>東京都立八王子桑志</t>
  </si>
  <si>
    <t>東京都立八王子東</t>
  </si>
  <si>
    <t>東京都立羽村</t>
  </si>
  <si>
    <t>東京都立東村山</t>
  </si>
  <si>
    <t>東京都立東村山西</t>
  </si>
  <si>
    <t>東京都立東大和</t>
  </si>
  <si>
    <t>東京都立東大和南</t>
  </si>
  <si>
    <t>東京都立富士森</t>
  </si>
  <si>
    <t>東京都立福生</t>
  </si>
  <si>
    <t>東京都立松が谷</t>
  </si>
  <si>
    <t>東京都立瑞穂農芸</t>
  </si>
  <si>
    <t>東京都立南多摩</t>
  </si>
  <si>
    <t>東京都立武蔵村山</t>
  </si>
  <si>
    <t>明学東村山</t>
  </si>
  <si>
    <t>明治大学付属中野八王子</t>
  </si>
  <si>
    <t>明法</t>
  </si>
  <si>
    <t>工学院</t>
  </si>
  <si>
    <t>拓大一</t>
  </si>
  <si>
    <t>帝京大高</t>
  </si>
  <si>
    <t>東海大菅生</t>
  </si>
  <si>
    <t>日体桜華</t>
  </si>
  <si>
    <t>八王子</t>
  </si>
  <si>
    <t>明中八王子</t>
  </si>
  <si>
    <t>都秋留台</t>
    <rPh sb="0" eb="1">
      <t>ト</t>
    </rPh>
    <phoneticPr fontId="4"/>
  </si>
  <si>
    <t>東京工業高等専門</t>
    <rPh sb="5" eb="6">
      <t>トウ</t>
    </rPh>
    <rPh sb="6" eb="8">
      <t>センモン</t>
    </rPh>
    <phoneticPr fontId="4"/>
  </si>
  <si>
    <t>都片倉</t>
    <rPh sb="0" eb="1">
      <t>ト</t>
    </rPh>
    <phoneticPr fontId="4"/>
  </si>
  <si>
    <t>共立女子第二</t>
    <phoneticPr fontId="4"/>
  </si>
  <si>
    <t>都小平</t>
    <rPh sb="0" eb="1">
      <t>ト</t>
    </rPh>
    <phoneticPr fontId="4"/>
  </si>
  <si>
    <t>都小平南</t>
    <rPh sb="0" eb="1">
      <t>ト</t>
    </rPh>
    <phoneticPr fontId="4"/>
  </si>
  <si>
    <t>都上水</t>
    <rPh sb="0" eb="1">
      <t>ト</t>
    </rPh>
    <phoneticPr fontId="4"/>
  </si>
  <si>
    <t>都翔陽</t>
    <rPh sb="0" eb="1">
      <t>ト</t>
    </rPh>
    <phoneticPr fontId="4"/>
  </si>
  <si>
    <t>都昭和</t>
    <rPh sb="0" eb="1">
      <t>ト</t>
    </rPh>
    <phoneticPr fontId="4"/>
  </si>
  <si>
    <t>都立川</t>
    <rPh sb="0" eb="1">
      <t>ト</t>
    </rPh>
    <phoneticPr fontId="4"/>
  </si>
  <si>
    <t>都立川ろう</t>
    <rPh sb="0" eb="1">
      <t>ト</t>
    </rPh>
    <phoneticPr fontId="4"/>
  </si>
  <si>
    <t>都多摩</t>
    <rPh sb="0" eb="1">
      <t>ト</t>
    </rPh>
    <phoneticPr fontId="4"/>
  </si>
  <si>
    <t>都多摩工</t>
    <rPh sb="0" eb="1">
      <t>ト</t>
    </rPh>
    <phoneticPr fontId="4"/>
  </si>
  <si>
    <t>都立川国際</t>
    <rPh sb="0" eb="1">
      <t>ト</t>
    </rPh>
    <phoneticPr fontId="4"/>
  </si>
  <si>
    <t>都青梅総合</t>
    <rPh sb="0" eb="1">
      <t>ト</t>
    </rPh>
    <phoneticPr fontId="4"/>
  </si>
  <si>
    <t>都拝島</t>
    <rPh sb="0" eb="1">
      <t>ト</t>
    </rPh>
    <phoneticPr fontId="4"/>
  </si>
  <si>
    <t>都八王子北</t>
    <rPh sb="0" eb="1">
      <t>ト</t>
    </rPh>
    <phoneticPr fontId="4"/>
  </si>
  <si>
    <t>都八王子桑志</t>
    <rPh sb="0" eb="1">
      <t>ト</t>
    </rPh>
    <phoneticPr fontId="4"/>
  </si>
  <si>
    <t>都八王子東</t>
    <rPh sb="0" eb="1">
      <t>ト</t>
    </rPh>
    <phoneticPr fontId="4"/>
  </si>
  <si>
    <t>都羽村</t>
    <rPh sb="0" eb="1">
      <t>ト</t>
    </rPh>
    <phoneticPr fontId="4"/>
  </si>
  <si>
    <t>都東村山</t>
    <rPh sb="0" eb="1">
      <t>ト</t>
    </rPh>
    <phoneticPr fontId="4"/>
  </si>
  <si>
    <t>都東村山西</t>
    <rPh sb="0" eb="1">
      <t>ト</t>
    </rPh>
    <phoneticPr fontId="4"/>
  </si>
  <si>
    <t>都東大和</t>
    <rPh sb="0" eb="1">
      <t>ト</t>
    </rPh>
    <phoneticPr fontId="4"/>
  </si>
  <si>
    <t>都東大和南</t>
    <rPh sb="0" eb="1">
      <t>ト</t>
    </rPh>
    <phoneticPr fontId="4"/>
  </si>
  <si>
    <t>都富士森</t>
    <rPh sb="0" eb="1">
      <t>ト</t>
    </rPh>
    <phoneticPr fontId="4"/>
  </si>
  <si>
    <t>都福生</t>
    <rPh sb="0" eb="1">
      <t>ト</t>
    </rPh>
    <phoneticPr fontId="4"/>
  </si>
  <si>
    <t>都松が谷</t>
    <rPh sb="0" eb="1">
      <t>ト</t>
    </rPh>
    <phoneticPr fontId="4"/>
  </si>
  <si>
    <t>都瑞穂農芸</t>
    <rPh sb="0" eb="1">
      <t>ト</t>
    </rPh>
    <phoneticPr fontId="4"/>
  </si>
  <si>
    <t>都武蔵村山</t>
    <rPh sb="0" eb="1">
      <t>ト</t>
    </rPh>
    <phoneticPr fontId="4"/>
  </si>
  <si>
    <t>雄介</t>
  </si>
  <si>
    <t>ﾔﾏｻｷ</t>
  </si>
  <si>
    <t>ﾖｳｺ</t>
  </si>
  <si>
    <t>俊</t>
  </si>
  <si>
    <t>荒川</t>
  </si>
  <si>
    <t>ｱﾗｶﾜ</t>
  </si>
  <si>
    <t>小池</t>
  </si>
  <si>
    <t>ｺｲｹ</t>
  </si>
  <si>
    <t>大和</t>
  </si>
  <si>
    <t>隼人</t>
  </si>
  <si>
    <t>平井</t>
  </si>
  <si>
    <t>ﾋﾗｲ</t>
  </si>
  <si>
    <t>小田</t>
  </si>
  <si>
    <t>ｵﾀﾞ</t>
  </si>
  <si>
    <t>柳澤</t>
  </si>
  <si>
    <t>ﾔﾅｷﾞｻﾜ</t>
  </si>
  <si>
    <t>坂元</t>
  </si>
  <si>
    <t>前川</t>
  </si>
  <si>
    <t>ﾏｴｶﾜ</t>
  </si>
  <si>
    <t>上原</t>
  </si>
  <si>
    <t>ｳｴﾊﾗ</t>
  </si>
  <si>
    <t>ﾀﾊﾞﾀ</t>
  </si>
  <si>
    <t>裕</t>
  </si>
  <si>
    <t>奥野</t>
  </si>
  <si>
    <t>ｵｸﾉ</t>
  </si>
  <si>
    <t>瞳</t>
  </si>
  <si>
    <t>ｼｵﾝ</t>
  </si>
  <si>
    <t>茂木</t>
  </si>
  <si>
    <t>ﾓｷﾞ</t>
  </si>
  <si>
    <t>ﾀｸﾄ</t>
  </si>
  <si>
    <t>一輝</t>
  </si>
  <si>
    <t>原島</t>
  </si>
  <si>
    <t>ﾊﾗｼﾏ</t>
  </si>
  <si>
    <t>達哉</t>
  </si>
  <si>
    <t>大木</t>
  </si>
  <si>
    <t>ｵｵｷ</t>
  </si>
  <si>
    <t>伊織</t>
  </si>
  <si>
    <t>ｲｵﾘ</t>
  </si>
  <si>
    <t>斎藤</t>
  </si>
  <si>
    <t>ﾅﾅｺ</t>
  </si>
  <si>
    <t>ﾐｽｽﾞ</t>
  </si>
  <si>
    <t>ﾖｳﾀ</t>
  </si>
  <si>
    <t>山中</t>
  </si>
  <si>
    <t>ﾔﾏﾅｶ</t>
  </si>
  <si>
    <t>ｼﾝ</t>
  </si>
  <si>
    <t>響</t>
  </si>
  <si>
    <t>保谷</t>
  </si>
  <si>
    <t>ﾎｳﾔ</t>
  </si>
  <si>
    <t>ﾙﾅ</t>
  </si>
  <si>
    <t>ｳｴﾀﾞ</t>
  </si>
  <si>
    <t>龍</t>
  </si>
  <si>
    <t>黒田</t>
  </si>
  <si>
    <t>ｸﾛﾀﾞ</t>
  </si>
  <si>
    <t>悠</t>
  </si>
  <si>
    <t>横山</t>
  </si>
  <si>
    <t>ﾖｺﾔﾏ</t>
  </si>
  <si>
    <t>ﾔﾊｷﾞ</t>
  </si>
  <si>
    <t>優香</t>
  </si>
  <si>
    <t>峯岸</t>
  </si>
  <si>
    <t>ﾐﾈｷﾞｼ</t>
  </si>
  <si>
    <t>大谷</t>
  </si>
  <si>
    <t>ｵｵﾀﾆ</t>
  </si>
  <si>
    <t>浅野</t>
  </si>
  <si>
    <t>ｱｻﾉ</t>
  </si>
  <si>
    <t>結花</t>
  </si>
  <si>
    <t>ﾕｲｶ</t>
  </si>
  <si>
    <t>小松</t>
  </si>
  <si>
    <t>ｺﾏﾂ</t>
  </si>
  <si>
    <t>関野</t>
  </si>
  <si>
    <t>ｾｷﾉ</t>
  </si>
  <si>
    <t>勇輝</t>
  </si>
  <si>
    <t>健斗</t>
  </si>
  <si>
    <t>悠樹</t>
  </si>
  <si>
    <t>山﨑</t>
  </si>
  <si>
    <t>海斗</t>
  </si>
  <si>
    <t>ｹﾝﾔ</t>
  </si>
  <si>
    <t>堀</t>
  </si>
  <si>
    <t>ﾎﾘ</t>
  </si>
  <si>
    <t>ｶﾗｻﾜ</t>
  </si>
  <si>
    <t>菜々子</t>
  </si>
  <si>
    <t>ﾋﾅｺ</t>
  </si>
  <si>
    <t>ｱｲﾘ</t>
  </si>
  <si>
    <t>ﾘｭｳﾄ</t>
  </si>
  <si>
    <t>岩田</t>
  </si>
  <si>
    <t>ｲﾜﾀ</t>
  </si>
  <si>
    <t>ｲﾂｷ</t>
  </si>
  <si>
    <t>ﾀｲﾗ</t>
  </si>
  <si>
    <t>島村</t>
  </si>
  <si>
    <t>西川</t>
  </si>
  <si>
    <t>ﾆｼｶﾜ</t>
  </si>
  <si>
    <t>ｼﾝﾉｽｹ</t>
  </si>
  <si>
    <t>矢島</t>
  </si>
  <si>
    <t>ﾊﾅ</t>
  </si>
  <si>
    <t>亜美</t>
  </si>
  <si>
    <t>優輝</t>
  </si>
  <si>
    <t>ﾌｼﾞﾓﾄ</t>
  </si>
  <si>
    <t>ｼﾞｭﾘ</t>
  </si>
  <si>
    <t>彩美</t>
  </si>
  <si>
    <t>ﾋﾛｶ</t>
  </si>
  <si>
    <t>ﾘｭｳｾｲ</t>
  </si>
  <si>
    <t>ﾋﾖﾘ</t>
  </si>
  <si>
    <t>ｶｽﾐ</t>
  </si>
  <si>
    <t>長澤</t>
  </si>
  <si>
    <t>ﾅｶﾞｻﾜ</t>
  </si>
  <si>
    <t>市村</t>
  </si>
  <si>
    <t>ｲﾁﾑﾗ</t>
  </si>
  <si>
    <t>陽</t>
  </si>
  <si>
    <t>宗一郎</t>
  </si>
  <si>
    <t>ﾘｭｳﾀﾛｳ</t>
  </si>
  <si>
    <t>息吹</t>
  </si>
  <si>
    <t>ｲﾌﾞｷ</t>
  </si>
  <si>
    <t>郁実</t>
  </si>
  <si>
    <t>ﾋﾃﾞﾄｼ</t>
  </si>
  <si>
    <t>拓実</t>
  </si>
  <si>
    <t>ｹﾝｼﾞ</t>
  </si>
  <si>
    <t>聖</t>
  </si>
  <si>
    <t>優斗</t>
  </si>
  <si>
    <t>晃希</t>
  </si>
  <si>
    <t>悠人</t>
  </si>
  <si>
    <t>ﾊﾏﾅｶ</t>
  </si>
  <si>
    <t>ﾋﾅﾉ</t>
  </si>
  <si>
    <t>将太郎</t>
  </si>
  <si>
    <t>相馬</t>
  </si>
  <si>
    <t>和也</t>
  </si>
  <si>
    <t>ｿｳﾏ</t>
  </si>
  <si>
    <t>堀内</t>
  </si>
  <si>
    <t>ﾎﾘｳﾁ</t>
  </si>
  <si>
    <t>落合</t>
  </si>
  <si>
    <t>ｵﾁｱｲ</t>
  </si>
  <si>
    <t>上田</t>
  </si>
  <si>
    <t>ﾏﾅﾐ</t>
  </si>
  <si>
    <t>恵理</t>
  </si>
  <si>
    <t>ﾄﾓｶ</t>
  </si>
  <si>
    <t>ｵｵｻﾜ</t>
  </si>
  <si>
    <t>ﾀｹﾓﾄ</t>
  </si>
  <si>
    <t>石坂</t>
  </si>
  <si>
    <t>ｲｼｻﾞｶ</t>
  </si>
  <si>
    <t>河原</t>
  </si>
  <si>
    <t>ｶﾜﾊﾗ</t>
  </si>
  <si>
    <t>一喜</t>
  </si>
  <si>
    <t>泰</t>
  </si>
  <si>
    <t>直也</t>
  </si>
  <si>
    <t>※添付ファイルは、現在このファイルが保存されている場所に保存されます。</t>
    <rPh sb="1" eb="3">
      <t>テンプ</t>
    </rPh>
    <rPh sb="28" eb="30">
      <t>ホゾン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</si>
  <si>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</si>
  <si>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から</t>
    <phoneticPr fontId="4"/>
  </si>
  <si>
    <t>ﾐﾔｻﾞｷ</t>
  </si>
  <si>
    <t>ｵｶｻﾞｷ</t>
  </si>
  <si>
    <t>ﾚｲｼﾞ</t>
  </si>
  <si>
    <t>ﾕﾘｶ</t>
  </si>
  <si>
    <t>ｲﾉﾏﾀ</t>
  </si>
  <si>
    <t>ﾆｼﾀﾞ</t>
  </si>
  <si>
    <t>ﾅﾂﾎ</t>
  </si>
  <si>
    <t>ﾔｷﾞ</t>
  </si>
  <si>
    <t>ｻｼﾊﾗ</t>
  </si>
  <si>
    <t>ｼﾝｶｲ</t>
  </si>
  <si>
    <t>ﾏｷﾉ</t>
  </si>
  <si>
    <t>ﾕｲﾄ</t>
  </si>
  <si>
    <t>ｲﾏｲｽﾞﾐ</t>
  </si>
  <si>
    <t>ｵｶﾉ</t>
  </si>
  <si>
    <t>ﾏｺ</t>
  </si>
  <si>
    <t>ｲｸﾞﾁ</t>
  </si>
  <si>
    <t>拓哉</t>
  </si>
  <si>
    <t>佑真</t>
  </si>
  <si>
    <t>陽菜</t>
  </si>
  <si>
    <t>ﾋﾅ</t>
  </si>
  <si>
    <t>玉川学園</t>
    <phoneticPr fontId="4"/>
  </si>
  <si>
    <t>高等部</t>
    <phoneticPr fontId="4"/>
  </si>
  <si>
    <t>※プログラムの追加購入の受付は大会当日に行います。</t>
    <rPh sb="7" eb="9">
      <t>ツイカ</t>
    </rPh>
    <rPh sb="9" eb="11">
      <t>コウニュウ</t>
    </rPh>
    <rPh sb="12" eb="14">
      <t>ウケツケ</t>
    </rPh>
    <rPh sb="15" eb="17">
      <t>タイカイ</t>
    </rPh>
    <rPh sb="17" eb="19">
      <t>トウジツ</t>
    </rPh>
    <rPh sb="20" eb="21">
      <t>オコナ</t>
    </rPh>
    <phoneticPr fontId="4"/>
  </si>
  <si>
    <t>生島</t>
  </si>
  <si>
    <t>ｲｸｼﾏ</t>
  </si>
  <si>
    <t>西</t>
  </si>
  <si>
    <t>ﾆｼ</t>
  </si>
  <si>
    <t>ﾏﾘﾝ</t>
  </si>
  <si>
    <t>岡野</t>
  </si>
  <si>
    <t>真子</t>
  </si>
  <si>
    <t>宮崎</t>
  </si>
  <si>
    <t>省吾</t>
  </si>
  <si>
    <t>中里</t>
  </si>
  <si>
    <t>ﾅｶｻﾞﾄ</t>
  </si>
  <si>
    <t>佑香</t>
  </si>
  <si>
    <t>今泉</t>
  </si>
  <si>
    <t>ｺｳｼ</t>
  </si>
  <si>
    <t>井口</t>
  </si>
  <si>
    <t>悠真</t>
  </si>
  <si>
    <t>泰雅</t>
  </si>
  <si>
    <t>啓</t>
  </si>
  <si>
    <t>水村</t>
  </si>
  <si>
    <t>ﾐｽﾞﾑﾗ</t>
  </si>
  <si>
    <t>真優</t>
  </si>
  <si>
    <t>西原</t>
  </si>
  <si>
    <t>ﾀｶﾂｼﾞ</t>
  </si>
  <si>
    <t>尚樹</t>
  </si>
  <si>
    <t>指原</t>
  </si>
  <si>
    <t>八木</t>
  </si>
  <si>
    <t>ｷﾎ</t>
  </si>
  <si>
    <t>岸</t>
  </si>
  <si>
    <t>住吉</t>
  </si>
  <si>
    <t>ｽﾐﾖｼ</t>
  </si>
  <si>
    <t>西田</t>
  </si>
  <si>
    <t>拓人</t>
  </si>
  <si>
    <t>広大</t>
  </si>
  <si>
    <t>ｱｷ</t>
  </si>
  <si>
    <t>海都</t>
  </si>
  <si>
    <t>宮城</t>
  </si>
  <si>
    <t>ﾐﾔｷﾞ</t>
  </si>
  <si>
    <t>歩夢</t>
  </si>
  <si>
    <t>ｱﾕﾑ</t>
  </si>
  <si>
    <t>健也</t>
  </si>
  <si>
    <t>根本</t>
  </si>
  <si>
    <t>ﾈﾓﾄ</t>
  </si>
  <si>
    <t>宮﨑</t>
  </si>
  <si>
    <t>牧野</t>
  </si>
  <si>
    <t>渚</t>
  </si>
  <si>
    <t>都砂川</t>
    <rPh sb="0" eb="1">
      <t>ト</t>
    </rPh>
    <rPh sb="1" eb="3">
      <t>スナガワ</t>
    </rPh>
    <phoneticPr fontId="4"/>
  </si>
  <si>
    <t>東京都立砂川</t>
    <rPh sb="4" eb="6">
      <t>スナガワ</t>
    </rPh>
    <phoneticPr fontId="4"/>
  </si>
  <si>
    <t>01</t>
    <phoneticPr fontId="4"/>
  </si>
  <si>
    <t>01</t>
    <phoneticPr fontId="4"/>
  </si>
  <si>
    <t>02</t>
    <phoneticPr fontId="4"/>
  </si>
  <si>
    <t>女子100m</t>
  </si>
  <si>
    <t>女子1500m</t>
  </si>
  <si>
    <t>女子200m</t>
  </si>
  <si>
    <t>女子3000m</t>
  </si>
  <si>
    <t>女子400m</t>
  </si>
  <si>
    <t>女子800m</t>
  </si>
  <si>
    <t>女子やり投</t>
  </si>
  <si>
    <t>女子円盤投</t>
  </si>
  <si>
    <t>女子走高跳</t>
  </si>
  <si>
    <t>女子走幅跳</t>
  </si>
  <si>
    <t>女子砲丸投</t>
  </si>
  <si>
    <t>男子200m</t>
  </si>
  <si>
    <t>男子円盤投</t>
  </si>
  <si>
    <t>男子三段跳</t>
  </si>
  <si>
    <t>男子走高跳</t>
  </si>
  <si>
    <t>男子走幅跳</t>
  </si>
  <si>
    <t>男子棒高跳</t>
  </si>
  <si>
    <t>２年</t>
    <rPh sb="1" eb="2">
      <t>ネン</t>
    </rPh>
    <phoneticPr fontId="4"/>
  </si>
  <si>
    <t>３年</t>
    <rPh sb="1" eb="2">
      <t>ネン</t>
    </rPh>
    <phoneticPr fontId="4"/>
  </si>
  <si>
    <t>ﾚｲﾅ</t>
  </si>
  <si>
    <t>泉川</t>
  </si>
  <si>
    <t>創太</t>
  </si>
  <si>
    <t>ｲｽﾞﾐｶﾜ</t>
  </si>
  <si>
    <t>ｵｶﾞﾀ</t>
  </si>
  <si>
    <t>司</t>
  </si>
  <si>
    <t>ﾂｶｻ</t>
  </si>
  <si>
    <t>松島</t>
  </si>
  <si>
    <t>ﾏﾂｼﾏ</t>
  </si>
  <si>
    <t>魁</t>
  </si>
  <si>
    <t>嶋田</t>
  </si>
  <si>
    <t>ﾕｷﾉ</t>
  </si>
  <si>
    <t>ﾀｲｾｲ</t>
  </si>
  <si>
    <t>裕基</t>
  </si>
  <si>
    <t>匠人</t>
  </si>
  <si>
    <t>佑介</t>
  </si>
  <si>
    <t>祐輝</t>
  </si>
  <si>
    <t>慧</t>
  </si>
  <si>
    <t>ｷﾄｳ</t>
  </si>
  <si>
    <t>藍</t>
  </si>
  <si>
    <t>篠原</t>
  </si>
  <si>
    <t>ｼﾉﾊﾗ</t>
  </si>
  <si>
    <t>雅也</t>
  </si>
  <si>
    <t>ﾘｭｳﾀ</t>
  </si>
  <si>
    <t>ｼｭｳﾔ</t>
  </si>
  <si>
    <t>ﾌｼﾞｻｷ</t>
  </si>
  <si>
    <t>友希</t>
  </si>
  <si>
    <t>椋太</t>
  </si>
  <si>
    <t>ﾘｷﾔ</t>
  </si>
  <si>
    <t>遼平</t>
  </si>
  <si>
    <t>智哉</t>
  </si>
  <si>
    <t>大芽</t>
  </si>
  <si>
    <t>ﾋﾛﾑ</t>
  </si>
  <si>
    <t>宇都宮</t>
  </si>
  <si>
    <t>ｳﾂﾉﾐﾔ</t>
  </si>
  <si>
    <t>麻衣</t>
  </si>
  <si>
    <t>ﾘﾝﾀﾛｳ</t>
  </si>
  <si>
    <t>蒼生</t>
  </si>
  <si>
    <t>和哉</t>
  </si>
  <si>
    <t>優真</t>
  </si>
  <si>
    <t>高野</t>
  </si>
  <si>
    <t>宮野</t>
  </si>
  <si>
    <t>ﾐﾔﾉ</t>
  </si>
  <si>
    <t>及川</t>
  </si>
  <si>
    <t>ｵｲｶﾜ</t>
  </si>
  <si>
    <t>ｼﾉｻﾞｷ</t>
  </si>
  <si>
    <t>鬼頭</t>
  </si>
  <si>
    <t>相原</t>
  </si>
  <si>
    <t>ｱｲﾊﾗ</t>
  </si>
  <si>
    <t>副島</t>
  </si>
  <si>
    <t>ｿｴｼﾞﾏ</t>
  </si>
  <si>
    <t>由梨奈</t>
  </si>
  <si>
    <t>ﾕﾘﾅ</t>
  </si>
  <si>
    <t>りお</t>
  </si>
  <si>
    <t>友喜</t>
  </si>
  <si>
    <t>ﾕﾐｶ</t>
  </si>
  <si>
    <t>富岡</t>
  </si>
  <si>
    <t>ﾄﾐｵｶ</t>
  </si>
  <si>
    <t>友野</t>
  </si>
  <si>
    <t>ﾄﾓﾉ</t>
  </si>
  <si>
    <t>ﾅｶｼﾏ</t>
  </si>
  <si>
    <t>畠山</t>
  </si>
  <si>
    <t>ﾊﾀｹﾔﾏ</t>
  </si>
  <si>
    <t>小畑</t>
  </si>
  <si>
    <t>ｵﾊﾞﾀ</t>
  </si>
  <si>
    <t>ﾔﾅｷﾞﾊﾗ</t>
  </si>
  <si>
    <t>４R</t>
    <phoneticPr fontId="4"/>
  </si>
  <si>
    <t>永田</t>
  </si>
  <si>
    <t>ﾅｶﾞﾀ</t>
  </si>
  <si>
    <t>ﾅﾎ</t>
  </si>
  <si>
    <t>ﾀｲﾄ</t>
  </si>
  <si>
    <t>横内</t>
  </si>
  <si>
    <t>ﾖｺｳﾁ</t>
  </si>
  <si>
    <t>大竹</t>
  </si>
  <si>
    <t>ｵｵﾀｹ</t>
  </si>
  <si>
    <t>将大</t>
  </si>
  <si>
    <t>潤</t>
  </si>
  <si>
    <t>越智</t>
  </si>
  <si>
    <t>ｵﾁ</t>
  </si>
  <si>
    <t>諒太郎</t>
  </si>
  <si>
    <t>ﾓﾓﾊ</t>
  </si>
  <si>
    <t>ﾀｶﾌﾐ</t>
  </si>
  <si>
    <t>由佳</t>
  </si>
  <si>
    <t>ｷｮｳｶ</t>
  </si>
  <si>
    <t>ﾔﾉ</t>
  </si>
  <si>
    <t>ｱﾔﾉ</t>
  </si>
  <si>
    <t>猿田</t>
  </si>
  <si>
    <t>ｻﾙﾀ</t>
  </si>
  <si>
    <t>ｶﾘﾝ</t>
  </si>
  <si>
    <t>ｼﾉ</t>
  </si>
  <si>
    <t>ﾘｸﾄ</t>
  </si>
  <si>
    <t>ﾘｶｺ</t>
  </si>
  <si>
    <t>根津</t>
  </si>
  <si>
    <t>福本</t>
  </si>
  <si>
    <t>松井</t>
  </si>
  <si>
    <t>ﾏﾂｲ</t>
  </si>
  <si>
    <t>矢野</t>
  </si>
  <si>
    <t>成瀬</t>
  </si>
  <si>
    <t>野崎</t>
  </si>
  <si>
    <t>ﾉｻﾞｷ</t>
  </si>
  <si>
    <t>古田</t>
  </si>
  <si>
    <t>ﾌﾙﾀ</t>
  </si>
  <si>
    <t>ﾃﾗｼﾏ</t>
  </si>
  <si>
    <t>ﾅｶﾞｲ</t>
  </si>
  <si>
    <t>ﾔﾏﾄ</t>
  </si>
  <si>
    <t>ﾜﾁ</t>
  </si>
  <si>
    <t>真大</t>
  </si>
  <si>
    <t>慶太</t>
  </si>
  <si>
    <t>岩澤</t>
  </si>
  <si>
    <t>ｲﾜｻﾜ</t>
  </si>
  <si>
    <t>ｻｸﾔ</t>
  </si>
  <si>
    <t>氏田</t>
  </si>
  <si>
    <t>ｳｼﾞﾀ</t>
  </si>
  <si>
    <t>ﾐﾚｲ</t>
  </si>
  <si>
    <t>ｱﾘｻ</t>
  </si>
  <si>
    <t>ひなの</t>
  </si>
  <si>
    <t>陸人</t>
  </si>
  <si>
    <t>下川</t>
  </si>
  <si>
    <t>ｼﾓｶﾜ</t>
  </si>
  <si>
    <t>美波</t>
  </si>
  <si>
    <t>遼司</t>
  </si>
  <si>
    <t>智菜</t>
  </si>
  <si>
    <t>郁斗</t>
  </si>
  <si>
    <t>ｲｸﾄ</t>
  </si>
  <si>
    <t>ｼﾑﾗ</t>
  </si>
  <si>
    <t>ﾘｻｺ</t>
  </si>
  <si>
    <t>秦</t>
  </si>
  <si>
    <t>美鈴</t>
  </si>
  <si>
    <t>歩</t>
  </si>
  <si>
    <t>篠田</t>
  </si>
  <si>
    <t>ｼﾉﾀﾞ</t>
  </si>
  <si>
    <t>慎太郎</t>
  </si>
  <si>
    <t>松村</t>
  </si>
  <si>
    <t>ﾏﾂﾑﾗ</t>
  </si>
  <si>
    <t>塩田</t>
  </si>
  <si>
    <t>ｼｵﾀﾞ</t>
  </si>
  <si>
    <t>啓明学園</t>
  </si>
  <si>
    <t>翔馬</t>
  </si>
  <si>
    <t>ｼｮｳﾏ</t>
  </si>
  <si>
    <t>男子1500m</t>
  </si>
  <si>
    <t>男子400m</t>
  </si>
  <si>
    <t>男子5000m</t>
  </si>
  <si>
    <t>男子800m</t>
  </si>
  <si>
    <t>男子やり投</t>
  </si>
  <si>
    <t>男子砲丸投</t>
  </si>
  <si>
    <t>女子100mH</t>
  </si>
  <si>
    <t>0</t>
  </si>
  <si>
    <t>0</t>
    <phoneticPr fontId="4"/>
  </si>
  <si>
    <t>コメント</t>
    <phoneticPr fontId="4"/>
  </si>
  <si>
    <t>航汰</t>
  </si>
  <si>
    <t>和馬</t>
  </si>
  <si>
    <t>ﾖｼｲ</t>
  </si>
  <si>
    <t>男子</t>
    <rPh sb="0" eb="2">
      <t>ダンシ</t>
    </rPh>
    <phoneticPr fontId="4"/>
  </si>
  <si>
    <t>女子</t>
    <rPh sb="0" eb="2">
      <t>ジョシ</t>
    </rPh>
    <phoneticPr fontId="4"/>
  </si>
  <si>
    <t>女子400mH</t>
    <rPh sb="0" eb="2">
      <t>ジョシ</t>
    </rPh>
    <phoneticPr fontId="4"/>
  </si>
  <si>
    <t>顧問Email</t>
    <rPh sb="0" eb="2">
      <t>コモン</t>
    </rPh>
    <phoneticPr fontId="9"/>
  </si>
  <si>
    <t>男子400mH</t>
  </si>
  <si>
    <t>学校長</t>
    <rPh sb="0" eb="3">
      <t>ガッコウチョウ</t>
    </rPh>
    <phoneticPr fontId="4"/>
  </si>
  <si>
    <t>自己記録</t>
    <rPh sb="0" eb="2">
      <t>ジコ</t>
    </rPh>
    <rPh sb="2" eb="4">
      <t>キロク</t>
    </rPh>
    <phoneticPr fontId="4"/>
  </si>
  <si>
    <t>正式学校名
（学校番号を入力すると表示されます）</t>
    <rPh sb="0" eb="2">
      <t>セイシキ</t>
    </rPh>
    <rPh sb="2" eb="4">
      <t>ガッコウ</t>
    </rPh>
    <rPh sb="4" eb="5">
      <t>メイ</t>
    </rPh>
    <rPh sb="7" eb="9">
      <t>ガッコウ</t>
    </rPh>
    <rPh sb="9" eb="11">
      <t>バンゴウ</t>
    </rPh>
    <rPh sb="12" eb="14">
      <t>ニュウリョク</t>
    </rPh>
    <rPh sb="17" eb="19">
      <t>ヒョウジ</t>
    </rPh>
    <phoneticPr fontId="9"/>
  </si>
  <si>
    <t>都吉川南</t>
    <rPh sb="0" eb="1">
      <t>ト</t>
    </rPh>
    <rPh sb="1" eb="3">
      <t>ヨシカワ</t>
    </rPh>
    <rPh sb="3" eb="4">
      <t>ミナミ</t>
    </rPh>
    <phoneticPr fontId="4"/>
  </si>
  <si>
    <t>女子三段跳</t>
    <rPh sb="2" eb="5">
      <t>サンダント</t>
    </rPh>
    <phoneticPr fontId="4"/>
  </si>
  <si>
    <t>武蔵野東高等専修</t>
    <rPh sb="4" eb="6">
      <t>コウトウ</t>
    </rPh>
    <rPh sb="6" eb="8">
      <t>センシュウ</t>
    </rPh>
    <phoneticPr fontId="4"/>
  </si>
  <si>
    <t>武蔵野東高専</t>
    <rPh sb="4" eb="5">
      <t>コウ</t>
    </rPh>
    <phoneticPr fontId="4"/>
  </si>
  <si>
    <t>武蔵野東高専</t>
    <rPh sb="4" eb="5">
      <t>コウ</t>
    </rPh>
    <phoneticPr fontId="4"/>
  </si>
  <si>
    <t>寺島</t>
  </si>
  <si>
    <t>ﾐﾂｷ</t>
  </si>
  <si>
    <t>垣内</t>
  </si>
  <si>
    <t>ｶｷｳﾁ</t>
  </si>
  <si>
    <t>掛川</t>
  </si>
  <si>
    <t>ｶｹｶﾞﾜ</t>
  </si>
  <si>
    <t>ﾀｶﾀ</t>
  </si>
  <si>
    <t>海老原</t>
  </si>
  <si>
    <t>ｴﾋﾞﾊﾗ</t>
  </si>
  <si>
    <t>理貴</t>
  </si>
  <si>
    <t>ﾘｷ</t>
  </si>
  <si>
    <t>ﾀﾂﾐ</t>
  </si>
  <si>
    <t>ｳﾐﾉ</t>
  </si>
  <si>
    <t>滉太</t>
  </si>
  <si>
    <t>中尾</t>
  </si>
  <si>
    <t>ﾅｶｵ</t>
  </si>
  <si>
    <t>野村</t>
  </si>
  <si>
    <t>ﾉﾑﾗ</t>
  </si>
  <si>
    <t>寺田</t>
  </si>
  <si>
    <t>ﾃﾗﾀﾞ</t>
  </si>
  <si>
    <t>こはる</t>
  </si>
  <si>
    <t>ｺﾊﾙ</t>
  </si>
  <si>
    <t>栗﨑</t>
  </si>
  <si>
    <t>ｸﾘｻｷ</t>
  </si>
  <si>
    <t>ﾕﾘｺ</t>
  </si>
  <si>
    <t>堀江</t>
  </si>
  <si>
    <t>ﾎﾘｴ</t>
  </si>
  <si>
    <t>和泉</t>
  </si>
  <si>
    <t>彰吾</t>
  </si>
  <si>
    <t>ｼｭｳﾀﾛｳ</t>
  </si>
  <si>
    <t>ﾄｳﾏ</t>
  </si>
  <si>
    <t>藤本</t>
  </si>
  <si>
    <t>理玖</t>
  </si>
  <si>
    <t>美晴</t>
  </si>
  <si>
    <t>ﾐﾊﾙ</t>
  </si>
  <si>
    <t>ﾌｼﾞｻﾜ</t>
  </si>
  <si>
    <t>平本</t>
  </si>
  <si>
    <t>ﾋﾗﾓﾄ</t>
  </si>
  <si>
    <t>ﾏﾋﾛ</t>
  </si>
  <si>
    <t>ﾙｶ</t>
  </si>
  <si>
    <t>河内</t>
  </si>
  <si>
    <t>凛太郎</t>
  </si>
  <si>
    <t>ﾌｳﾀ</t>
  </si>
  <si>
    <t>史華</t>
  </si>
  <si>
    <t>棚田</t>
  </si>
  <si>
    <t>ﾀﾅﾀﾞ</t>
  </si>
  <si>
    <t>ｻﾗ</t>
  </si>
  <si>
    <t>ｷｮｳﾀ</t>
  </si>
  <si>
    <t>雄士</t>
  </si>
  <si>
    <t>茜</t>
  </si>
  <si>
    <t>ｱｶﾈ</t>
  </si>
  <si>
    <t>晴輝</t>
  </si>
  <si>
    <t>武井</t>
  </si>
  <si>
    <t>梨紗</t>
  </si>
  <si>
    <t>洋平</t>
  </si>
  <si>
    <t>ﾖｳﾍｲ</t>
  </si>
  <si>
    <t>ﾉﾄﾞｶ</t>
  </si>
  <si>
    <t>黒澤</t>
  </si>
  <si>
    <t>ｸﾛｻﾜ</t>
  </si>
  <si>
    <t>千聖</t>
  </si>
  <si>
    <t>宍倉</t>
  </si>
  <si>
    <t>ｼｼｸﾗ</t>
  </si>
  <si>
    <t>愛里</t>
  </si>
  <si>
    <t>吉岡</t>
  </si>
  <si>
    <t>ﾖｼｵｶ</t>
  </si>
  <si>
    <t>ﾀｹﾄ</t>
  </si>
  <si>
    <t>高松</t>
  </si>
  <si>
    <t>ﾀｶﾏﾂ</t>
  </si>
  <si>
    <t>拓巳</t>
  </si>
  <si>
    <t>小原</t>
  </si>
  <si>
    <t>千佳</t>
  </si>
  <si>
    <t>志村</t>
  </si>
  <si>
    <t>竹村</t>
  </si>
  <si>
    <t>ﾀｹﾑﾗ</t>
  </si>
  <si>
    <t>ﾂﾑｷﾞ</t>
  </si>
  <si>
    <t>田代</t>
  </si>
  <si>
    <t>ﾀｼﾛ</t>
  </si>
  <si>
    <t>真希</t>
  </si>
  <si>
    <t>蓮</t>
  </si>
  <si>
    <t>ﾕｳｲﾁ</t>
  </si>
  <si>
    <t>奨</t>
  </si>
  <si>
    <t>ｶｽﾞﾀｶ</t>
  </si>
  <si>
    <t>ｼｭｳｼﾞ</t>
  </si>
  <si>
    <t>平澤</t>
  </si>
  <si>
    <t>ﾋﾗｻﾜ</t>
  </si>
  <si>
    <t>崇人</t>
  </si>
  <si>
    <t>力也</t>
  </si>
  <si>
    <t>ｻﾜｺ</t>
  </si>
  <si>
    <t>悠香</t>
  </si>
  <si>
    <t>開登</t>
  </si>
  <si>
    <t>臼井</t>
  </si>
  <si>
    <t>ｳｽｲ</t>
  </si>
  <si>
    <t>黎</t>
  </si>
  <si>
    <t>川鍋</t>
  </si>
  <si>
    <t>龍斗</t>
  </si>
  <si>
    <t>ｶﾜﾅﾍﾞ</t>
  </si>
  <si>
    <t>ｷﾐｱｷ</t>
  </si>
  <si>
    <t>ﾘｭｳﾍｲ</t>
  </si>
  <si>
    <t>幸奈</t>
  </si>
  <si>
    <t>ﾕｷﾅ</t>
  </si>
  <si>
    <t>一馬</t>
  </si>
  <si>
    <t>花田</t>
  </si>
  <si>
    <t>壮馬</t>
  </si>
  <si>
    <t>ﾊﾅﾀﾞ</t>
  </si>
  <si>
    <t>眞子</t>
  </si>
  <si>
    <t>優衣</t>
  </si>
  <si>
    <t>冬馬</t>
  </si>
  <si>
    <t>昇</t>
  </si>
  <si>
    <t>ﾀｶｷ</t>
  </si>
  <si>
    <t>智貴</t>
  </si>
  <si>
    <t>戸島</t>
  </si>
  <si>
    <t>ﾄｼﾏ</t>
  </si>
  <si>
    <t>里奈</t>
  </si>
  <si>
    <t>蒼太</t>
  </si>
  <si>
    <t>藤永</t>
  </si>
  <si>
    <t>ﾌｼﾞﾅｶﾞ</t>
  </si>
  <si>
    <t>金井</t>
  </si>
  <si>
    <t>ｶﾅｲ</t>
  </si>
  <si>
    <t>松田</t>
  </si>
  <si>
    <t>ﾏﾂﾀﾞ</t>
  </si>
  <si>
    <t>ﾋﾛﾔ</t>
  </si>
  <si>
    <t>例：「学校番号＋○○○○高校1.xls」</t>
    <rPh sb="0" eb="1">
      <t>レイ</t>
    </rPh>
    <rPh sb="3" eb="5">
      <t>ガッコウ</t>
    </rPh>
    <rPh sb="5" eb="7">
      <t>バンゴウ</t>
    </rPh>
    <rPh sb="12" eb="14">
      <t>コウコウ</t>
    </rPh>
    <phoneticPr fontId="4"/>
  </si>
  <si>
    <t>　　 「学校番号＋○○○○高校2.xls」</t>
    <rPh sb="4" eb="6">
      <t>ガッコウ</t>
    </rPh>
    <rPh sb="6" eb="8">
      <t>バンゴウ</t>
    </rPh>
    <phoneticPr fontId="4"/>
  </si>
  <si>
    <t>東京都立三鷹</t>
    <phoneticPr fontId="4"/>
  </si>
  <si>
    <t>水本</t>
  </si>
  <si>
    <t>ﾐｽﾞﾓﾄ</t>
  </si>
  <si>
    <t>ﾀﾏｷ</t>
  </si>
  <si>
    <t>青山</t>
  </si>
  <si>
    <t>ｱｵﾔﾏ</t>
  </si>
  <si>
    <t>有里</t>
  </si>
  <si>
    <t>夏海</t>
  </si>
  <si>
    <t>梢</t>
  </si>
  <si>
    <t>ｶﾜｳﾁ</t>
  </si>
  <si>
    <t>ｺｽﾞｴ</t>
  </si>
  <si>
    <t>俊介</t>
  </si>
  <si>
    <t>ｾﾗ</t>
  </si>
  <si>
    <t>ﾌﾐｶ</t>
  </si>
  <si>
    <t>圭佑</t>
  </si>
  <si>
    <t>勇輔</t>
  </si>
  <si>
    <t>梅本</t>
  </si>
  <si>
    <t>ｳﾒﾓﾄ</t>
  </si>
  <si>
    <t>恵</t>
  </si>
  <si>
    <t>ﾓﾄｷ</t>
  </si>
  <si>
    <t>杉田</t>
  </si>
  <si>
    <t>ｽｷﾞﾀ</t>
  </si>
  <si>
    <t>ﾀｽｸ</t>
  </si>
  <si>
    <t>安田</t>
  </si>
  <si>
    <t>ﾔｽﾀﾞ</t>
  </si>
  <si>
    <t>龍介</t>
  </si>
  <si>
    <t>ﾂﾉﾀﾞ</t>
  </si>
  <si>
    <t>児玉</t>
  </si>
  <si>
    <t>有咲</t>
  </si>
  <si>
    <t>ｺﾀﾞﾏ</t>
  </si>
  <si>
    <t>ｼｮｳｷ</t>
  </si>
  <si>
    <t>竜希</t>
  </si>
  <si>
    <t>ﾘｭｳｷ</t>
  </si>
  <si>
    <t>菊地</t>
  </si>
  <si>
    <t>百瀬</t>
  </si>
  <si>
    <t>ﾓﾓｾ</t>
  </si>
  <si>
    <t>彩乃</t>
  </si>
  <si>
    <t>細川</t>
  </si>
  <si>
    <t>ﾎｿｶﾜ</t>
  </si>
  <si>
    <t>猪俣</t>
  </si>
  <si>
    <t>藤原</t>
  </si>
  <si>
    <t>ﾌｼﾞﾜﾗ</t>
  </si>
  <si>
    <t>ﾒｲ</t>
  </si>
  <si>
    <t>野澤</t>
  </si>
  <si>
    <t>萌花</t>
  </si>
  <si>
    <t>ﾉｻﾞﾜ</t>
  </si>
  <si>
    <t>ﾄｳｲ</t>
  </si>
  <si>
    <t>志賀</t>
  </si>
  <si>
    <t>ｼｶﾞ</t>
  </si>
  <si>
    <t>ｿｳﾀﾛｳ</t>
  </si>
  <si>
    <t>龍真</t>
  </si>
  <si>
    <t>ｴｲｽｹ</t>
  </si>
  <si>
    <t>亜莉沙</t>
  </si>
  <si>
    <t>熊谷</t>
  </si>
  <si>
    <t>ｸﾏｶﾞｲ</t>
  </si>
  <si>
    <t>ﾘﾝﾍﾟｲ</t>
  </si>
  <si>
    <t>ﾊﾌﾞ</t>
  </si>
  <si>
    <t>凌斗</t>
  </si>
  <si>
    <t>ﾘｮｳﾄ</t>
  </si>
  <si>
    <t>楓</t>
  </si>
  <si>
    <t>ﾓﾃｷﾞ</t>
  </si>
  <si>
    <t>ｶｴﾃﾞ</t>
  </si>
  <si>
    <t>ｶｽﾞﾄ</t>
  </si>
  <si>
    <t>ﾘｵﾝ</t>
  </si>
  <si>
    <t>奈良</t>
  </si>
  <si>
    <t>ﾅﾗ</t>
  </si>
  <si>
    <t>ｸﾜﾊﾗ</t>
  </si>
  <si>
    <t>菜月</t>
  </si>
  <si>
    <t>侑花</t>
  </si>
  <si>
    <t>ﾕｷｶ</t>
  </si>
  <si>
    <t>芽生</t>
  </si>
  <si>
    <t>ｿｳｷ</t>
  </si>
  <si>
    <t>俊太</t>
  </si>
  <si>
    <t>ｺﾄﾐ</t>
  </si>
  <si>
    <t>汐音</t>
  </si>
  <si>
    <t>佑花</t>
  </si>
  <si>
    <t>悠大</t>
  </si>
  <si>
    <t>矢作</t>
  </si>
  <si>
    <t>寺西</t>
  </si>
  <si>
    <t>ﾃﾗﾆｼ</t>
  </si>
  <si>
    <t>平岡</t>
  </si>
  <si>
    <t>ﾋﾗｵｶ</t>
  </si>
  <si>
    <t>詩乃</t>
  </si>
  <si>
    <t>今村</t>
  </si>
  <si>
    <t>ｲﾏﾑﾗ</t>
  </si>
  <si>
    <t>那須</t>
  </si>
  <si>
    <t>ﾅｽ</t>
  </si>
  <si>
    <t>彩音</t>
  </si>
  <si>
    <t>牛田</t>
  </si>
  <si>
    <t>ｳｼﾀﾞ</t>
  </si>
  <si>
    <t>ﾊﾅﾉ</t>
  </si>
  <si>
    <t>白鳥</t>
  </si>
  <si>
    <t>ｼﾗﾄﾘ</t>
  </si>
  <si>
    <t>宮田</t>
  </si>
  <si>
    <t>ﾐﾔﾀ</t>
  </si>
  <si>
    <t>大舘</t>
  </si>
  <si>
    <t>和真</t>
  </si>
  <si>
    <t>航太</t>
  </si>
  <si>
    <t>ﾖｼﾋｺ</t>
  </si>
  <si>
    <t>ﾐﾊﾗ</t>
  </si>
  <si>
    <t>森谷</t>
  </si>
  <si>
    <t>ﾓﾘﾔ</t>
  </si>
  <si>
    <t>ﾋﾃﾞｱｷ</t>
  </si>
  <si>
    <t>中嶋</t>
  </si>
  <si>
    <t>貴大</t>
  </si>
  <si>
    <t>小出</t>
  </si>
  <si>
    <t>ｺｲﾃﾞ</t>
  </si>
  <si>
    <t>涼子</t>
  </si>
  <si>
    <t>ﾀｶﾉﾘ</t>
  </si>
  <si>
    <t>悠稀</t>
  </si>
  <si>
    <t>細野</t>
  </si>
  <si>
    <t>ﾎｿﾉ</t>
  </si>
  <si>
    <t>ｼﾘｭｳ</t>
  </si>
  <si>
    <t>歩美</t>
  </si>
  <si>
    <t>ｵﾊﾗ</t>
  </si>
  <si>
    <t>宮坂</t>
  </si>
  <si>
    <t>ﾐﾔｻｶ</t>
  </si>
  <si>
    <t>颯汰</t>
  </si>
  <si>
    <t>功</t>
  </si>
  <si>
    <t>裕樹</t>
  </si>
  <si>
    <t>ﾖｼﾉﾌﾞ</t>
  </si>
  <si>
    <t>尚哉</t>
  </si>
  <si>
    <t>ﾖｼﾀｶ</t>
  </si>
  <si>
    <t>敦</t>
  </si>
  <si>
    <t>ﾘﾝ</t>
  </si>
  <si>
    <t>古山</t>
  </si>
  <si>
    <t>ﾌﾙﾔﾏ</t>
  </si>
  <si>
    <t>星</t>
  </si>
  <si>
    <t>ﾎｼ</t>
  </si>
  <si>
    <t>ﾅｶﾀﾞ</t>
  </si>
  <si>
    <t>康輔</t>
  </si>
  <si>
    <t>泰地</t>
  </si>
  <si>
    <t>ｱｲﾅ</t>
  </si>
  <si>
    <t>大</t>
  </si>
  <si>
    <t>ﾀﾞｲ</t>
  </si>
  <si>
    <t>石塚</t>
  </si>
  <si>
    <t>ｲｼﾂﾞｶ</t>
  </si>
  <si>
    <t>ﾕｷﾋﾛ</t>
  </si>
  <si>
    <t>雅樹</t>
  </si>
  <si>
    <t>廉</t>
  </si>
  <si>
    <t>伏見</t>
  </si>
  <si>
    <t>ﾌｼﾐ</t>
  </si>
  <si>
    <t>醍醐</t>
  </si>
  <si>
    <t>理子</t>
  </si>
  <si>
    <t>優人</t>
  </si>
  <si>
    <t>梨乃</t>
  </si>
  <si>
    <t>平沼</t>
  </si>
  <si>
    <t>ﾋﾗﾇﾏ</t>
  </si>
  <si>
    <t>都保谷</t>
    <rPh sb="0" eb="1">
      <t>ト</t>
    </rPh>
    <rPh sb="1" eb="3">
      <t>ホウヤ</t>
    </rPh>
    <phoneticPr fontId="4"/>
  </si>
  <si>
    <t>東京都立保谷</t>
    <rPh sb="0" eb="2">
      <t>トウキョウ</t>
    </rPh>
    <rPh sb="2" eb="4">
      <t>トリツ</t>
    </rPh>
    <rPh sb="4" eb="6">
      <t>ホウヤ</t>
    </rPh>
    <phoneticPr fontId="4"/>
  </si>
  <si>
    <t>高等学校</t>
    <rPh sb="0" eb="2">
      <t>コウトウ</t>
    </rPh>
    <rPh sb="2" eb="4">
      <t>ガッコウ</t>
    </rPh>
    <phoneticPr fontId="4"/>
  </si>
  <si>
    <t>男子人数</t>
    <rPh sb="0" eb="2">
      <t>ダンシ</t>
    </rPh>
    <rPh sb="2" eb="4">
      <t>ニンズウ</t>
    </rPh>
    <phoneticPr fontId="4"/>
  </si>
  <si>
    <t>男子合計種目数</t>
    <rPh sb="0" eb="2">
      <t>ダンシ</t>
    </rPh>
    <rPh sb="2" eb="4">
      <t>ゴウケイ</t>
    </rPh>
    <rPh sb="4" eb="6">
      <t>シュモク</t>
    </rPh>
    <rPh sb="6" eb="7">
      <t>スウ</t>
    </rPh>
    <phoneticPr fontId="4"/>
  </si>
  <si>
    <t>女子人数</t>
    <rPh sb="0" eb="2">
      <t>ジョシ</t>
    </rPh>
    <rPh sb="2" eb="4">
      <t>ニンズウ</t>
    </rPh>
    <phoneticPr fontId="4"/>
  </si>
  <si>
    <t>女子総種目数</t>
    <rPh sb="0" eb="2">
      <t>ジョシ</t>
    </rPh>
    <rPh sb="2" eb="3">
      <t>ソウ</t>
    </rPh>
    <rPh sb="3" eb="5">
      <t>シュモク</t>
    </rPh>
    <rPh sb="5" eb="6">
      <t>スウ</t>
    </rPh>
    <phoneticPr fontId="4"/>
  </si>
  <si>
    <t>Ｍ４Ｒ</t>
    <phoneticPr fontId="4"/>
  </si>
  <si>
    <t>Ｗ４Ｒ</t>
    <phoneticPr fontId="4"/>
  </si>
  <si>
    <t>M16R</t>
    <phoneticPr fontId="4"/>
  </si>
  <si>
    <t>W16R</t>
    <phoneticPr fontId="4"/>
  </si>
  <si>
    <t>プログラム</t>
    <phoneticPr fontId="4"/>
  </si>
  <si>
    <t>津田</t>
  </si>
  <si>
    <t>ﾂﾀﾞ</t>
  </si>
  <si>
    <t>理央</t>
  </si>
  <si>
    <t>宏夢</t>
  </si>
  <si>
    <t>蓮見</t>
  </si>
  <si>
    <t>ﾊｽﾐ</t>
  </si>
  <si>
    <t>添付ファイルの名前は</t>
    <rPh sb="0" eb="2">
      <t>テンプ</t>
    </rPh>
    <rPh sb="7" eb="9">
      <t>ナマエ</t>
    </rPh>
    <phoneticPr fontId="4"/>
  </si>
  <si>
    <t>②大会申込用紙・申し込み代金の支払い</t>
    <rPh sb="1" eb="3">
      <t>タイカイ</t>
    </rPh>
    <rPh sb="3" eb="5">
      <t>モウシコミ</t>
    </rPh>
    <rPh sb="5" eb="7">
      <t>ヨウシ</t>
    </rPh>
    <rPh sb="8" eb="9">
      <t>モウ</t>
    </rPh>
    <rPh sb="10" eb="11">
      <t>コ</t>
    </rPh>
    <rPh sb="12" eb="14">
      <t>ダイキン</t>
    </rPh>
    <rPh sb="15" eb="17">
      <t>シハラ</t>
    </rPh>
    <phoneticPr fontId="4"/>
  </si>
  <si>
    <t>　メールにて申し込みをした上で、下記の日時に大会申込用紙と申し込み代金をご持参ください。</t>
    <phoneticPr fontId="4"/>
  </si>
  <si>
    <t>　「大会申込用紙　男」と「大会申込用紙　女」は、「出場選手エントリー票」（男女同一シート）に記入すると自動的に作成されます。</t>
    <phoneticPr fontId="4"/>
  </si>
  <si>
    <t>※大会申込用紙・申し込み代金を忘れないようにお願いします。</t>
    <rPh sb="1" eb="3">
      <t>タイカイ</t>
    </rPh>
    <rPh sb="3" eb="5">
      <t>モウシコミ</t>
    </rPh>
    <rPh sb="5" eb="7">
      <t>ヨウシ</t>
    </rPh>
    <rPh sb="8" eb="9">
      <t>モウ</t>
    </rPh>
    <rPh sb="10" eb="11">
      <t>コ</t>
    </rPh>
    <rPh sb="12" eb="14">
      <t>ダイキン</t>
    </rPh>
    <rPh sb="15" eb="16">
      <t>ワス</t>
    </rPh>
    <rPh sb="23" eb="24">
      <t>ネガ</t>
    </rPh>
    <phoneticPr fontId="4"/>
  </si>
  <si>
    <t>※メールが届かなかった時のために、「出場選手エントリー票」も印刷してご持参下さい。</t>
    <phoneticPr fontId="4"/>
  </si>
  <si>
    <t>③「申し込みファイル」及び「大会申込用紙」の作成について</t>
    <rPh sb="2" eb="3">
      <t>モウ</t>
    </rPh>
    <rPh sb="4" eb="5">
      <t>コ</t>
    </rPh>
    <rPh sb="11" eb="12">
      <t>オヨ</t>
    </rPh>
    <rPh sb="14" eb="16">
      <t>タイカイ</t>
    </rPh>
    <rPh sb="16" eb="18">
      <t>モウシコミ</t>
    </rPh>
    <rPh sb="18" eb="20">
      <t>ヨウシ</t>
    </rPh>
    <rPh sb="22" eb="24">
      <t>サクセイ</t>
    </rPh>
    <phoneticPr fontId="4"/>
  </si>
  <si>
    <t>３　　「出場選手エントリー票」シートの入力が完了したら「大会申込用紙 男」シートと「大会申込用紙 女」シートが完成します。</t>
    <rPh sb="4" eb="6">
      <t>シュツジョウ</t>
    </rPh>
    <rPh sb="6" eb="8">
      <t>センシュ</t>
    </rPh>
    <rPh sb="13" eb="14">
      <t>ヒョウ</t>
    </rPh>
    <rPh sb="19" eb="21">
      <t>ニュウリョク</t>
    </rPh>
    <rPh sb="22" eb="24">
      <t>カンリョウ</t>
    </rPh>
    <rPh sb="28" eb="30">
      <t>タイカイ</t>
    </rPh>
    <rPh sb="30" eb="32">
      <t>モウシコミ</t>
    </rPh>
    <rPh sb="32" eb="34">
      <t>ヨウシ</t>
    </rPh>
    <rPh sb="35" eb="36">
      <t>オトコ</t>
    </rPh>
    <rPh sb="49" eb="50">
      <t>オンナ</t>
    </rPh>
    <rPh sb="55" eb="57">
      <t>カンセイ</t>
    </rPh>
    <phoneticPr fontId="4"/>
  </si>
  <si>
    <t>※「大会申込用紙 男」シートと「大会申込用紙 女」シートを印刷し、②に従って申し込み代金支払い当日に持参してください。</t>
    <rPh sb="29" eb="31">
      <t>インサツ</t>
    </rPh>
    <rPh sb="35" eb="36">
      <t>シタガ</t>
    </rPh>
    <rPh sb="38" eb="39">
      <t>モウ</t>
    </rPh>
    <rPh sb="40" eb="41">
      <t>コ</t>
    </rPh>
    <rPh sb="42" eb="44">
      <t>ダイキン</t>
    </rPh>
    <rPh sb="44" eb="46">
      <t>シハラ</t>
    </rPh>
    <rPh sb="47" eb="49">
      <t>トウジツ</t>
    </rPh>
    <rPh sb="50" eb="52">
      <t>ジサン</t>
    </rPh>
    <phoneticPr fontId="4"/>
  </si>
  <si>
    <t>大会申込用紙</t>
    <rPh sb="0" eb="2">
      <t>タイカイ</t>
    </rPh>
    <rPh sb="2" eb="4">
      <t>モウシコミ</t>
    </rPh>
    <rPh sb="4" eb="6">
      <t>ヨウシ</t>
    </rPh>
    <phoneticPr fontId="9"/>
  </si>
  <si>
    <t>大智</t>
  </si>
  <si>
    <t>日塔</t>
  </si>
  <si>
    <t>諒太</t>
  </si>
  <si>
    <t>半田</t>
  </si>
  <si>
    <t>立成</t>
  </si>
  <si>
    <t>茂呂</t>
  </si>
  <si>
    <t>一登</t>
  </si>
  <si>
    <t>友裕</t>
  </si>
  <si>
    <t>石河</t>
  </si>
  <si>
    <t>里彩</t>
  </si>
  <si>
    <t>洋香</t>
  </si>
  <si>
    <t>舩岡</t>
  </si>
  <si>
    <t>紀実</t>
  </si>
  <si>
    <t>新徳</t>
  </si>
  <si>
    <t>駿人</t>
  </si>
  <si>
    <t>光平</t>
  </si>
  <si>
    <t>陽南</t>
  </si>
  <si>
    <t>朋也</t>
  </si>
  <si>
    <t>美帆</t>
  </si>
  <si>
    <t>由里可</t>
  </si>
  <si>
    <t>澤田</t>
  </si>
  <si>
    <t>一瀬</t>
  </si>
  <si>
    <t>星和</t>
  </si>
  <si>
    <t>啓太朗</t>
  </si>
  <si>
    <t>本間</t>
  </si>
  <si>
    <t>南雲</t>
  </si>
  <si>
    <t>海哉</t>
  </si>
  <si>
    <t>江谷</t>
  </si>
  <si>
    <t>拓起</t>
  </si>
  <si>
    <t>謙太</t>
  </si>
  <si>
    <t>倉又</t>
  </si>
  <si>
    <t>郁人</t>
  </si>
  <si>
    <t>下村</t>
  </si>
  <si>
    <t>市瀬</t>
  </si>
  <si>
    <t>美来</t>
  </si>
  <si>
    <t>鈴乃</t>
  </si>
  <si>
    <t>聡一郎</t>
  </si>
  <si>
    <t>向井</t>
  </si>
  <si>
    <t>福元</t>
  </si>
  <si>
    <t>陸王</t>
  </si>
  <si>
    <t>峻太郎</t>
  </si>
  <si>
    <t>小田切</t>
  </si>
  <si>
    <t>聡哉</t>
  </si>
  <si>
    <t>宙夢</t>
  </si>
  <si>
    <t>武嗣</t>
  </si>
  <si>
    <t>慎也</t>
  </si>
  <si>
    <t>寛太</t>
  </si>
  <si>
    <t>晃成</t>
  </si>
  <si>
    <t>多</t>
  </si>
  <si>
    <t>蕉子</t>
  </si>
  <si>
    <t>小野田</t>
  </si>
  <si>
    <t>来海</t>
  </si>
  <si>
    <t>進通</t>
  </si>
  <si>
    <t>寿利奈</t>
  </si>
  <si>
    <t>隼也</t>
  </si>
  <si>
    <t>怜治</t>
  </si>
  <si>
    <t>山脇</t>
  </si>
  <si>
    <t>稜</t>
  </si>
  <si>
    <t>優太郎</t>
  </si>
  <si>
    <t>剛哉</t>
  </si>
  <si>
    <t>浩幸</t>
  </si>
  <si>
    <t>武末</t>
  </si>
  <si>
    <t>文壱</t>
  </si>
  <si>
    <t>戸梶</t>
  </si>
  <si>
    <t>剛志</t>
  </si>
  <si>
    <t>英希</t>
  </si>
  <si>
    <t>和朗</t>
  </si>
  <si>
    <t>み紀</t>
  </si>
  <si>
    <t>歩優</t>
  </si>
  <si>
    <t>実来</t>
  </si>
  <si>
    <t>可奈子</t>
  </si>
  <si>
    <t>さくら</t>
  </si>
  <si>
    <t>夏奈</t>
  </si>
  <si>
    <t>五嶋</t>
  </si>
  <si>
    <t>龍稀</t>
  </si>
  <si>
    <t>武鑓</t>
  </si>
  <si>
    <t>緒方</t>
  </si>
  <si>
    <t>貴紀</t>
  </si>
  <si>
    <t>瀬谷</t>
  </si>
  <si>
    <t>原嶋</t>
  </si>
  <si>
    <t>咲野</t>
  </si>
  <si>
    <t>早和子</t>
  </si>
  <si>
    <t>彩瑛</t>
  </si>
  <si>
    <t>あみ</t>
  </si>
  <si>
    <t>俊樹</t>
  </si>
  <si>
    <t>太樹</t>
  </si>
  <si>
    <t>森分</t>
  </si>
  <si>
    <t>莉音</t>
  </si>
  <si>
    <t>弦</t>
  </si>
  <si>
    <t>廣瀬</t>
  </si>
  <si>
    <t>幹子</t>
  </si>
  <si>
    <t>大村</t>
  </si>
  <si>
    <t>拓己</t>
  </si>
  <si>
    <t>唱生</t>
  </si>
  <si>
    <t>翔太郎</t>
  </si>
  <si>
    <t>大柴</t>
  </si>
  <si>
    <t>大槻</t>
  </si>
  <si>
    <t>髙辻</t>
  </si>
  <si>
    <t>律平</t>
  </si>
  <si>
    <t>智裕</t>
  </si>
  <si>
    <t>隆伸</t>
  </si>
  <si>
    <t>崎田</t>
  </si>
  <si>
    <t>健</t>
  </si>
  <si>
    <t>郁</t>
  </si>
  <si>
    <t>益田</t>
  </si>
  <si>
    <t>啓暉</t>
  </si>
  <si>
    <t>誠之</t>
  </si>
  <si>
    <t>悠佑</t>
  </si>
  <si>
    <t>河合</t>
  </si>
  <si>
    <t>瑛祐</t>
  </si>
  <si>
    <t>旗本</t>
  </si>
  <si>
    <t>威風</t>
  </si>
  <si>
    <t>知希</t>
  </si>
  <si>
    <t>石本</t>
  </si>
  <si>
    <t>里吉</t>
  </si>
  <si>
    <t>室伏</t>
  </si>
  <si>
    <t>祐吾</t>
  </si>
  <si>
    <t>凜平</t>
  </si>
  <si>
    <t>藤崎</t>
  </si>
  <si>
    <t>紗羅</t>
  </si>
  <si>
    <t>琴葉</t>
  </si>
  <si>
    <t>啓夢</t>
  </si>
  <si>
    <t>村松</t>
  </si>
  <si>
    <t>璃久</t>
  </si>
  <si>
    <t>播口</t>
  </si>
  <si>
    <t>翔紀</t>
  </si>
  <si>
    <t>宇津木</t>
  </si>
  <si>
    <t>恒平</t>
  </si>
  <si>
    <t>水谷</t>
  </si>
  <si>
    <t>匠吾</t>
  </si>
  <si>
    <t>樹梨</t>
  </si>
  <si>
    <t>竜之介</t>
  </si>
  <si>
    <t>海輝</t>
  </si>
  <si>
    <t>須永</t>
  </si>
  <si>
    <t>裕次</t>
  </si>
  <si>
    <t>重田</t>
  </si>
  <si>
    <t>一稀</t>
  </si>
  <si>
    <t>創大</t>
  </si>
  <si>
    <t>坂井</t>
  </si>
  <si>
    <t>斗賀</t>
  </si>
  <si>
    <t>宇賀神</t>
  </si>
  <si>
    <t>井戸川</t>
  </si>
  <si>
    <t>竜馬</t>
  </si>
  <si>
    <t>反田</t>
  </si>
  <si>
    <t>礼也</t>
  </si>
  <si>
    <t>晟也</t>
  </si>
  <si>
    <t>遥志</t>
  </si>
  <si>
    <t>松兼</t>
  </si>
  <si>
    <t>雅己</t>
  </si>
  <si>
    <t>粕谷</t>
  </si>
  <si>
    <t>有幸</t>
  </si>
  <si>
    <t>花井</t>
  </si>
  <si>
    <t>みゆ</t>
  </si>
  <si>
    <t>由吾</t>
  </si>
  <si>
    <t>悠理</t>
  </si>
  <si>
    <t>柾人</t>
  </si>
  <si>
    <t>祐太郎</t>
  </si>
  <si>
    <t>大塩</t>
  </si>
  <si>
    <t>慶</t>
  </si>
  <si>
    <t>二村</t>
  </si>
  <si>
    <t>竜樹</t>
  </si>
  <si>
    <t>豪</t>
  </si>
  <si>
    <t>厚</t>
  </si>
  <si>
    <t>京香</t>
  </si>
  <si>
    <t>舞佳</t>
  </si>
  <si>
    <t>ひなた</t>
  </si>
  <si>
    <t>戸山</t>
  </si>
  <si>
    <t>藤澤</t>
  </si>
  <si>
    <t>晟哉</t>
  </si>
  <si>
    <t>竜太</t>
  </si>
  <si>
    <t>究</t>
  </si>
  <si>
    <t>山城</t>
  </si>
  <si>
    <t>長田</t>
  </si>
  <si>
    <t>浩希</t>
  </si>
  <si>
    <t>河田</t>
  </si>
  <si>
    <t>泰良</t>
  </si>
  <si>
    <t>寿奎</t>
  </si>
  <si>
    <t>万葉</t>
  </si>
  <si>
    <t>紅林</t>
  </si>
  <si>
    <t>小峯</t>
  </si>
  <si>
    <t>優輔</t>
  </si>
  <si>
    <t>昌大</t>
  </si>
  <si>
    <t>裕大</t>
  </si>
  <si>
    <t>吉森</t>
  </si>
  <si>
    <t>大神田</t>
  </si>
  <si>
    <t>真也</t>
  </si>
  <si>
    <t>公亮</t>
  </si>
  <si>
    <t>咲斗</t>
  </si>
  <si>
    <t>竹本</t>
  </si>
  <si>
    <t>琳</t>
  </si>
  <si>
    <t>丹治</t>
  </si>
  <si>
    <t>祥平</t>
  </si>
  <si>
    <t>銭谷</t>
  </si>
  <si>
    <t>昂</t>
  </si>
  <si>
    <t>東</t>
  </si>
  <si>
    <t>祐希</t>
  </si>
  <si>
    <t>綺夏</t>
  </si>
  <si>
    <t>唐沢</t>
  </si>
  <si>
    <t>葵歩</t>
  </si>
  <si>
    <t>山名</t>
  </si>
  <si>
    <t>梅香</t>
  </si>
  <si>
    <t>桃花</t>
  </si>
  <si>
    <t>甲本</t>
  </si>
  <si>
    <t>まお</t>
  </si>
  <si>
    <t>樫本</t>
  </si>
  <si>
    <t>裕衣</t>
  </si>
  <si>
    <t>濱本</t>
  </si>
  <si>
    <t>奨也</t>
  </si>
  <si>
    <t>飯泉</t>
  </si>
  <si>
    <t>慈瑛</t>
  </si>
  <si>
    <t>西賀</t>
  </si>
  <si>
    <t>裕馬</t>
  </si>
  <si>
    <t>公士</t>
  </si>
  <si>
    <t>倖輝</t>
  </si>
  <si>
    <t>菜緒</t>
  </si>
  <si>
    <t>織子</t>
  </si>
  <si>
    <t>郁未</t>
  </si>
  <si>
    <t>川杉</t>
  </si>
  <si>
    <t>掛江</t>
  </si>
  <si>
    <t>海夏</t>
  </si>
  <si>
    <t>猿渡</t>
  </si>
  <si>
    <t>海</t>
  </si>
  <si>
    <t>柚希</t>
  </si>
  <si>
    <t>ゆりか</t>
  </si>
  <si>
    <t>計良</t>
  </si>
  <si>
    <t>木暮</t>
  </si>
  <si>
    <t>一世</t>
  </si>
  <si>
    <t>小溝</t>
  </si>
  <si>
    <t>茜里</t>
  </si>
  <si>
    <t>作田</t>
  </si>
  <si>
    <t>璃果子</t>
  </si>
  <si>
    <t>所</t>
  </si>
  <si>
    <t>嬉歩</t>
  </si>
  <si>
    <t>原口</t>
  </si>
  <si>
    <t>花</t>
  </si>
  <si>
    <t>門馬</t>
  </si>
  <si>
    <t>奈美</t>
  </si>
  <si>
    <t>今池</t>
  </si>
  <si>
    <t>享也</t>
  </si>
  <si>
    <t>黎哉</t>
  </si>
  <si>
    <t>崇弥</t>
  </si>
  <si>
    <t>村越</t>
  </si>
  <si>
    <t>愉一</t>
  </si>
  <si>
    <t>谷萩</t>
  </si>
  <si>
    <t>由歩</t>
  </si>
  <si>
    <t>江頭</t>
  </si>
  <si>
    <t>元希</t>
  </si>
  <si>
    <t>常木</t>
  </si>
  <si>
    <t>渓介</t>
  </si>
  <si>
    <t>宍戸</t>
  </si>
  <si>
    <t>奏太</t>
  </si>
  <si>
    <t>友作</t>
  </si>
  <si>
    <t>夕輔</t>
  </si>
  <si>
    <t>行田</t>
  </si>
  <si>
    <t>伊奈</t>
  </si>
  <si>
    <t>壮二郎</t>
  </si>
  <si>
    <t>千遥</t>
  </si>
  <si>
    <t>広</t>
  </si>
  <si>
    <t>悟</t>
  </si>
  <si>
    <t>琉人</t>
  </si>
  <si>
    <t>理士</t>
  </si>
  <si>
    <t>凌雅</t>
  </si>
  <si>
    <t>叶</t>
  </si>
  <si>
    <t>友貴</t>
  </si>
  <si>
    <t>薫子</t>
  </si>
  <si>
    <t>珠李</t>
  </si>
  <si>
    <t>竹森</t>
  </si>
  <si>
    <t>あん</t>
  </si>
  <si>
    <t>らのあ</t>
  </si>
  <si>
    <t>美友希</t>
  </si>
  <si>
    <t>晃</t>
  </si>
  <si>
    <t>末次</t>
  </si>
  <si>
    <t>瑠奈</t>
  </si>
  <si>
    <t>榑林</t>
  </si>
  <si>
    <t>亜珠可</t>
  </si>
  <si>
    <t>稲葉</t>
  </si>
  <si>
    <t>耀雄</t>
  </si>
  <si>
    <t>朝木</t>
  </si>
  <si>
    <t>修司</t>
  </si>
  <si>
    <t>富樫</t>
  </si>
  <si>
    <t>翔大</t>
  </si>
  <si>
    <t>相田</t>
  </si>
  <si>
    <t>主税</t>
  </si>
  <si>
    <t>由伸</t>
  </si>
  <si>
    <t>国友</t>
  </si>
  <si>
    <t>巧輝</t>
  </si>
  <si>
    <t>莉乙</t>
  </si>
  <si>
    <t>萱場</t>
  </si>
  <si>
    <t>和希</t>
  </si>
  <si>
    <t>唯人</t>
  </si>
  <si>
    <t>昌聖</t>
  </si>
  <si>
    <t>茉由子</t>
  </si>
  <si>
    <t>ﾆｯﾄｳ</t>
  </si>
  <si>
    <t>ﾊﾝﾀﾞ</t>
  </si>
  <si>
    <t>ﾓﾛ</t>
  </si>
  <si>
    <t>ﾌﾅｵｶ</t>
  </si>
  <si>
    <t>ﾄﾜ</t>
  </si>
  <si>
    <t>ｼﾝﾄｸ</t>
  </si>
  <si>
    <t>ｻﾜﾀﾞ</t>
  </si>
  <si>
    <t>ﾏﾘｱ</t>
  </si>
  <si>
    <t>ｲﾁﾉｾ</t>
  </si>
  <si>
    <t>ｾｲﾜ</t>
  </si>
  <si>
    <t>ｹｲﾀﾛｳ</t>
  </si>
  <si>
    <t>ﾎﾝﾏ</t>
  </si>
  <si>
    <t>ﾅｸﾞﾓ</t>
  </si>
  <si>
    <t>ｶｲﾔ</t>
  </si>
  <si>
    <t>ﾉﾎﾞﾙ</t>
  </si>
  <si>
    <t>ｴﾀﾆ</t>
  </si>
  <si>
    <t>ｸﾗﾏﾀ</t>
  </si>
  <si>
    <t>ｼﾓﾑﾗ</t>
  </si>
  <si>
    <t>ｲﾁｾ</t>
  </si>
  <si>
    <t>ｽｽﾞﾉ</t>
  </si>
  <si>
    <t>ﾑｶｲ</t>
  </si>
  <si>
    <t>ﾘｸｵｳ</t>
  </si>
  <si>
    <t>ｼｭﾝﾀﾛｳ</t>
  </si>
  <si>
    <t>ｵﾀﾞｷﾞﾘ</t>
  </si>
  <si>
    <t>ｻﾄﾔ</t>
  </si>
  <si>
    <t>ﾀｹﾂｸﾞ</t>
  </si>
  <si>
    <t>ｼﾝﾔ</t>
  </si>
  <si>
    <t>ｺｳｾｲ</t>
  </si>
  <si>
    <t>ｼｮｳｺ</t>
  </si>
  <si>
    <t>ｵﾉﾀﾞ</t>
  </si>
  <si>
    <t>ｽｶﾞﾊﾗ</t>
  </si>
  <si>
    <t>ﾅﾐ</t>
  </si>
  <si>
    <t>ｼﾝﾂｳ</t>
  </si>
  <si>
    <t>ｼﾞｭﾘﾅ</t>
  </si>
  <si>
    <t>ﾔﾏﾜｷ</t>
  </si>
  <si>
    <t>ﾀｹﾅﾘ</t>
  </si>
  <si>
    <t>ﾀｹｽｴ</t>
  </si>
  <si>
    <t>ﾌﾐｶｽﾞ</t>
  </si>
  <si>
    <t>ﾄｶｼﾞ</t>
  </si>
  <si>
    <t>ﾂﾖｼ</t>
  </si>
  <si>
    <t>ｴｲｷ</t>
  </si>
  <si>
    <t>ｶｽﾞﾛｳ</t>
  </si>
  <si>
    <t>ﾌﾕ</t>
  </si>
  <si>
    <t>ﾊﾔﾀ</t>
  </si>
  <si>
    <t>ﾀｹﾔﾘ</t>
  </si>
  <si>
    <t>ｾﾔ</t>
  </si>
  <si>
    <t>ｼｭﾝｷ</t>
  </si>
  <si>
    <t>ﾓﾘﾜｹ</t>
  </si>
  <si>
    <t>ｹﾞﾝ</t>
  </si>
  <si>
    <t>ﾋﾛｾ</t>
  </si>
  <si>
    <t>ｵｵﾑﾗ</t>
  </si>
  <si>
    <t>ﾄｱ</t>
  </si>
  <si>
    <t>ｵｵｼﾊﾞ</t>
  </si>
  <si>
    <t>ｵｵﾂｷ</t>
  </si>
  <si>
    <t>ﾘｯﾍﾟｲ</t>
  </si>
  <si>
    <t>ﾀｶﾉﾌﾞ</t>
  </si>
  <si>
    <t>ｻｷﾀ</t>
  </si>
  <si>
    <t>ﾊﾀﾓﾄ</t>
  </si>
  <si>
    <t>ｲｯﾌﾟｳ</t>
  </si>
  <si>
    <t>ｲｼﾓﾄ</t>
  </si>
  <si>
    <t>ｻﾄﾖｼ</t>
  </si>
  <si>
    <t>ﾑﾛﾌｼ</t>
  </si>
  <si>
    <t>ﾕｳｺﾞ</t>
  </si>
  <si>
    <t>ｺﾄﾊ</t>
  </si>
  <si>
    <t>ﾑﾗﾏﾂ</t>
  </si>
  <si>
    <t>ﾊﾘｸﾞﾁ</t>
  </si>
  <si>
    <t>ｳﾂｷ</t>
  </si>
  <si>
    <t>ﾐｽﾞﾀﾆ</t>
  </si>
  <si>
    <t>ｽﾅｶﾞ</t>
  </si>
  <si>
    <t>ｼｹﾞﾀ</t>
  </si>
  <si>
    <t>ﾄｶﾞ</t>
  </si>
  <si>
    <t>ｳｶﾞｼﾞﾝ</t>
  </si>
  <si>
    <t>ｲﾄﾞｶﾞﾜ</t>
  </si>
  <si>
    <t>ﾘｮｳﾏ</t>
  </si>
  <si>
    <t>ｿﾘﾀ</t>
  </si>
  <si>
    <t>ﾗｲﾔ</t>
  </si>
  <si>
    <t>ﾖｳｼﾞ</t>
  </si>
  <si>
    <t>ﾏﾂｶﾈ</t>
  </si>
  <si>
    <t>ｶｽﾔ</t>
  </si>
  <si>
    <t>ｱﾕｷ</t>
  </si>
  <si>
    <t>ﾐﾅﾂ</t>
  </si>
  <si>
    <t>ﾊﾅｲ</t>
  </si>
  <si>
    <t>ｵｵｼｵ</t>
  </si>
  <si>
    <t>ﾆﾑﾗ</t>
  </si>
  <si>
    <t>ｺﾞｳ</t>
  </si>
  <si>
    <t>ﾏｲｶ</t>
  </si>
  <si>
    <t>ﾋﾅﾀ</t>
  </si>
  <si>
    <t>ﾄﾔﾏ</t>
  </si>
  <si>
    <t>ﾓﾄﾑ</t>
  </si>
  <si>
    <t>ﾔﾏｼﾛ</t>
  </si>
  <si>
    <t>ｵｻﾀﾞ</t>
  </si>
  <si>
    <t>ｶﾜﾀﾞ</t>
  </si>
  <si>
    <t>ﾏﾖ</t>
  </si>
  <si>
    <t>ｸﾚﾊﾞﾔｼ</t>
  </si>
  <si>
    <t>ｺﾐﾈ</t>
  </si>
  <si>
    <t>ﾖｼﾓﾘ</t>
  </si>
  <si>
    <t>ｵｵｶﾝﾀﾞ</t>
  </si>
  <si>
    <t>ｻｷﾄ</t>
  </si>
  <si>
    <t>ﾀﾝｼﾞ</t>
  </si>
  <si>
    <t>ｾﾞﾆﾔ</t>
  </si>
  <si>
    <t>ｱｽﾞﾏ</t>
  </si>
  <si>
    <t>ｷﾅﾂ</t>
  </si>
  <si>
    <t>ｷｱﾗ</t>
  </si>
  <si>
    <t>ﾔﾏﾅ</t>
  </si>
  <si>
    <t>ｳﾒｶ</t>
  </si>
  <si>
    <t>ｺｳﾓﾄ</t>
  </si>
  <si>
    <t>ｶｼﾓﾄ</t>
  </si>
  <si>
    <t>ﾊﾏﾓﾄ</t>
  </si>
  <si>
    <t>ｲｲｽﾞﾐ</t>
  </si>
  <si>
    <t>ｼﾞｴｲ</t>
  </si>
  <si>
    <t>ｻｲｶﾞ</t>
  </si>
  <si>
    <t>ｶﾜｽｷﾞ</t>
  </si>
  <si>
    <t>ｶｹｴ</t>
  </si>
  <si>
    <t>ﾐｲﾅ</t>
  </si>
  <si>
    <t>ｻﾙﾜﾀﾘ</t>
  </si>
  <si>
    <t>ﾕｽﾞｷ</t>
  </si>
  <si>
    <t>ｹｲﾗ</t>
  </si>
  <si>
    <t>ｺｸﾞﾚ</t>
  </si>
  <si>
    <t>ｶｽﾞﾖ</t>
  </si>
  <si>
    <t>ｺﾐｿﾞ</t>
  </si>
  <si>
    <t>ｻｸﾀ</t>
  </si>
  <si>
    <t>ﾄｺﾛ</t>
  </si>
  <si>
    <t>ﾊﾗｸﾞﾁ</t>
  </si>
  <si>
    <t>ｷﾖ</t>
  </si>
  <si>
    <t>ﾓﾝﾏ</t>
  </si>
  <si>
    <t>ｲﾏｲｹ</t>
  </si>
  <si>
    <t>ｷｮｳﾔ</t>
  </si>
  <si>
    <t>ﾚｲﾔ</t>
  </si>
  <si>
    <t>ﾑﾗｺｼ</t>
  </si>
  <si>
    <t>ﾕｲﾁ</t>
  </si>
  <si>
    <t>ﾕｷﾎ</t>
  </si>
  <si>
    <t>ｴｶﾞｼﾗ</t>
  </si>
  <si>
    <t>ﾂﾈｷ</t>
  </si>
  <si>
    <t>ｼｼﾄﾞ</t>
  </si>
  <si>
    <t>ｺｳﾀﾞ</t>
  </si>
  <si>
    <t>ｲﾅ</t>
  </si>
  <si>
    <t>ｿｳｼﾞﾛｳ</t>
  </si>
  <si>
    <t>ﾋﾛ</t>
  </si>
  <si>
    <t>ｻﾄﾙ</t>
  </si>
  <si>
    <t>ｶｵﾙｺ</t>
  </si>
  <si>
    <t>ｼｭﾘ</t>
  </si>
  <si>
    <t>ﾀｹﾓﾘ</t>
  </si>
  <si>
    <t>ｱﾝ</t>
  </si>
  <si>
    <t>ﾗﾉｱ</t>
  </si>
  <si>
    <t>ｽｴﾂｸﾞ</t>
  </si>
  <si>
    <t>ｲﾅﾊﾞ</t>
  </si>
  <si>
    <t>ｱｻｷ</t>
  </si>
  <si>
    <t>ﾄｶﾞｼ</t>
  </si>
  <si>
    <t>ｱｲﾀﾞ</t>
  </si>
  <si>
    <t>ﾁｶﾗ</t>
  </si>
  <si>
    <t>ｸﾆﾄﾓ</t>
  </si>
  <si>
    <t>ｶﾔﾊﾞ</t>
  </si>
  <si>
    <t>ﾀﾉｳｴ</t>
  </si>
  <si>
    <t>ﾏｻﾄｼ</t>
  </si>
  <si>
    <t>日体桜華</t>
    <phoneticPr fontId="4"/>
  </si>
  <si>
    <t>中央大学附属高校（最寄り駅：JR中央線武蔵小金井駅より中大循環10分）</t>
    <rPh sb="0" eb="2">
      <t>チュウオウ</t>
    </rPh>
    <rPh sb="2" eb="4">
      <t>ダイガク</t>
    </rPh>
    <rPh sb="4" eb="6">
      <t>フゾク</t>
    </rPh>
    <rPh sb="6" eb="8">
      <t>コウコウ</t>
    </rPh>
    <rPh sb="16" eb="19">
      <t>チュウオウセン</t>
    </rPh>
    <rPh sb="19" eb="21">
      <t>ムサシ</t>
    </rPh>
    <rPh sb="21" eb="24">
      <t>コガネイ</t>
    </rPh>
    <rPh sb="24" eb="25">
      <t>エキ</t>
    </rPh>
    <rPh sb="27" eb="29">
      <t>チュウダイ</t>
    </rPh>
    <rPh sb="29" eb="31">
      <t>ジュンカン</t>
    </rPh>
    <rPh sb="33" eb="34">
      <t>フン</t>
    </rPh>
    <phoneticPr fontId="4"/>
  </si>
  <si>
    <t>浩亮</t>
  </si>
  <si>
    <t>裕斗</t>
  </si>
  <si>
    <t>小美濃</t>
  </si>
  <si>
    <t>零也</t>
  </si>
  <si>
    <t>ｵﾐﾉ</t>
  </si>
  <si>
    <t>慎太</t>
  </si>
  <si>
    <t>ｼﾝﾀ</t>
  </si>
  <si>
    <t>松山</t>
  </si>
  <si>
    <t>弘汰</t>
  </si>
  <si>
    <t>ﾏﾂﾔﾏ</t>
  </si>
  <si>
    <t>森安</t>
  </si>
  <si>
    <t>ﾓﾘﾔｽ</t>
  </si>
  <si>
    <t>奎斗</t>
  </si>
  <si>
    <t>清藤</t>
  </si>
  <si>
    <t>幸美</t>
  </si>
  <si>
    <t>ｷﾖﾌｼﾞ</t>
  </si>
  <si>
    <t>ﾕｷﾐ</t>
  </si>
  <si>
    <t>香帆</t>
  </si>
  <si>
    <t>宮治</t>
  </si>
  <si>
    <t>河奈</t>
  </si>
  <si>
    <t>ﾐﾔｼﾞ</t>
  </si>
  <si>
    <t>守慶</t>
  </si>
  <si>
    <t>ﾓﾘﾖｼ</t>
  </si>
  <si>
    <t>藤代</t>
  </si>
  <si>
    <t>俊輔</t>
  </si>
  <si>
    <t>ﾌｼﾞｼﾛ</t>
  </si>
  <si>
    <t>誉</t>
  </si>
  <si>
    <t>ﾎﾏﾚ</t>
  </si>
  <si>
    <t>荻田</t>
  </si>
  <si>
    <t>祥吾</t>
  </si>
  <si>
    <t>ｵｷﾞﾀ</t>
  </si>
  <si>
    <t>ゆろ</t>
  </si>
  <si>
    <t>ﾕﾛ</t>
  </si>
  <si>
    <t>福永</t>
  </si>
  <si>
    <t>真依子</t>
  </si>
  <si>
    <t>ﾌｸﾅｶﾞ</t>
  </si>
  <si>
    <t>ﾏｲｺ</t>
  </si>
  <si>
    <t>高桑</t>
  </si>
  <si>
    <t>真歩</t>
  </si>
  <si>
    <t>ﾀｶｸﾜ</t>
  </si>
  <si>
    <t>祐日</t>
  </si>
  <si>
    <t>泰佑</t>
  </si>
  <si>
    <t>平</t>
  </si>
  <si>
    <t>晃生</t>
  </si>
  <si>
    <t>ﾌｳｶ</t>
  </si>
  <si>
    <t>錦之介</t>
  </si>
  <si>
    <t>ｷﾝﾉｽｹ</t>
  </si>
  <si>
    <t>ｸｽﾉｷ</t>
  </si>
  <si>
    <t>正裕</t>
  </si>
  <si>
    <t>柳下</t>
  </si>
  <si>
    <t>渉平</t>
  </si>
  <si>
    <t>ﾔｷﾞｼﾀ</t>
  </si>
  <si>
    <t>郁弥</t>
  </si>
  <si>
    <t>雄希</t>
  </si>
  <si>
    <t>寺門</t>
  </si>
  <si>
    <t>ﾃﾗｶﾄﾞ</t>
  </si>
  <si>
    <t>前島</t>
  </si>
  <si>
    <t>惇志</t>
  </si>
  <si>
    <t>ﾏｴｼﾞﾏ</t>
  </si>
  <si>
    <t>岩間</t>
  </si>
  <si>
    <t>太亮</t>
  </si>
  <si>
    <t>ｲﾜﾏ</t>
  </si>
  <si>
    <t>優樹</t>
  </si>
  <si>
    <t>翔一朗</t>
  </si>
  <si>
    <t>ｼｮｳｲﾁﾛｳ</t>
  </si>
  <si>
    <t>慎一郎</t>
  </si>
  <si>
    <t>ｼﾝｲﾁﾛｳ</t>
  </si>
  <si>
    <t>木次谷</t>
  </si>
  <si>
    <t>ｷｼﾞﾔ</t>
  </si>
  <si>
    <t>千陽</t>
  </si>
  <si>
    <t>明璃</t>
  </si>
  <si>
    <t>めぐみ</t>
  </si>
  <si>
    <t>河野</t>
  </si>
  <si>
    <t>ｺｳﾉ</t>
  </si>
  <si>
    <t>梨紗子</t>
  </si>
  <si>
    <t>春花</t>
  </si>
  <si>
    <t>宮成</t>
  </si>
  <si>
    <t>和浩</t>
  </si>
  <si>
    <t>ﾐﾔﾅﾘ</t>
  </si>
  <si>
    <t>一條</t>
  </si>
  <si>
    <t>竜輝</t>
  </si>
  <si>
    <t>ｲﾁｼﾞｮｳ</t>
  </si>
  <si>
    <t>健一朗</t>
  </si>
  <si>
    <t>ｹﾝｲﾁﾛｳ</t>
  </si>
  <si>
    <t>築</t>
  </si>
  <si>
    <t>ｷｽﾞｸ</t>
  </si>
  <si>
    <t>勇希</t>
  </si>
  <si>
    <t>ｽｽﾞｶ</t>
  </si>
  <si>
    <t>石森</t>
  </si>
  <si>
    <t>ｲｼﾓﾘ</t>
  </si>
  <si>
    <t>岩上</t>
  </si>
  <si>
    <t>草太</t>
  </si>
  <si>
    <t>ｲﾜｶﾐ</t>
  </si>
  <si>
    <t>鯨井</t>
  </si>
  <si>
    <t>ｸｼﾞﾗｲ</t>
  </si>
  <si>
    <t>高</t>
  </si>
  <si>
    <t>田北</t>
  </si>
  <si>
    <t>ﾀｷﾀ</t>
  </si>
  <si>
    <t>朋佳</t>
  </si>
  <si>
    <t>祐己</t>
  </si>
  <si>
    <t>奥村</t>
  </si>
  <si>
    <t>ｵｸﾑﾗ</t>
  </si>
  <si>
    <t>日菜子</t>
  </si>
  <si>
    <t>彩巴</t>
  </si>
  <si>
    <t>ｱﾔﾊ</t>
  </si>
  <si>
    <t>巧也</t>
  </si>
  <si>
    <t>芳賀</t>
  </si>
  <si>
    <t>ﾊｶﾞ</t>
  </si>
  <si>
    <t>知彦</t>
  </si>
  <si>
    <t>ﾄﾓﾋｺ</t>
  </si>
  <si>
    <t>隆太</t>
  </si>
  <si>
    <t>季弓</t>
  </si>
  <si>
    <t>ｷﾕﾐ</t>
  </si>
  <si>
    <t>義雄</t>
  </si>
  <si>
    <t>ﾖｼｵ</t>
  </si>
  <si>
    <t>森合</t>
  </si>
  <si>
    <t>ﾓﾘｱｲ</t>
  </si>
  <si>
    <t>玲央</t>
  </si>
  <si>
    <t>ﾚｵ</t>
  </si>
  <si>
    <t>蛭川</t>
  </si>
  <si>
    <t>孟瑠</t>
  </si>
  <si>
    <t>ﾋﾙｶﾜ</t>
  </si>
  <si>
    <t>岡﨑</t>
  </si>
  <si>
    <t>吉本</t>
  </si>
  <si>
    <t>ﾖｼﾓﾄ</t>
  </si>
  <si>
    <t>武彦</t>
  </si>
  <si>
    <t>ﾀｹﾋｺ</t>
  </si>
  <si>
    <t>横溝</t>
  </si>
  <si>
    <t>京平</t>
  </si>
  <si>
    <t>ﾖｺﾐｿﾞ</t>
  </si>
  <si>
    <t>ｶｲﾘ</t>
  </si>
  <si>
    <t>添田</t>
  </si>
  <si>
    <t>ｿｴﾀﾞ</t>
  </si>
  <si>
    <t>津川</t>
  </si>
  <si>
    <t>太壱</t>
  </si>
  <si>
    <t>ﾂｶﾞﾜ</t>
  </si>
  <si>
    <t>梅森</t>
  </si>
  <si>
    <t>鴻武</t>
  </si>
  <si>
    <t>ｳﾒﾓﾘ</t>
  </si>
  <si>
    <t>陽汰</t>
  </si>
  <si>
    <t>健大</t>
  </si>
  <si>
    <t>舘野</t>
  </si>
  <si>
    <t>洸希</t>
  </si>
  <si>
    <t>ﾀﾃﾉ</t>
  </si>
  <si>
    <t>脇坂</t>
  </si>
  <si>
    <t>久哉</t>
  </si>
  <si>
    <t>ﾜｷｻｶ</t>
  </si>
  <si>
    <t>ﾋｻﾔ</t>
  </si>
  <si>
    <t>晴太</t>
  </si>
  <si>
    <t>ﾊﾙﾀ</t>
  </si>
  <si>
    <t>貴緒</t>
  </si>
  <si>
    <t>ｷｵ</t>
  </si>
  <si>
    <t>手嶋</t>
  </si>
  <si>
    <t>はなこ</t>
  </si>
  <si>
    <t>ﾃｼﾞﾏ</t>
  </si>
  <si>
    <t>ﾊﾅｺ</t>
  </si>
  <si>
    <t>佑樹</t>
  </si>
  <si>
    <t>石崎</t>
  </si>
  <si>
    <t>佑弥</t>
  </si>
  <si>
    <t>ｲｼｻﾞｷ</t>
  </si>
  <si>
    <t>江上</t>
  </si>
  <si>
    <t>謙吾</t>
  </si>
  <si>
    <t>ｴｶﾞﾐ</t>
  </si>
  <si>
    <t>尾熊</t>
  </si>
  <si>
    <t>ｵｸﾞﾏ</t>
  </si>
  <si>
    <t>孝史</t>
  </si>
  <si>
    <t>土田</t>
  </si>
  <si>
    <t>恋</t>
  </si>
  <si>
    <t>ﾂﾁﾀﾞ</t>
  </si>
  <si>
    <t>琢登</t>
  </si>
  <si>
    <t>嘉数</t>
  </si>
  <si>
    <t>百合</t>
  </si>
  <si>
    <t>ｶｽｳ</t>
  </si>
  <si>
    <t>ﾕｳﾐ</t>
  </si>
  <si>
    <t>菜々美</t>
  </si>
  <si>
    <t>早川</t>
  </si>
  <si>
    <t>ﾊﾔｶﾜ</t>
  </si>
  <si>
    <t>早野</t>
  </si>
  <si>
    <t>有未花</t>
  </si>
  <si>
    <t>ﾊﾔﾉ</t>
  </si>
  <si>
    <t>藤野</t>
  </si>
  <si>
    <t>鈴花</t>
  </si>
  <si>
    <t>ﾌｼﾞﾉ</t>
  </si>
  <si>
    <t>溝江</t>
  </si>
  <si>
    <t>由奈咲</t>
  </si>
  <si>
    <t>ﾐｿﾞｴ</t>
  </si>
  <si>
    <t>ﾕﾅｻ</t>
  </si>
  <si>
    <t>あい</t>
  </si>
  <si>
    <t>隆晃</t>
  </si>
  <si>
    <t>ﾀｶﾃﾙ</t>
  </si>
  <si>
    <t>知也</t>
  </si>
  <si>
    <t>頼河</t>
  </si>
  <si>
    <t>ﾗｲｶﾞ</t>
  </si>
  <si>
    <t>裕太</t>
  </si>
  <si>
    <t>横尾</t>
  </si>
  <si>
    <t>ﾖｺｵ</t>
  </si>
  <si>
    <t>ｼﾝｼﾞﾛｳ</t>
  </si>
  <si>
    <t>黛伽</t>
  </si>
  <si>
    <t>大橋</t>
  </si>
  <si>
    <t>ｵｵﾊｼ</t>
  </si>
  <si>
    <t>ｻﾔ</t>
  </si>
  <si>
    <t>虎太朗</t>
  </si>
  <si>
    <t>ｺﾀﾛｳ</t>
  </si>
  <si>
    <t>文哉</t>
  </si>
  <si>
    <t>陽太</t>
  </si>
  <si>
    <t>祥希</t>
  </si>
  <si>
    <t>愛奈</t>
  </si>
  <si>
    <t>航介</t>
  </si>
  <si>
    <t>皓一</t>
  </si>
  <si>
    <t>日高</t>
  </si>
  <si>
    <t>悠河</t>
  </si>
  <si>
    <t>ﾋﾀﾞｶ</t>
  </si>
  <si>
    <t>大志</t>
  </si>
  <si>
    <t>ﾀｲｼ</t>
  </si>
  <si>
    <t>海老澤</t>
  </si>
  <si>
    <t>淳</t>
  </si>
  <si>
    <t>ｴﾋﾞｻﾜ</t>
  </si>
  <si>
    <t>矢部</t>
  </si>
  <si>
    <t>ﾔﾍﾞ</t>
  </si>
  <si>
    <t>ﾁﾅ</t>
  </si>
  <si>
    <t>百絵</t>
  </si>
  <si>
    <t>颯</t>
  </si>
  <si>
    <t>ｼｭｳ</t>
  </si>
  <si>
    <t>ｲｯｾｲ</t>
  </si>
  <si>
    <t>崇留</t>
  </si>
  <si>
    <t>沢野</t>
  </si>
  <si>
    <t>ｻﾜﾉ</t>
  </si>
  <si>
    <t>橋井</t>
  </si>
  <si>
    <t>博幸</t>
  </si>
  <si>
    <t>ﾊｼｲ</t>
  </si>
  <si>
    <t>松岡</t>
  </si>
  <si>
    <t>ﾏﾂｵｶ</t>
  </si>
  <si>
    <t>池内</t>
  </si>
  <si>
    <t>ｲｹｳﾁ</t>
  </si>
  <si>
    <t>花音</t>
  </si>
  <si>
    <t>ｶﾉﾝ</t>
  </si>
  <si>
    <t>真矢</t>
  </si>
  <si>
    <t>ﾏﾔ</t>
  </si>
  <si>
    <t>圭司</t>
  </si>
  <si>
    <t>嶋津</t>
  </si>
  <si>
    <t>ｼﾏﾂﾞ</t>
  </si>
  <si>
    <t>脩士</t>
  </si>
  <si>
    <t>芥切</t>
  </si>
  <si>
    <t>ﾁﾘｷﾞﾘ</t>
  </si>
  <si>
    <t>山縣</t>
  </si>
  <si>
    <t>彰太</t>
  </si>
  <si>
    <t>ﾔﾏｶﾞﾀ</t>
  </si>
  <si>
    <t>溝内</t>
  </si>
  <si>
    <t>夏花</t>
  </si>
  <si>
    <t>ﾐｿﾞｳﾁ</t>
  </si>
  <si>
    <t>ﾅﾂｶ</t>
  </si>
  <si>
    <t>國司</t>
  </si>
  <si>
    <t>ｸﾆｼ</t>
  </si>
  <si>
    <t>亜吏</t>
  </si>
  <si>
    <t>ｱﾘ</t>
  </si>
  <si>
    <t>隼佑</t>
  </si>
  <si>
    <t>新屋</t>
  </si>
  <si>
    <t>麟子</t>
  </si>
  <si>
    <t>ﾘﾝｺ</t>
  </si>
  <si>
    <t>佐山</t>
  </si>
  <si>
    <t>琴乃</t>
  </si>
  <si>
    <t>ｻﾔﾏ</t>
  </si>
  <si>
    <t>ｺﾄﾉ</t>
  </si>
  <si>
    <t>藍人</t>
  </si>
  <si>
    <t>ｱｲﾄ</t>
  </si>
  <si>
    <t>平子</t>
  </si>
  <si>
    <t>優麻</t>
  </si>
  <si>
    <t>ﾋﾗｺ</t>
  </si>
  <si>
    <t>遥樹</t>
  </si>
  <si>
    <t>篠﨑</t>
  </si>
  <si>
    <t>平林</t>
  </si>
  <si>
    <t>ﾋﾗﾊﾞﾔｼ</t>
  </si>
  <si>
    <t>望海</t>
  </si>
  <si>
    <t>楢嶋</t>
  </si>
  <si>
    <t>ﾅﾗｼﾏ</t>
  </si>
  <si>
    <t>依田</t>
  </si>
  <si>
    <t>雅希</t>
  </si>
  <si>
    <t>ﾖﾀﾞ</t>
  </si>
  <si>
    <t>輝樹</t>
  </si>
  <si>
    <t>ﾃﾙｷ</t>
  </si>
  <si>
    <t>玲也</t>
  </si>
  <si>
    <t>学</t>
  </si>
  <si>
    <t>ﾏﾅﾌﾞ</t>
  </si>
  <si>
    <t>泉田</t>
  </si>
  <si>
    <t>瑞貴</t>
  </si>
  <si>
    <t>ｲｽﾞﾐﾀﾞ</t>
  </si>
  <si>
    <t>友梨香</t>
  </si>
  <si>
    <t>千奈津</t>
  </si>
  <si>
    <t>朋花</t>
  </si>
  <si>
    <t>関井</t>
  </si>
  <si>
    <t>ｾｷｲ</t>
  </si>
  <si>
    <t>宏輝</t>
  </si>
  <si>
    <t>佐喜眞</t>
  </si>
  <si>
    <t>ｻｷﾏ</t>
  </si>
  <si>
    <t>岩野</t>
  </si>
  <si>
    <t>ｲﾜﾉ</t>
  </si>
  <si>
    <t>奥</t>
  </si>
  <si>
    <t>由季</t>
  </si>
  <si>
    <t>ｵｸ</t>
  </si>
  <si>
    <t>都乃</t>
  </si>
  <si>
    <t>彦坂</t>
  </si>
  <si>
    <t>ﾋｺｻｶ</t>
  </si>
  <si>
    <t>大江</t>
  </si>
  <si>
    <t>慧志</t>
  </si>
  <si>
    <t>ｵｵｴ</t>
  </si>
  <si>
    <t>有紗</t>
  </si>
  <si>
    <t>大鐘</t>
  </si>
  <si>
    <t>ｵｵｶﾈ</t>
  </si>
  <si>
    <t>徳彦</t>
  </si>
  <si>
    <t>ﾉﾘﾋｺ</t>
  </si>
  <si>
    <t>夏旺</t>
  </si>
  <si>
    <t>ﾅﾂｵ</t>
  </si>
  <si>
    <t>凜</t>
  </si>
  <si>
    <t>桃波</t>
  </si>
  <si>
    <t>ﾘｭｳｽｹ</t>
  </si>
  <si>
    <t>岡崎</t>
  </si>
  <si>
    <t>下島</t>
  </si>
  <si>
    <t>ｼﾓｼﾞﾏ</t>
  </si>
  <si>
    <t>ﾛﾝ</t>
  </si>
  <si>
    <t>柊平</t>
  </si>
  <si>
    <t>古野</t>
  </si>
  <si>
    <t>広志郎</t>
  </si>
  <si>
    <t>ﾌﾙﾉ</t>
  </si>
  <si>
    <t>村木</t>
  </si>
  <si>
    <t>ﾑﾗｷ</t>
  </si>
  <si>
    <t>北谷</t>
  </si>
  <si>
    <t>多嬉</t>
  </si>
  <si>
    <t>ｷﾀﾔ</t>
  </si>
  <si>
    <t>ﾀｷ</t>
  </si>
  <si>
    <t>蒼</t>
  </si>
  <si>
    <t>有香</t>
  </si>
  <si>
    <t>弘基</t>
  </si>
  <si>
    <t>福岡</t>
  </si>
  <si>
    <t>秀太</t>
  </si>
  <si>
    <t>ﾌｸｵｶ</t>
  </si>
  <si>
    <t>ｼｭｳﾀ</t>
  </si>
  <si>
    <t>白山</t>
  </si>
  <si>
    <t>圭吾</t>
  </si>
  <si>
    <t>ｼﾗﾔﾏ</t>
  </si>
  <si>
    <t>玲</t>
  </si>
  <si>
    <t>桶川</t>
  </si>
  <si>
    <t>捷樹</t>
  </si>
  <si>
    <t>ｵｹｶﾞﾜ</t>
  </si>
  <si>
    <t>柿崎</t>
  </si>
  <si>
    <t>ｶｷｻﾞｷ</t>
  </si>
  <si>
    <t>田部井</t>
  </si>
  <si>
    <t>ﾀﾍﾞｲ</t>
  </si>
  <si>
    <t>秀就</t>
  </si>
  <si>
    <t>ﾋﾃﾞﾅﾘ</t>
  </si>
  <si>
    <t>義貴</t>
  </si>
  <si>
    <t>栞奈</t>
  </si>
  <si>
    <t>ｶﾝﾅ</t>
  </si>
  <si>
    <t>理絵</t>
  </si>
  <si>
    <t>ﾘｴ</t>
  </si>
  <si>
    <t>橋詰</t>
  </si>
  <si>
    <t>ﾊｼﾂﾞﾒ</t>
  </si>
  <si>
    <t>はるみ</t>
  </si>
  <si>
    <t>ﾊﾙﾐ</t>
  </si>
  <si>
    <t>涼葉</t>
  </si>
  <si>
    <t>ｽｽﾞﾊ</t>
  </si>
  <si>
    <t>坂下</t>
  </si>
  <si>
    <t>千晶</t>
  </si>
  <si>
    <t>ｻｶｼﾀ</t>
  </si>
  <si>
    <t>ﾁｱｷ</t>
  </si>
  <si>
    <t>茅陽</t>
  </si>
  <si>
    <t>いずみ</t>
  </si>
  <si>
    <t>馨</t>
  </si>
  <si>
    <t>ひかり</t>
  </si>
  <si>
    <t>ﾋｶﾘ</t>
  </si>
  <si>
    <t>悠斗</t>
  </si>
  <si>
    <t>末木</t>
  </si>
  <si>
    <t>ｽｴｷ</t>
  </si>
  <si>
    <t>板谷越</t>
  </si>
  <si>
    <t>祐貴</t>
  </si>
  <si>
    <t>ｲﾀﾔｺﾞｼ</t>
  </si>
  <si>
    <t>押野谷</t>
  </si>
  <si>
    <t>ｵｼﾉﾔ</t>
  </si>
  <si>
    <t>洋希</t>
  </si>
  <si>
    <t>飛鳥</t>
  </si>
  <si>
    <t>由唯</t>
  </si>
  <si>
    <t>思織</t>
  </si>
  <si>
    <t>周</t>
  </si>
  <si>
    <t>宮澤</t>
  </si>
  <si>
    <t>ﾐﾔｻﾞﾜ</t>
  </si>
  <si>
    <t>治杜</t>
  </si>
  <si>
    <t>ﾊﾙﾄ</t>
  </si>
  <si>
    <t>衛</t>
  </si>
  <si>
    <t>鎌田</t>
  </si>
  <si>
    <t>景</t>
  </si>
  <si>
    <t>ｶﾏﾀﾞ</t>
  </si>
  <si>
    <t>雪乃</t>
  </si>
  <si>
    <t>恵介</t>
  </si>
  <si>
    <t>龍生</t>
  </si>
  <si>
    <t>駿平</t>
  </si>
  <si>
    <t>ｼｭﾝﾍﾟｲ</t>
  </si>
  <si>
    <t>游</t>
  </si>
  <si>
    <t>ﾃｲｷ</t>
  </si>
  <si>
    <t>真美</t>
  </si>
  <si>
    <t>ﾏﾐ</t>
  </si>
  <si>
    <t>美羽</t>
  </si>
  <si>
    <t>ﾐｳ</t>
  </si>
  <si>
    <t>百珠</t>
  </si>
  <si>
    <t>ﾓﾓﾐ</t>
  </si>
  <si>
    <t>黒須</t>
  </si>
  <si>
    <t>奏帆</t>
  </si>
  <si>
    <t>ｸﾛｽ</t>
  </si>
  <si>
    <t>ｶﾅﾎ</t>
  </si>
  <si>
    <t>未駆斗</t>
  </si>
  <si>
    <t>ﾐｸﾄ</t>
  </si>
  <si>
    <t>佳音</t>
  </si>
  <si>
    <t>将己</t>
  </si>
  <si>
    <t>吾妻</t>
  </si>
  <si>
    <t>将明</t>
  </si>
  <si>
    <t>ｱﾂﾞﾏ</t>
  </si>
  <si>
    <t>橘高</t>
  </si>
  <si>
    <t>ｷｯﾀｶ</t>
  </si>
  <si>
    <t>哲司</t>
  </si>
  <si>
    <t>ﾃﾂｼﾞ</t>
  </si>
  <si>
    <t>鎌苅</t>
  </si>
  <si>
    <t>歩未</t>
  </si>
  <si>
    <t>ｶﾏｶﾘ</t>
  </si>
  <si>
    <t>飛羽</t>
  </si>
  <si>
    <t>宙弥</t>
  </si>
  <si>
    <t>峠</t>
  </si>
  <si>
    <t>ﾄｳｹﾞ</t>
  </si>
  <si>
    <t>陸斗</t>
  </si>
  <si>
    <t>佑生</t>
  </si>
  <si>
    <t>康允</t>
  </si>
  <si>
    <t>ﾄｼﾞﾏ</t>
  </si>
  <si>
    <t>川面</t>
  </si>
  <si>
    <t>ｶﾜﾂﾗ</t>
  </si>
  <si>
    <t>亮浩</t>
  </si>
  <si>
    <t>新田</t>
  </si>
  <si>
    <t>ﾆｯﾀ</t>
  </si>
  <si>
    <t>流佳</t>
  </si>
  <si>
    <t>知詩</t>
  </si>
  <si>
    <t>ﾄﾓｼ</t>
  </si>
  <si>
    <t>杉野</t>
  </si>
  <si>
    <t>建太</t>
  </si>
  <si>
    <t>ｽｷﾞﾉ</t>
  </si>
  <si>
    <t>竜成</t>
  </si>
  <si>
    <t>菊田</t>
  </si>
  <si>
    <t>優吾</t>
  </si>
  <si>
    <t>ｷｸﾀ</t>
  </si>
  <si>
    <t>双樹</t>
  </si>
  <si>
    <t>ｿｳｼﾞｭ</t>
  </si>
  <si>
    <t>春香</t>
  </si>
  <si>
    <t>ﾆｼﾊﾗ</t>
  </si>
  <si>
    <t>侑真</t>
  </si>
  <si>
    <t>大酒井</t>
  </si>
  <si>
    <t>ｵｵｻｶｲ</t>
  </si>
  <si>
    <t>國分</t>
  </si>
  <si>
    <t>奨悟</t>
  </si>
  <si>
    <t>ｺｸﾌﾞﾝ</t>
  </si>
  <si>
    <t>長原</t>
  </si>
  <si>
    <t>工</t>
  </si>
  <si>
    <t>ﾅｶﾞﾊﾗ</t>
  </si>
  <si>
    <t>靍</t>
  </si>
  <si>
    <t>孝太郎</t>
  </si>
  <si>
    <t>ﾂﾙ</t>
  </si>
  <si>
    <t>壮大</t>
  </si>
  <si>
    <t>ｿｳﾀﾞｲ</t>
  </si>
  <si>
    <t>高崎</t>
  </si>
  <si>
    <t>ﾀｶｻｷ</t>
  </si>
  <si>
    <t>陽々紀</t>
  </si>
  <si>
    <t>柴</t>
  </si>
  <si>
    <t>僚輔</t>
  </si>
  <si>
    <t>ｼﾊﾞ</t>
  </si>
  <si>
    <t>宝谷</t>
  </si>
  <si>
    <t>ﾀｶﾗﾔ</t>
  </si>
  <si>
    <t>諏訪</t>
  </si>
  <si>
    <t>ｽﾜ</t>
  </si>
  <si>
    <t>成相</t>
  </si>
  <si>
    <t>ﾅﾘｱｲ</t>
  </si>
  <si>
    <t>瑠偉</t>
  </si>
  <si>
    <t>ﾙｲ</t>
  </si>
  <si>
    <t>宗谷</t>
  </si>
  <si>
    <t>ｿｳﾔ</t>
  </si>
  <si>
    <t>卓実</t>
  </si>
  <si>
    <t>伊久美</t>
  </si>
  <si>
    <t>由菜</t>
  </si>
  <si>
    <t>ﾕﾅ</t>
  </si>
  <si>
    <t>佑未</t>
  </si>
  <si>
    <t>ﾕﾐ</t>
  </si>
  <si>
    <t>美夏</t>
  </si>
  <si>
    <t>馬場</t>
  </si>
  <si>
    <t>美玖</t>
  </si>
  <si>
    <t>ﾊﾞﾊﾞ</t>
  </si>
  <si>
    <t>悠以</t>
  </si>
  <si>
    <t>初村</t>
  </si>
  <si>
    <t>茉優</t>
  </si>
  <si>
    <t>ﾊﾂﾑﾗ</t>
  </si>
  <si>
    <t>千笑</t>
  </si>
  <si>
    <t>ﾁｴﾐ</t>
  </si>
  <si>
    <t>和地</t>
  </si>
  <si>
    <t>菜帆</t>
  </si>
  <si>
    <t>池野</t>
  </si>
  <si>
    <t>那由太</t>
  </si>
  <si>
    <t>ｲｹﾉ</t>
  </si>
  <si>
    <t>ﾅﾕﾀ</t>
  </si>
  <si>
    <t>斉</t>
  </si>
  <si>
    <t>ﾋﾄｼ</t>
  </si>
  <si>
    <t>泰楽</t>
  </si>
  <si>
    <t>ﾀｲﾗｸ</t>
  </si>
  <si>
    <t>眞之介</t>
  </si>
  <si>
    <t>龍也</t>
  </si>
  <si>
    <t>城定</t>
  </si>
  <si>
    <t>ｼﾞｮｳｼﾞｮｳ</t>
  </si>
  <si>
    <t>尊斗</t>
  </si>
  <si>
    <t>ﾐｺﾄ</t>
  </si>
  <si>
    <t>謙也</t>
  </si>
  <si>
    <t>笹島</t>
  </si>
  <si>
    <t>彰</t>
  </si>
  <si>
    <t>ｻｻｼﾞﾏ</t>
  </si>
  <si>
    <t>里空</t>
  </si>
  <si>
    <t>蒼一</t>
  </si>
  <si>
    <t>ｵｵﾀﾞﾃ</t>
  </si>
  <si>
    <t>ｿｳｲﾁ</t>
  </si>
  <si>
    <t>瞬志</t>
  </si>
  <si>
    <t>ｼｭﾝｼﾞ</t>
  </si>
  <si>
    <t>今元</t>
  </si>
  <si>
    <t>ｲﾏﾓﾄ</t>
  </si>
  <si>
    <t>名瑠美</t>
  </si>
  <si>
    <t>大濱</t>
  </si>
  <si>
    <t>杏優</t>
  </si>
  <si>
    <t>ｵｵﾊﾏ</t>
  </si>
  <si>
    <t>ｱﾕ</t>
  </si>
  <si>
    <t>里衣</t>
  </si>
  <si>
    <t>蛭田</t>
  </si>
  <si>
    <t>ﾋﾙﾀ</t>
  </si>
  <si>
    <t>航一朗</t>
  </si>
  <si>
    <t>ｺｳｲﾁﾛｳ</t>
  </si>
  <si>
    <t>青柳</t>
  </si>
  <si>
    <t>光亮</t>
  </si>
  <si>
    <t>ｱｵﾔｷﾞ</t>
  </si>
  <si>
    <t>弥生</t>
  </si>
  <si>
    <t>ﾔﾖｲ</t>
  </si>
  <si>
    <t>ﾄｼﾋﾛ</t>
  </si>
  <si>
    <t>直雅</t>
  </si>
  <si>
    <t>ﾅｵﾏｻ</t>
  </si>
  <si>
    <t>諒平</t>
  </si>
  <si>
    <t>輔</t>
  </si>
  <si>
    <t>実句</t>
  </si>
  <si>
    <t>杜</t>
  </si>
  <si>
    <t>千葉</t>
  </si>
  <si>
    <t>ﾁﾊﾞ</t>
  </si>
  <si>
    <t>草輝</t>
  </si>
  <si>
    <t>由莉子</t>
  </si>
  <si>
    <t>喜多</t>
  </si>
  <si>
    <t>紗彩</t>
  </si>
  <si>
    <t>ｷﾀ</t>
  </si>
  <si>
    <t>ｻｱﾔ</t>
  </si>
  <si>
    <t>公一</t>
  </si>
  <si>
    <t>光太朗</t>
  </si>
  <si>
    <t>赤沼</t>
  </si>
  <si>
    <t>孝一</t>
  </si>
  <si>
    <t>ｱｶﾇﾏ</t>
  </si>
  <si>
    <t>洋怜</t>
  </si>
  <si>
    <t>絵里奈</t>
  </si>
  <si>
    <t>ﾅｵﾐ</t>
  </si>
  <si>
    <t>大山</t>
  </si>
  <si>
    <t>ｵｵﾔﾏ</t>
  </si>
  <si>
    <t>源樹</t>
  </si>
  <si>
    <t>東海</t>
  </si>
  <si>
    <t>ﾄｳｶｲ</t>
  </si>
  <si>
    <t>駿</t>
  </si>
  <si>
    <t>あかり</t>
  </si>
  <si>
    <t>増澤</t>
  </si>
  <si>
    <t>ﾏｽｻﾞﾜ</t>
  </si>
  <si>
    <t>真幸</t>
  </si>
  <si>
    <t>蒲</t>
  </si>
  <si>
    <t>諒次</t>
  </si>
  <si>
    <t>ｶﾊﾞ</t>
  </si>
  <si>
    <t>亮介</t>
  </si>
  <si>
    <t>中森</t>
  </si>
  <si>
    <t>大世</t>
  </si>
  <si>
    <t>ﾅｶﾓﾘ</t>
  </si>
  <si>
    <t>果也</t>
  </si>
  <si>
    <t>ｶﾅﾙ</t>
  </si>
  <si>
    <t>御手洗</t>
  </si>
  <si>
    <t>卓矢</t>
  </si>
  <si>
    <t>ﾐﾀﾗｲ</t>
  </si>
  <si>
    <t>楠</t>
  </si>
  <si>
    <t>悠汰</t>
  </si>
  <si>
    <t>福泉</t>
  </si>
  <si>
    <t>ﾌｸｲｽﾞﾐ</t>
  </si>
  <si>
    <t>小宮</t>
  </si>
  <si>
    <t>亜季</t>
  </si>
  <si>
    <t>ｺﾐﾔ</t>
  </si>
  <si>
    <t>納谷</t>
  </si>
  <si>
    <t>ﾅﾔ</t>
  </si>
  <si>
    <t>ﾈﾂﾞ</t>
  </si>
  <si>
    <t>駒牧</t>
  </si>
  <si>
    <t>みずき</t>
  </si>
  <si>
    <t>ｺﾏﾏｷ</t>
  </si>
  <si>
    <t>ﾖｸ</t>
  </si>
  <si>
    <t>穴沢</t>
  </si>
  <si>
    <t>孝行</t>
  </si>
  <si>
    <t>ｱﾅｻﾞﾜ</t>
  </si>
  <si>
    <t>正木</t>
  </si>
  <si>
    <t>拓真</t>
  </si>
  <si>
    <t>木嶋</t>
  </si>
  <si>
    <t>ｷｼﾞﾏ</t>
  </si>
  <si>
    <t>遥貴</t>
  </si>
  <si>
    <t>横瀬</t>
  </si>
  <si>
    <t>豊</t>
  </si>
  <si>
    <t>ﾖｺｾ</t>
  </si>
  <si>
    <t>隅田</t>
  </si>
  <si>
    <t>涼斗</t>
  </si>
  <si>
    <t>ｽﾐﾀ</t>
  </si>
  <si>
    <t>ﾏﾂﾀ</t>
  </si>
  <si>
    <t>卜部</t>
  </si>
  <si>
    <t>柳生</t>
  </si>
  <si>
    <t>ﾔｷﾞｭｳ</t>
  </si>
  <si>
    <t>奈央</t>
  </si>
  <si>
    <t>圭大</t>
  </si>
  <si>
    <t>龍樹</t>
  </si>
  <si>
    <t>将吾</t>
  </si>
  <si>
    <t>日菜</t>
  </si>
  <si>
    <t>藤沼</t>
  </si>
  <si>
    <t>ﾌｼﾞﾇﾏ</t>
  </si>
  <si>
    <t>大嶋</t>
  </si>
  <si>
    <t>陽希</t>
  </si>
  <si>
    <t>智恭</t>
  </si>
  <si>
    <t>萩谷</t>
  </si>
  <si>
    <t>龍成</t>
  </si>
  <si>
    <t>ﾊｷﾞﾔ</t>
  </si>
  <si>
    <t>宮里</t>
  </si>
  <si>
    <t>ﾐﾔｻﾞﾄ</t>
  </si>
  <si>
    <t>美沙季</t>
  </si>
  <si>
    <t>優菜</t>
  </si>
  <si>
    <t>千畝</t>
  </si>
  <si>
    <t>ﾁｳﾈ</t>
  </si>
  <si>
    <t>良井</t>
  </si>
  <si>
    <t>響太</t>
  </si>
  <si>
    <t>深堀</t>
  </si>
  <si>
    <t>駿斗</t>
  </si>
  <si>
    <t>ﾌｶﾎﾘ</t>
  </si>
  <si>
    <t>小俣</t>
  </si>
  <si>
    <t>光佑</t>
  </si>
  <si>
    <t>ｵﾏﾀ</t>
  </si>
  <si>
    <t>曾根</t>
  </si>
  <si>
    <t>竜生</t>
  </si>
  <si>
    <t>ｿﾈ</t>
  </si>
  <si>
    <t>ﾀﾂｵ</t>
  </si>
  <si>
    <t>匠磨</t>
  </si>
  <si>
    <t>岩井</t>
  </si>
  <si>
    <t>敬士</t>
  </si>
  <si>
    <t>ｲﾜｲ</t>
  </si>
  <si>
    <t>小関</t>
  </si>
  <si>
    <t>ｺｾｷ</t>
  </si>
  <si>
    <t>圷</t>
  </si>
  <si>
    <t>渚里</t>
  </si>
  <si>
    <t>渕元</t>
  </si>
  <si>
    <t>智春</t>
  </si>
  <si>
    <t>ﾌﾁﾓﾄ</t>
  </si>
  <si>
    <t>梓沙</t>
  </si>
  <si>
    <t>ｱｽﾞｻ</t>
  </si>
  <si>
    <t>彩</t>
  </si>
  <si>
    <t>美香</t>
  </si>
  <si>
    <t>北里</t>
  </si>
  <si>
    <t>ｷﾀｻﾞﾄ</t>
  </si>
  <si>
    <t>智丸</t>
  </si>
  <si>
    <t>ﾄﾓﾏﾙ</t>
  </si>
  <si>
    <t>布村</t>
  </si>
  <si>
    <t>ﾇﾉﾑﾗ</t>
  </si>
  <si>
    <t>遥平</t>
  </si>
  <si>
    <t>涼平</t>
  </si>
  <si>
    <t>百湖</t>
  </si>
  <si>
    <t>ﾓｺ</t>
  </si>
  <si>
    <t>森元</t>
  </si>
  <si>
    <t>架有</t>
  </si>
  <si>
    <t>ﾓﾘﾓﾄ</t>
  </si>
  <si>
    <t>ｶﾕ</t>
  </si>
  <si>
    <t>中垣</t>
  </si>
  <si>
    <t>ﾅｶｶﾞｷ</t>
  </si>
  <si>
    <t>松野</t>
  </si>
  <si>
    <t>晴樹</t>
  </si>
  <si>
    <t>ﾏﾂﾉ</t>
  </si>
  <si>
    <t>幸紀</t>
  </si>
  <si>
    <t>眞生</t>
  </si>
  <si>
    <t>ﾐﾜ</t>
  </si>
  <si>
    <t>拓樹</t>
  </si>
  <si>
    <t>暦</t>
  </si>
  <si>
    <t>ﾚｷ</t>
  </si>
  <si>
    <t>杉</t>
  </si>
  <si>
    <t>拓磨</t>
  </si>
  <si>
    <t>ｽｷﾞ</t>
  </si>
  <si>
    <t>榎田</t>
  </si>
  <si>
    <t>盛人</t>
  </si>
  <si>
    <t>ｴﾉｷﾀﾞ</t>
  </si>
  <si>
    <t>ﾓﾘﾄ</t>
  </si>
  <si>
    <t>三原</t>
  </si>
  <si>
    <t>三輪</t>
  </si>
  <si>
    <t>智樹</t>
  </si>
  <si>
    <t>琦</t>
  </si>
  <si>
    <t>彩果</t>
  </si>
  <si>
    <t>西垣</t>
  </si>
  <si>
    <t>勇矢</t>
  </si>
  <si>
    <t>ﾆｼｶﾞｷ</t>
  </si>
  <si>
    <t>莉菜</t>
  </si>
  <si>
    <t>志禮田</t>
  </si>
  <si>
    <t>茉奈</t>
  </si>
  <si>
    <t>ｼﾚﾀﾞ</t>
  </si>
  <si>
    <t>令雄奈</t>
  </si>
  <si>
    <t>ﾚｵﾅ</t>
  </si>
  <si>
    <t>石渕</t>
  </si>
  <si>
    <t>弘記</t>
  </si>
  <si>
    <t>ｲｼﾌﾞﾁ</t>
  </si>
  <si>
    <t>濱中</t>
  </si>
  <si>
    <t>力樹</t>
  </si>
  <si>
    <t>ｻﾅ</t>
  </si>
  <si>
    <t>友輝</t>
  </si>
  <si>
    <t>00</t>
  </si>
  <si>
    <t>01</t>
  </si>
  <si>
    <t>将太朗</t>
  </si>
  <si>
    <t>裕通</t>
  </si>
  <si>
    <t>西澤</t>
  </si>
  <si>
    <t>ﾆｼｻﾞﾜ</t>
  </si>
  <si>
    <t>祐太朗</t>
  </si>
  <si>
    <t>萌恵</t>
  </si>
  <si>
    <t>浩志</t>
  </si>
  <si>
    <t>高等学校</t>
  </si>
  <si>
    <t>晃華学園</t>
    <rPh sb="0" eb="1">
      <t>アキラ</t>
    </rPh>
    <rPh sb="1" eb="2">
      <t>ハナ</t>
    </rPh>
    <rPh sb="2" eb="4">
      <t>ガクエン</t>
    </rPh>
    <phoneticPr fontId="4"/>
  </si>
  <si>
    <t>都三鷹中等</t>
    <rPh sb="0" eb="1">
      <t>ト</t>
    </rPh>
    <rPh sb="3" eb="5">
      <t>チュウトウ</t>
    </rPh>
    <phoneticPr fontId="4"/>
  </si>
  <si>
    <t>都南多摩中等</t>
    <rPh sb="0" eb="1">
      <t>ト</t>
    </rPh>
    <rPh sb="4" eb="6">
      <t>チュウトウ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</si>
  <si>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</si>
  <si>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</si>
  <si>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FAX</t>
    <phoneticPr fontId="4"/>
  </si>
  <si>
    <t>02</t>
  </si>
  <si>
    <t>東京都府中市栄町3-3-1</t>
    <phoneticPr fontId="4"/>
  </si>
  <si>
    <t>042-364-8411</t>
    <phoneticPr fontId="4"/>
  </si>
  <si>
    <t>042-360-0064</t>
    <phoneticPr fontId="4"/>
  </si>
  <si>
    <t>東京都八王子市椚田町1220-2</t>
    <rPh sb="0" eb="3">
      <t>トウキョウト</t>
    </rPh>
    <rPh sb="3" eb="7">
      <t>ハチオウジシ</t>
    </rPh>
    <rPh sb="7" eb="8">
      <t>クヌギ</t>
    </rPh>
    <rPh sb="8" eb="9">
      <t>タ</t>
    </rPh>
    <rPh sb="9" eb="10">
      <t>マチ</t>
    </rPh>
    <phoneticPr fontId="4"/>
  </si>
  <si>
    <t>042-668-5111</t>
    <phoneticPr fontId="4"/>
  </si>
  <si>
    <t>東京都武蔵野市境4-13-28</t>
  </si>
  <si>
    <t>0422-51-4554</t>
  </si>
  <si>
    <t>0422-51-3966</t>
  </si>
  <si>
    <t>東京都武蔵野市八幡町2-3-10</t>
  </si>
  <si>
    <t>0422-55-2071</t>
  </si>
  <si>
    <t>0422-51-4164</t>
  </si>
  <si>
    <t>東京都武蔵野市境南町2-11-8</t>
  </si>
  <si>
    <t>0422-31-5121</t>
  </si>
  <si>
    <t>0422-33-9386</t>
  </si>
  <si>
    <t>東京都武蔵野市吉祥寺北町3-10-13</t>
  </si>
  <si>
    <t>0422-37-3818</t>
  </si>
  <si>
    <t>0422-37-3863</t>
  </si>
  <si>
    <t>東京都三鷹市牟礼4-3-1</t>
  </si>
  <si>
    <t>0422-79-6245</t>
  </si>
  <si>
    <t>0422-79-6261</t>
  </si>
  <si>
    <t>東京都武蔵野市吉祥寺本町 2-16-3</t>
  </si>
  <si>
    <t>0422-22-1266</t>
  </si>
  <si>
    <t>0422-22-7680</t>
  </si>
  <si>
    <t>東京都武蔵野市吉祥寺東町4-12-20</t>
  </si>
  <si>
    <t>0422-22-8117</t>
  </si>
  <si>
    <t>0422-22-9752</t>
  </si>
  <si>
    <t>東京都武蔵野市西久保3-25-3</t>
  </si>
  <si>
    <t>0422-54-8611</t>
  </si>
  <si>
    <t>0422-51-0267</t>
  </si>
  <si>
    <t>東京都三鷹市新川6-21-21</t>
  </si>
  <si>
    <t>0422-49-8429</t>
  </si>
  <si>
    <t>東京都三鷹市上連雀6-7-5</t>
  </si>
  <si>
    <t>0422-43-3196</t>
  </si>
  <si>
    <t>0422-47-6302</t>
  </si>
  <si>
    <t>東京都三鷹市牟礼4-15-22</t>
  </si>
  <si>
    <t>0422-48-6221</t>
  </si>
  <si>
    <t>0422-41-6091</t>
  </si>
  <si>
    <t>東京都小金井市本町6-8-9</t>
  </si>
  <si>
    <t>042-381-4164</t>
  </si>
  <si>
    <t>042-381-4169</t>
  </si>
  <si>
    <t>東京都小金井市緑町4-1-1</t>
  </si>
  <si>
    <t>042-385-2611</t>
  </si>
  <si>
    <t>042-382-9522</t>
  </si>
  <si>
    <t>東京都小金井市東町1-1-1</t>
  </si>
  <si>
    <t>0422-33-3407</t>
  </si>
  <si>
    <t>0422-33-3376</t>
  </si>
  <si>
    <t>東京都小金井市貫井北町3-22-1</t>
  </si>
  <si>
    <t>042-381-5413</t>
  </si>
  <si>
    <t>東京都小金井市 梶野町4-8-1</t>
  </si>
  <si>
    <t>0422-37-6441</t>
  </si>
  <si>
    <t>0422-37-6599</t>
  </si>
  <si>
    <t>東京都町田市小川2-1002-1</t>
  </si>
  <si>
    <t>042-796-9301</t>
  </si>
  <si>
    <t>042-799-2765</t>
  </si>
  <si>
    <t>東京都町田市成瀬7-4-1</t>
  </si>
  <si>
    <t>042-725-1533</t>
  </si>
  <si>
    <t>042-724-1336</t>
  </si>
  <si>
    <t>東京都町田市中町4-25-3</t>
  </si>
  <si>
    <t>042-722-2201</t>
  </si>
  <si>
    <t>042-724-1330</t>
  </si>
  <si>
    <t>東京都町田市野津田町2001</t>
  </si>
  <si>
    <t>042-734-2311</t>
  </si>
  <si>
    <t>042-734-9388</t>
  </si>
  <si>
    <t>東京都町田市山崎町1453-1</t>
  </si>
  <si>
    <t>042-792-2891</t>
  </si>
  <si>
    <t>042-794-0440</t>
  </si>
  <si>
    <t>東京都町田市常磐町3758</t>
  </si>
  <si>
    <t>042-797-2667</t>
  </si>
  <si>
    <t>042-797-3432</t>
  </si>
  <si>
    <t>東京都町田市玉川学園6-1-1</t>
  </si>
  <si>
    <t>042-739-8533</t>
  </si>
  <si>
    <t>042-739-8544</t>
  </si>
  <si>
    <t>東京都町田市図師町11-2375</t>
  </si>
  <si>
    <t>042-789-5535</t>
  </si>
  <si>
    <t>042-793-2134</t>
  </si>
  <si>
    <t>東京都多摩市永山5-22</t>
  </si>
  <si>
    <t>042-372-9891</t>
  </si>
  <si>
    <t>042-372-5615</t>
  </si>
  <si>
    <t>東京都町田市小山ヶ丘4-6-8</t>
  </si>
  <si>
    <t>042-775-3020</t>
  </si>
  <si>
    <t>042-775-3021</t>
  </si>
  <si>
    <t>東京都多摩市唐木田2-7-1</t>
  </si>
  <si>
    <t>042-372-9113</t>
  </si>
  <si>
    <t>042-372-9986</t>
  </si>
  <si>
    <t>東京都多摩市聖ヶ丘4-1-1</t>
  </si>
  <si>
    <t>042-372-9393</t>
  </si>
  <si>
    <t>042-337-1761</t>
  </si>
  <si>
    <t>東京都調布市若葉町1-46-1</t>
  </si>
  <si>
    <t>03-3300-8261</t>
  </si>
  <si>
    <t>03-3300-5170</t>
  </si>
  <si>
    <t>東京都調布市深大寺北町5-39-1</t>
  </si>
  <si>
    <t>042-487-1860</t>
  </si>
  <si>
    <t>042-483-7081</t>
  </si>
  <si>
    <t>東京都調布市多摩川6-1-1</t>
  </si>
  <si>
    <t>042-483-6765</t>
  </si>
  <si>
    <t>042-483-7091</t>
  </si>
  <si>
    <t>東京都調布市若葉町1-41-1</t>
  </si>
  <si>
    <t>03-3300-2111</t>
  </si>
  <si>
    <t>03-3300-2112</t>
  </si>
  <si>
    <t>東京都狛江市元和泉3-9-8</t>
  </si>
  <si>
    <t>03-3489-2241</t>
  </si>
  <si>
    <t>03-3489-9312</t>
  </si>
  <si>
    <t>東京都稲城市坂浜1434-3</t>
  </si>
  <si>
    <t>042-350-0300</t>
  </si>
  <si>
    <t>042-350-0303</t>
  </si>
  <si>
    <t>東京都西東京市向台町5-4-34</t>
  </si>
  <si>
    <t>042-463-8511</t>
  </si>
  <si>
    <t>042-467-5534</t>
  </si>
  <si>
    <t>東京都西東京市向台町1-9-1</t>
  </si>
  <si>
    <t>042-464-2225</t>
  </si>
  <si>
    <t>042-467-5532</t>
  </si>
  <si>
    <t>東京都府中市押立町4-21</t>
  </si>
  <si>
    <t>042-365-7611</t>
  </si>
  <si>
    <t>042-369-8506</t>
  </si>
  <si>
    <t>東京都府中市4-6-7</t>
  </si>
  <si>
    <t>042-365-5933</t>
  </si>
  <si>
    <t>042-360-4603</t>
  </si>
  <si>
    <t>東京都府中市若松町2-19</t>
  </si>
  <si>
    <t>042-362-7237</t>
  </si>
  <si>
    <t>042-369-8445</t>
  </si>
  <si>
    <t>東京都府中市栄町1-1</t>
  </si>
  <si>
    <t>042-364-6761</t>
  </si>
  <si>
    <t>東京都西東京市新町1-1-20</t>
  </si>
  <si>
    <t>042-468-3265</t>
  </si>
  <si>
    <t>042-468-6633</t>
  </si>
  <si>
    <t>東京都清瀬市松山3-1-56</t>
  </si>
  <si>
    <t>042-492-3500</t>
  </si>
  <si>
    <t>042-491-9491</t>
  </si>
  <si>
    <t>東京都東久留米市野火止2-1-44</t>
  </si>
  <si>
    <t>042-474-2661</t>
  </si>
  <si>
    <t>042-475-9002</t>
  </si>
  <si>
    <t>東京都国立市東4-25-1</t>
  </si>
  <si>
    <t>042-575-0126</t>
  </si>
  <si>
    <t>042-573-9609</t>
  </si>
  <si>
    <t>東京都国立市中3-4</t>
  </si>
  <si>
    <t>042-572-0132</t>
  </si>
  <si>
    <t>042-573-8794</t>
  </si>
  <si>
    <t>東京都国立市中3-1-10</t>
  </si>
  <si>
    <t>042-577-2171</t>
  </si>
  <si>
    <t>042-573-8144</t>
  </si>
  <si>
    <t>東京都日野市石田1-190-1</t>
  </si>
  <si>
    <t>042-581-7123</t>
  </si>
  <si>
    <t>042-581-5835</t>
  </si>
  <si>
    <t>東京都日野市大坂上4-16-1</t>
  </si>
  <si>
    <t>042-582-2511</t>
  </si>
  <si>
    <t>042-581-5035</t>
  </si>
  <si>
    <t>東京都日野市南平8-2-3</t>
  </si>
  <si>
    <t>042-593-5121</t>
  </si>
  <si>
    <t>042-593-1442</t>
  </si>
  <si>
    <t>東京都国分寺市新町3-2-5</t>
  </si>
  <si>
    <t>042-323-3371</t>
  </si>
  <si>
    <t>042-325-9833</t>
  </si>
  <si>
    <t>東京都国分寺市本町1-2-1</t>
  </si>
  <si>
    <t>042-300-2121</t>
  </si>
  <si>
    <t>042-300-1123</t>
  </si>
  <si>
    <t>東京都調布市富士見町4-23-25</t>
  </si>
  <si>
    <t>042-444-9100</t>
  </si>
  <si>
    <t>042-498-7801</t>
  </si>
  <si>
    <t>東京都町田市木曽西3-5-1</t>
  </si>
  <si>
    <t>042-791-7980</t>
  </si>
  <si>
    <t>042-791-8063</t>
  </si>
  <si>
    <t>東京都立川市曙町 3-29-37</t>
  </si>
  <si>
    <t>042-529-5335</t>
  </si>
  <si>
    <t>042-527-1829</t>
  </si>
  <si>
    <t>東京都立川市錦町2-13-5</t>
  </si>
  <si>
    <t>042-524-8195</t>
  </si>
  <si>
    <t>042-527-9906</t>
  </si>
  <si>
    <t>東京都立川市栄町1-15-7</t>
  </si>
  <si>
    <t>042-523-1356</t>
  </si>
  <si>
    <t>042-523-6421</t>
  </si>
  <si>
    <t>東京都立川市栄町2-45-8</t>
  </si>
  <si>
    <t>042-536-1611</t>
  </si>
  <si>
    <t>042-537-6880</t>
  </si>
  <si>
    <t>東京都八王子市片倉町1643</t>
  </si>
  <si>
    <t>042-635-3621</t>
  </si>
  <si>
    <t>042-635-0682</t>
  </si>
  <si>
    <t>東京都八王子市館町1097-136</t>
  </si>
  <si>
    <t>042-663-3318</t>
  </si>
  <si>
    <t>042-663-3362</t>
  </si>
  <si>
    <t>東京都八王子市楢原町601</t>
  </si>
  <si>
    <t>042-626-3787</t>
  </si>
  <si>
    <t>042-627-0174</t>
  </si>
  <si>
    <t>東京都八王子市千人町4-8-1</t>
  </si>
  <si>
    <t>042-663-5970</t>
  </si>
  <si>
    <t>042-663-5973</t>
  </si>
  <si>
    <t>東京都八王子市高倉町68-1</t>
  </si>
  <si>
    <t>042-644-6996</t>
  </si>
  <si>
    <t>042-642-2641</t>
  </si>
  <si>
    <t>東京都八王子市長房町420-1</t>
  </si>
  <si>
    <t>042-661-0444</t>
  </si>
  <si>
    <t>042-662-9830</t>
  </si>
  <si>
    <t>東京都八王子市松が谷1772</t>
  </si>
  <si>
    <t>042-676-1231</t>
  </si>
  <si>
    <t>042-675-1237</t>
  </si>
  <si>
    <t>東京都八王子市明神町4-20-1</t>
  </si>
  <si>
    <t>042-642-2431</t>
  </si>
  <si>
    <t>042-642-2195</t>
  </si>
  <si>
    <t>東京都八王子市館町2600</t>
  </si>
  <si>
    <t>042-664-6000</t>
  </si>
  <si>
    <t>042-666-1101</t>
  </si>
  <si>
    <t>東京都八王子市元八王寺町1-710</t>
  </si>
  <si>
    <t>042-661-9952</t>
  </si>
  <si>
    <t>042-661-9953</t>
  </si>
  <si>
    <t>東京都八王子市中野町2647-2</t>
  </si>
  <si>
    <t>042-622-9291</t>
  </si>
  <si>
    <t>042-623-1376</t>
  </si>
  <si>
    <t>東京都八王子市上川町3766</t>
  </si>
  <si>
    <t>042-654-6141</t>
  </si>
  <si>
    <t>042-654-6044</t>
  </si>
  <si>
    <t>東京都八王子市台町4-35-1</t>
  </si>
  <si>
    <t>042-623-3461</t>
  </si>
  <si>
    <t>042-626-5646</t>
  </si>
  <si>
    <t>東京都八王子市台町1-6-15</t>
  </si>
  <si>
    <t>042-622-0654</t>
  </si>
  <si>
    <t>042-627-1101</t>
  </si>
  <si>
    <t>東京都八王子市戸吹町1100</t>
  </si>
  <si>
    <t>042-691-0321</t>
  </si>
  <si>
    <t>042-691-0988</t>
  </si>
  <si>
    <t>東京都小平市仲町112</t>
  </si>
  <si>
    <t>042-341-5410</t>
  </si>
  <si>
    <t>042-342-7482</t>
  </si>
  <si>
    <t>東京都小平市上水本町6丁目21番地1号</t>
  </si>
  <si>
    <t>042-325-9331</t>
  </si>
  <si>
    <t>042-325-9383</t>
  </si>
  <si>
    <t>東京都小平市大沼町5-3-7</t>
  </si>
  <si>
    <t>042-341-0741</t>
  </si>
  <si>
    <t>042-345-4255</t>
  </si>
  <si>
    <t>東京都小平市小川町1-830</t>
  </si>
  <si>
    <t>042-346-5691</t>
  </si>
  <si>
    <t>042-346-5672</t>
  </si>
  <si>
    <t>東京都小平市たかの台2番1号</t>
  </si>
  <si>
    <t>042-342-2611</t>
  </si>
  <si>
    <t>042-344-5988</t>
  </si>
  <si>
    <t>東京都武蔵村山市大南4-64-5</t>
  </si>
  <si>
    <t>042.-590-.3311</t>
  </si>
  <si>
    <t>042.-590-.3371</t>
  </si>
  <si>
    <t>東京都東大和市中央3-945</t>
  </si>
  <si>
    <t>042-563-1741</t>
  </si>
  <si>
    <t>042-565-0781</t>
  </si>
  <si>
    <t>東京都東大和市桜が丘3-44-8</t>
  </si>
  <si>
    <t>042-565-7117</t>
  </si>
  <si>
    <t>042-565-2895</t>
  </si>
  <si>
    <t>東京都福生市熊川215</t>
  </si>
  <si>
    <t>042-551-3435</t>
  </si>
  <si>
    <t>042-551-7592</t>
  </si>
  <si>
    <t>東京都福生市北田園2-11-3</t>
  </si>
  <si>
    <t>042-552-5601</t>
  </si>
  <si>
    <t>042-551-7470</t>
  </si>
  <si>
    <t>東京都青梅市裏宿町580</t>
  </si>
  <si>
    <t>0428-23-2151</t>
  </si>
  <si>
    <t>0428-23-5581</t>
  </si>
  <si>
    <t>東京都昭島市東町2-3-21</t>
  </si>
  <si>
    <t>042-541-0222</t>
  </si>
  <si>
    <t>042-546-0150</t>
  </si>
  <si>
    <t>東京都昭島市拝島町4丁目13番1号</t>
  </si>
  <si>
    <t>042-543-1772</t>
  </si>
  <si>
    <t>042-546-0730</t>
  </si>
  <si>
    <t>東京都昭島市拝島町5-11-15</t>
  </si>
  <si>
    <t>042-541-1003</t>
  </si>
  <si>
    <t>042-541-9616</t>
  </si>
  <si>
    <t>東京都あきる野市平沢153-4</t>
  </si>
  <si>
    <t>042-559-6821</t>
  </si>
  <si>
    <t>042-558-3164</t>
  </si>
  <si>
    <t>東京都あきる野市菅生1817</t>
  </si>
  <si>
    <t>042-559-2200</t>
  </si>
  <si>
    <t>042-532-7072</t>
  </si>
  <si>
    <t>東京都武蔵村山市中原1-7-1</t>
  </si>
  <si>
    <t>042-560-1271</t>
  </si>
  <si>
    <t>042-560-8691</t>
  </si>
  <si>
    <t>東京都武蔵村山市大南4-62-1</t>
  </si>
  <si>
    <t>042-590-4580</t>
  </si>
  <si>
    <t>042-590-4581</t>
  </si>
  <si>
    <t>東京都東村山市恩多町4-26-1</t>
  </si>
  <si>
    <t>042-392-1235</t>
  </si>
  <si>
    <t>042-392-7275</t>
  </si>
  <si>
    <t>東京都東村山市富士見町5-4-41</t>
  </si>
  <si>
    <t>042-395-9121</t>
  </si>
  <si>
    <t>042-392-7276</t>
  </si>
  <si>
    <t>東京都東村山市富士見町2-5-1</t>
  </si>
  <si>
    <t>042-391-4133</t>
  </si>
  <si>
    <t>042-392-6424</t>
  </si>
  <si>
    <t>東京都東村山市富士見町1-12-3</t>
  </si>
  <si>
    <t>042-391-2142</t>
  </si>
  <si>
    <t>042-391-5926</t>
  </si>
  <si>
    <t>東京都東村山市富士見町2-4-12</t>
  </si>
  <si>
    <t>042-393-5611</t>
  </si>
  <si>
    <t>042-391-7129</t>
  </si>
  <si>
    <t>東京都羽村市羽4152-1</t>
  </si>
  <si>
    <t>042-555-6633</t>
  </si>
  <si>
    <t>042-555-0430</t>
  </si>
  <si>
    <t>東京都青梅市勝沼1-60-1</t>
  </si>
  <si>
    <t>0428-22-7604</t>
  </si>
  <si>
    <t>0428-22-7624</t>
  </si>
  <si>
    <t>東京都八王子市越野322</t>
  </si>
  <si>
    <t>042-676-9511</t>
  </si>
  <si>
    <t>042-676-0241</t>
  </si>
  <si>
    <t>0422-46-4181</t>
    <phoneticPr fontId="4"/>
  </si>
  <si>
    <t>大会申込用紙</t>
    <phoneticPr fontId="9"/>
  </si>
  <si>
    <t>男子OP110mH</t>
  </si>
  <si>
    <t>男子100m</t>
    <rPh sb="0" eb="2">
      <t>ダンシ</t>
    </rPh>
    <phoneticPr fontId="4"/>
  </si>
  <si>
    <t>学校所在地</t>
    <phoneticPr fontId="9"/>
  </si>
  <si>
    <t>電　話</t>
    <phoneticPr fontId="9"/>
  </si>
  <si>
    <t>顧　問
氏名印</t>
    <phoneticPr fontId="9"/>
  </si>
  <si>
    <t>連絡先</t>
    <phoneticPr fontId="9"/>
  </si>
  <si>
    <t>FAX</t>
    <phoneticPr fontId="9"/>
  </si>
  <si>
    <t>電　話</t>
    <phoneticPr fontId="9"/>
  </si>
  <si>
    <t>都小平西</t>
    <rPh sb="0" eb="1">
      <t>ト</t>
    </rPh>
    <rPh sb="3" eb="4">
      <t>ニシ</t>
    </rPh>
    <phoneticPr fontId="4"/>
  </si>
  <si>
    <t>東京都立小平西</t>
    <rPh sb="6" eb="7">
      <t>ニシ</t>
    </rPh>
    <phoneticPr fontId="4"/>
  </si>
  <si>
    <t>小平市小川町1-502-95</t>
    <phoneticPr fontId="4"/>
  </si>
  <si>
    <t>042-345-1411</t>
    <phoneticPr fontId="4"/>
  </si>
  <si>
    <t>042-342-7483</t>
    <phoneticPr fontId="4"/>
  </si>
  <si>
    <t>内</t>
  </si>
  <si>
    <t>ｳﾁ</t>
  </si>
  <si>
    <t>佳吾</t>
  </si>
  <si>
    <t>川原</t>
  </si>
  <si>
    <t>寛人</t>
  </si>
  <si>
    <t>口丸</t>
  </si>
  <si>
    <t>伊世翔</t>
  </si>
  <si>
    <t>ｸﾁﾏﾙ</t>
  </si>
  <si>
    <t>ｲﾖﾄ</t>
  </si>
  <si>
    <t>袖山</t>
  </si>
  <si>
    <t>瑛志</t>
  </si>
  <si>
    <t>ｿﾃﾞﾔﾏ</t>
  </si>
  <si>
    <t>ｴｲｼ</t>
  </si>
  <si>
    <t>晴</t>
  </si>
  <si>
    <t>ﾊﾙ</t>
  </si>
  <si>
    <t>雄人</t>
  </si>
  <si>
    <t>彪吾</t>
  </si>
  <si>
    <t>ﾋｭｳｺﾞ</t>
  </si>
  <si>
    <t>望和子</t>
  </si>
  <si>
    <t>ﾐﾜｺ</t>
  </si>
  <si>
    <t>彩桜</t>
  </si>
  <si>
    <t>西井</t>
  </si>
  <si>
    <t>慶伍</t>
  </si>
  <si>
    <t>ﾆｼｲ</t>
  </si>
  <si>
    <t>荒谷</t>
  </si>
  <si>
    <t>ｱﾗﾀﾆ</t>
  </si>
  <si>
    <t>輪太朗</t>
  </si>
  <si>
    <t>滝本</t>
  </si>
  <si>
    <t>ﾀｷﾓﾄ</t>
  </si>
  <si>
    <t>宮宇地</t>
  </si>
  <si>
    <t>宮原</t>
  </si>
  <si>
    <t>ﾐﾔﾊﾗ</t>
  </si>
  <si>
    <t>真由</t>
  </si>
  <si>
    <t>照沼</t>
  </si>
  <si>
    <t>ﾃﾙﾇﾏ</t>
  </si>
  <si>
    <t>瀬良</t>
  </si>
  <si>
    <t>野原</t>
  </si>
  <si>
    <t>菜々穂</t>
  </si>
  <si>
    <t>ﾉﾊﾗ</t>
  </si>
  <si>
    <t>ﾅﾅﾎ</t>
  </si>
  <si>
    <t>堀口</t>
  </si>
  <si>
    <t>紗瑛</t>
  </si>
  <si>
    <t>ﾎﾘｸﾞﾁ</t>
  </si>
  <si>
    <t>貴城</t>
  </si>
  <si>
    <t>泰暉</t>
  </si>
  <si>
    <t>上羽</t>
  </si>
  <si>
    <t>隼平</t>
  </si>
  <si>
    <t>ｳｴﾊﾞ</t>
  </si>
  <si>
    <t>慧斗</t>
  </si>
  <si>
    <t>侑希</t>
  </si>
  <si>
    <t>大畠</t>
  </si>
  <si>
    <t>ｵｵﾊﾀ</t>
  </si>
  <si>
    <t>ｱｼｭｳｫｰｽ</t>
  </si>
  <si>
    <t>ｹﾋﾞﾝﾏｻﾔ</t>
  </si>
  <si>
    <t>中柴</t>
  </si>
  <si>
    <t>ﾅｶｼﾊﾞ</t>
  </si>
  <si>
    <t>佐原</t>
  </si>
  <si>
    <t>慈大</t>
  </si>
  <si>
    <t>ｻﾊﾗ</t>
  </si>
  <si>
    <t>ｼｹﾞﾋﾛ</t>
  </si>
  <si>
    <t>武村</t>
  </si>
  <si>
    <t>恭子</t>
  </si>
  <si>
    <t>ｷｮｳｺ</t>
  </si>
  <si>
    <t>仁奈</t>
  </si>
  <si>
    <t>ﾆﾅ</t>
  </si>
  <si>
    <t>香瑠良</t>
  </si>
  <si>
    <t>ｶﾙﾗ</t>
  </si>
  <si>
    <t>巴香</t>
  </si>
  <si>
    <t>長野</t>
  </si>
  <si>
    <t>ﾅｶﾞﾉ</t>
  </si>
  <si>
    <t>京子</t>
  </si>
  <si>
    <t>菜々夏</t>
  </si>
  <si>
    <t>ﾅﾅｶ</t>
  </si>
  <si>
    <t>埋橋</t>
  </si>
  <si>
    <t>悠奈</t>
  </si>
  <si>
    <t>ｳｽﾞﾊｼ</t>
  </si>
  <si>
    <t>菜々花</t>
  </si>
  <si>
    <t>友伽</t>
  </si>
  <si>
    <t>ﾀﾝﾁﾞ</t>
  </si>
  <si>
    <t>美咲希</t>
  </si>
  <si>
    <t>沙羅</t>
  </si>
  <si>
    <t>英暉</t>
  </si>
  <si>
    <t>雛田</t>
  </si>
  <si>
    <t>ﾋﾅﾀﾞ</t>
  </si>
  <si>
    <t>悠貴</t>
  </si>
  <si>
    <t>優宏</t>
  </si>
  <si>
    <t>廣井</t>
  </si>
  <si>
    <t>徳信</t>
  </si>
  <si>
    <t>ﾋﾛｲ</t>
  </si>
  <si>
    <t>ｱﾂﾉﾌﾞ</t>
  </si>
  <si>
    <t>瀬川</t>
  </si>
  <si>
    <t>竜平</t>
  </si>
  <si>
    <t>ｾｶﾞﾜ</t>
  </si>
  <si>
    <t>西脇</t>
  </si>
  <si>
    <t>港斗</t>
  </si>
  <si>
    <t>ﾆｼﾜｷ</t>
  </si>
  <si>
    <t>ﾐﾅﾄ</t>
  </si>
  <si>
    <t>勇貴</t>
  </si>
  <si>
    <t>鳥飼</t>
  </si>
  <si>
    <t>ﾄﾘｶｲ</t>
  </si>
  <si>
    <t>岩坂</t>
  </si>
  <si>
    <t>真弥</t>
  </si>
  <si>
    <t>ｲﾜｻｶ</t>
  </si>
  <si>
    <t>篠</t>
  </si>
  <si>
    <t>亜矢奈</t>
  </si>
  <si>
    <t>ｱﾔﾅ</t>
  </si>
  <si>
    <t>熊木</t>
  </si>
  <si>
    <t>夏奈穂</t>
  </si>
  <si>
    <t>ｸﾏｷ</t>
  </si>
  <si>
    <t>法月</t>
  </si>
  <si>
    <t>遙奈</t>
  </si>
  <si>
    <t>ﾉﾘﾂﾞｷ</t>
  </si>
  <si>
    <t>勇生</t>
  </si>
  <si>
    <t>光紗</t>
  </si>
  <si>
    <t>ﾐｻ</t>
  </si>
  <si>
    <t>生成</t>
  </si>
  <si>
    <t>ｷﾅﾘ</t>
  </si>
  <si>
    <t>優佑</t>
  </si>
  <si>
    <t>惟</t>
  </si>
  <si>
    <t>美結</t>
  </si>
  <si>
    <t>唐澤</t>
  </si>
  <si>
    <t>仁志</t>
  </si>
  <si>
    <t>石黒</t>
  </si>
  <si>
    <t>沙也香</t>
  </si>
  <si>
    <t>ｲｼｸﾞﾛ</t>
  </si>
  <si>
    <t>花野</t>
  </si>
  <si>
    <t>彩理香</t>
  </si>
  <si>
    <t>ｻﾘｶ</t>
  </si>
  <si>
    <t>夏帆</t>
  </si>
  <si>
    <t>河本</t>
  </si>
  <si>
    <t>樹億</t>
  </si>
  <si>
    <t>ｶﾜﾓﾄ</t>
  </si>
  <si>
    <t>ﾐｷﾔｽ</t>
  </si>
  <si>
    <t>橘川</t>
  </si>
  <si>
    <t>龍貴</t>
  </si>
  <si>
    <t>ｷﾂｶﾜ</t>
  </si>
  <si>
    <t>透</t>
  </si>
  <si>
    <t>ﾄｵﾙ</t>
  </si>
  <si>
    <t>合田</t>
  </si>
  <si>
    <t>ｺﾞｳﾀﾞ</t>
  </si>
  <si>
    <t>佐瀬</t>
  </si>
  <si>
    <t>詞音</t>
  </si>
  <si>
    <t>ｻｾ</t>
  </si>
  <si>
    <t>滝澤</t>
  </si>
  <si>
    <t>ﾀｷｻﾞﾜ</t>
  </si>
  <si>
    <t>ﾘｭｳﾔ</t>
  </si>
  <si>
    <t>磯田</t>
  </si>
  <si>
    <t>航輝</t>
  </si>
  <si>
    <t>ｲｿﾀﾞ</t>
  </si>
  <si>
    <t>胡桃</t>
  </si>
  <si>
    <t>樽井</t>
  </si>
  <si>
    <t>楓香</t>
  </si>
  <si>
    <t>ﾀﾙｲ</t>
  </si>
  <si>
    <t>松崎</t>
  </si>
  <si>
    <t>涼佳</t>
  </si>
  <si>
    <t>ﾏﾂｻﾞｷ</t>
  </si>
  <si>
    <t>楓穂梨</t>
  </si>
  <si>
    <t>ｶｵﾘ</t>
  </si>
  <si>
    <t>叶谷</t>
  </si>
  <si>
    <t>ｶﾅﾀﾆ</t>
  </si>
  <si>
    <t>勇太郎</t>
  </si>
  <si>
    <t>牛坂</t>
  </si>
  <si>
    <t>行志</t>
  </si>
  <si>
    <t>ｳｼｻﾞｶ</t>
  </si>
  <si>
    <t>川上</t>
  </si>
  <si>
    <t>博子</t>
  </si>
  <si>
    <t>ﾋﾛｺ</t>
  </si>
  <si>
    <t>瑛蓮</t>
  </si>
  <si>
    <t>ﾖｰｸ</t>
  </si>
  <si>
    <t>ｴﾚﾝ</t>
  </si>
  <si>
    <t>ﾜﾀﾍﾞ</t>
  </si>
  <si>
    <t>五明</t>
  </si>
  <si>
    <t>莉果子</t>
  </si>
  <si>
    <t>ｺﾞﾐｮｳ</t>
  </si>
  <si>
    <t>ｼﾏｻﾞｷ</t>
  </si>
  <si>
    <t>雅輝</t>
  </si>
  <si>
    <t>姫花</t>
  </si>
  <si>
    <t>ﾋﾒｶ</t>
  </si>
  <si>
    <t>もなみ</t>
  </si>
  <si>
    <t>ﾓﾅﾐ</t>
  </si>
  <si>
    <t>康生</t>
  </si>
  <si>
    <t>南部</t>
  </si>
  <si>
    <t>ﾅﾝﾌﾞ</t>
  </si>
  <si>
    <t>翔伍</t>
  </si>
  <si>
    <t>慶亮</t>
  </si>
  <si>
    <t>辻</t>
  </si>
  <si>
    <t>ﾂｼﾞ</t>
  </si>
  <si>
    <t>羽地</t>
  </si>
  <si>
    <t>飛龍</t>
  </si>
  <si>
    <t>ﾊﾈｼﾞ</t>
  </si>
  <si>
    <t>ﾋﾘｭｳ</t>
  </si>
  <si>
    <t>長舟</t>
  </si>
  <si>
    <t>彩羅</t>
  </si>
  <si>
    <t>ﾅｶﾞﾌﾈ</t>
  </si>
  <si>
    <t>梶本</t>
  </si>
  <si>
    <t>侑里</t>
  </si>
  <si>
    <t>ｶｼﾞﾓﾄ</t>
  </si>
  <si>
    <t>侑作</t>
  </si>
  <si>
    <t>關野</t>
  </si>
  <si>
    <t>八木澤</t>
  </si>
  <si>
    <t>彩加</t>
  </si>
  <si>
    <t>ﾔｷﾞｻﾜ</t>
  </si>
  <si>
    <t>達生</t>
  </si>
  <si>
    <t>中道</t>
  </si>
  <si>
    <t>貫太</t>
  </si>
  <si>
    <t>ﾅｶﾐﾁ</t>
  </si>
  <si>
    <t>央成</t>
  </si>
  <si>
    <t>ﾋﾛｼｹﾞ</t>
  </si>
  <si>
    <t>岩本</t>
  </si>
  <si>
    <t>ｲﾜﾓﾄ</t>
  </si>
  <si>
    <t>ｱﾔﾐ</t>
  </si>
  <si>
    <t>谷井</t>
  </si>
  <si>
    <t>ﾀﾆｲ</t>
  </si>
  <si>
    <t>前山</t>
  </si>
  <si>
    <t>未羽</t>
  </si>
  <si>
    <t>ﾏｴﾔﾏ</t>
  </si>
  <si>
    <t>井関</t>
  </si>
  <si>
    <t>理彩</t>
  </si>
  <si>
    <t>ｲｾｷ</t>
  </si>
  <si>
    <t>山岡</t>
  </si>
  <si>
    <t>ﾔﾏｵｶ</t>
  </si>
  <si>
    <t>悠太郎</t>
  </si>
  <si>
    <t>君塚</t>
  </si>
  <si>
    <t>湧太郎</t>
  </si>
  <si>
    <t>ｷﾐﾂﾞｶ</t>
  </si>
  <si>
    <t>札場</t>
  </si>
  <si>
    <t>ﾌﾀﾞﾊﾞ</t>
  </si>
  <si>
    <t>麻衣香</t>
  </si>
  <si>
    <t>ひな乃</t>
  </si>
  <si>
    <t>英彰</t>
  </si>
  <si>
    <t>昂平</t>
  </si>
  <si>
    <t>菅藤</t>
  </si>
  <si>
    <t>ｶﾝﾄｳ</t>
  </si>
  <si>
    <t>藤木</t>
  </si>
  <si>
    <t>ﾌｼﾞｷ</t>
  </si>
  <si>
    <t>花崎</t>
  </si>
  <si>
    <t>龍矢</t>
  </si>
  <si>
    <t>ﾊﾅｻﾞｷ</t>
  </si>
  <si>
    <t>壮大郎</t>
  </si>
  <si>
    <t>隆太郎</t>
  </si>
  <si>
    <t>隆介</t>
  </si>
  <si>
    <t>優雅</t>
  </si>
  <si>
    <t>嵩啓</t>
  </si>
  <si>
    <t>毛利</t>
  </si>
  <si>
    <t>惇一郎</t>
  </si>
  <si>
    <t>ﾓｳﾘ</t>
  </si>
  <si>
    <t>ｼﾞｭﾝｲﾁﾛｳ</t>
  </si>
  <si>
    <t>奥田</t>
  </si>
  <si>
    <t>知宏</t>
  </si>
  <si>
    <t>ｵｸﾀﾞ</t>
  </si>
  <si>
    <t>橋口</t>
  </si>
  <si>
    <t>力久</t>
  </si>
  <si>
    <t>ﾊｼｸﾞﾁ</t>
  </si>
  <si>
    <t>平松</t>
  </si>
  <si>
    <t>真洋</t>
  </si>
  <si>
    <t>ﾋﾗﾏﾂ</t>
  </si>
  <si>
    <t>榊原</t>
  </si>
  <si>
    <t>裕人</t>
  </si>
  <si>
    <t>ｻｶｷﾊﾞﾗ</t>
  </si>
  <si>
    <t>仲</t>
  </si>
  <si>
    <t>ﾅｶ</t>
  </si>
  <si>
    <t>福谷</t>
  </si>
  <si>
    <t>ﾌｸﾀﾆ</t>
  </si>
  <si>
    <t>水野</t>
  </si>
  <si>
    <t>ﾐｽﾞﾉ</t>
  </si>
  <si>
    <t>珠希</t>
  </si>
  <si>
    <t>福嶋</t>
  </si>
  <si>
    <t>彩花</t>
  </si>
  <si>
    <t>藁品</t>
  </si>
  <si>
    <t>水青</t>
  </si>
  <si>
    <t>ﾜﾗｼﾅ</t>
  </si>
  <si>
    <t>ﾐｵ</t>
  </si>
  <si>
    <t>篤生</t>
  </si>
  <si>
    <t>入江</t>
  </si>
  <si>
    <t>ｲﾘｴ</t>
  </si>
  <si>
    <t>陸哉</t>
  </si>
  <si>
    <t>ﾘｸﾔ</t>
  </si>
  <si>
    <t>女川</t>
  </si>
  <si>
    <t>ｵﾝﾅｶﾞﾜ</t>
  </si>
  <si>
    <t>宮嵜</t>
  </si>
  <si>
    <t>有也</t>
  </si>
  <si>
    <t>大平</t>
  </si>
  <si>
    <t>京典</t>
  </si>
  <si>
    <t>ｵｵﾋﾗ</t>
  </si>
  <si>
    <t>町屋</t>
  </si>
  <si>
    <t>伸龍</t>
  </si>
  <si>
    <t>ﾏﾁﾔ</t>
  </si>
  <si>
    <t>ﾉﾌﾞﾀﾂ</t>
  </si>
  <si>
    <t>美祈</t>
  </si>
  <si>
    <t>綾</t>
  </si>
  <si>
    <t>大坪</t>
  </si>
  <si>
    <t>茂恵花</t>
  </si>
  <si>
    <t>ｵｵﾂﾎﾞ</t>
  </si>
  <si>
    <t>古林</t>
  </si>
  <si>
    <t>ﾌﾙﾊﾞﾔｼ</t>
  </si>
  <si>
    <t>宰</t>
  </si>
  <si>
    <t>陸央</t>
  </si>
  <si>
    <t>ﾋｶﾞｼ</t>
  </si>
  <si>
    <t>ﾘｸｵ</t>
  </si>
  <si>
    <t>赤星</t>
  </si>
  <si>
    <t>ｱｶﾎｼ</t>
  </si>
  <si>
    <t>西尾</t>
  </si>
  <si>
    <t>実華</t>
  </si>
  <si>
    <t>ﾆｼｵ</t>
  </si>
  <si>
    <t>杏果</t>
  </si>
  <si>
    <t>髙田</t>
  </si>
  <si>
    <t>真菜</t>
  </si>
  <si>
    <t>茜音</t>
  </si>
  <si>
    <t>ｿｳ</t>
  </si>
  <si>
    <t>生侑</t>
  </si>
  <si>
    <t>ｱﾕｳ</t>
  </si>
  <si>
    <t>猪股</t>
  </si>
  <si>
    <t>長谷</t>
  </si>
  <si>
    <t>優里奈</t>
  </si>
  <si>
    <t>ﾊｾ</t>
  </si>
  <si>
    <t>聡太</t>
  </si>
  <si>
    <t>坂上</t>
  </si>
  <si>
    <t>紗果</t>
  </si>
  <si>
    <t>ｻｶｶﾞﾐ</t>
  </si>
  <si>
    <t>至温</t>
  </si>
  <si>
    <t>中濵</t>
  </si>
  <si>
    <t>ﾅｶﾊﾏ</t>
  </si>
  <si>
    <t>田倉</t>
  </si>
  <si>
    <t>敬</t>
  </si>
  <si>
    <t>ﾀｸﾗ</t>
  </si>
  <si>
    <t>水留</t>
  </si>
  <si>
    <t>ﾐｽﾞﾄﾒ</t>
  </si>
  <si>
    <t>弥麻人</t>
  </si>
  <si>
    <t>福士</t>
  </si>
  <si>
    <t>ﾌｸｼ</t>
  </si>
  <si>
    <t>大川</t>
  </si>
  <si>
    <t>なつき</t>
  </si>
  <si>
    <t>ｵｵｶﾜ</t>
  </si>
  <si>
    <t>優奈</t>
  </si>
  <si>
    <t>優佳</t>
  </si>
  <si>
    <t>佳澄</t>
  </si>
  <si>
    <t>谷奥</t>
  </si>
  <si>
    <t>ﾀﾆｵｸ</t>
  </si>
  <si>
    <t>木内</t>
  </si>
  <si>
    <t>ｷｳﾁ</t>
  </si>
  <si>
    <t>三好</t>
  </si>
  <si>
    <t>ﾐﾖｼ</t>
  </si>
  <si>
    <t>白石</t>
  </si>
  <si>
    <t>ｼﾗｲｼ</t>
  </si>
  <si>
    <t>海莉</t>
  </si>
  <si>
    <t>洸輔</t>
  </si>
  <si>
    <t>昂輝</t>
  </si>
  <si>
    <t>登生</t>
  </si>
  <si>
    <t>莉央</t>
  </si>
  <si>
    <t>海老沼</t>
  </si>
  <si>
    <t>ｴﾋﾞﾇﾏ</t>
  </si>
  <si>
    <t>土谷</t>
  </si>
  <si>
    <t>歩太</t>
  </si>
  <si>
    <t>ｱﾕﾀ</t>
  </si>
  <si>
    <t>設楽</t>
  </si>
  <si>
    <t>竜士</t>
  </si>
  <si>
    <t>ｼﾀﾗ</t>
  </si>
  <si>
    <t>清継</t>
  </si>
  <si>
    <t>ｷﾖﾂｸﾞ</t>
  </si>
  <si>
    <t>如月</t>
  </si>
  <si>
    <t>ｷｻﾗｷﾞ</t>
  </si>
  <si>
    <t>夏希</t>
  </si>
  <si>
    <t>岩瀬</t>
  </si>
  <si>
    <t>みずほ</t>
  </si>
  <si>
    <t>ｲﾜｾ</t>
  </si>
  <si>
    <t>ﾐｽﾞﾎ</t>
  </si>
  <si>
    <t>賢造</t>
  </si>
  <si>
    <t>ｹﾝｿﾞｳ</t>
  </si>
  <si>
    <t>布川</t>
  </si>
  <si>
    <t>ﾇﾉｶﾜ</t>
  </si>
  <si>
    <t>征仁</t>
  </si>
  <si>
    <t>ﾏｻﾋﾄ</t>
  </si>
  <si>
    <t>藤次郎</t>
  </si>
  <si>
    <t>ﾄｳｼﾞﾛｳ</t>
  </si>
  <si>
    <t>重光</t>
  </si>
  <si>
    <t>玄</t>
  </si>
  <si>
    <t>ｼｹﾞﾐﾂ</t>
  </si>
  <si>
    <t>ﾊｼﾞﾒ</t>
  </si>
  <si>
    <t>幸佑</t>
  </si>
  <si>
    <t>輝星</t>
  </si>
  <si>
    <t>ｱｷｾ</t>
  </si>
  <si>
    <t>瀬沼</t>
  </si>
  <si>
    <t>ｾﾇﾏ</t>
  </si>
  <si>
    <t>御木</t>
  </si>
  <si>
    <t>太画</t>
  </si>
  <si>
    <t>達希</t>
  </si>
  <si>
    <t>川邊</t>
  </si>
  <si>
    <t>梓</t>
  </si>
  <si>
    <t>ｶﾜﾍﾞ</t>
  </si>
  <si>
    <t>御影</t>
  </si>
  <si>
    <t>敬祐</t>
  </si>
  <si>
    <t>ﾐｶｹﾞ</t>
  </si>
  <si>
    <t>広沢</t>
  </si>
  <si>
    <t>優美</t>
  </si>
  <si>
    <t>ﾋﾛｻﾜ</t>
  </si>
  <si>
    <t>歩佳</t>
  </si>
  <si>
    <t>秋間</t>
  </si>
  <si>
    <t>美桜里</t>
  </si>
  <si>
    <t>ｱｷﾏ</t>
  </si>
  <si>
    <t>ﾐｵﾘ</t>
  </si>
  <si>
    <t>綾花</t>
  </si>
  <si>
    <t>生藤</t>
  </si>
  <si>
    <t>秀学</t>
  </si>
  <si>
    <t>ｲｷﾄｳ</t>
  </si>
  <si>
    <t>ﾋﾃﾞﾉﾘ</t>
  </si>
  <si>
    <t>戸田</t>
  </si>
  <si>
    <t>楓大</t>
  </si>
  <si>
    <t>ﾄﾀﾞ</t>
  </si>
  <si>
    <t>将宗</t>
  </si>
  <si>
    <t>ﾏｻﾑﾈ</t>
  </si>
  <si>
    <t>伴場</t>
  </si>
  <si>
    <t>玲王</t>
  </si>
  <si>
    <t>ﾊﾞﾝﾊﾞ</t>
  </si>
  <si>
    <t>憲伸</t>
  </si>
  <si>
    <t>ｹﾝｼﾝ</t>
  </si>
  <si>
    <t>奈津子</t>
  </si>
  <si>
    <t>平田</t>
  </si>
  <si>
    <t>もも子</t>
  </si>
  <si>
    <t>ﾋﾗﾀ</t>
  </si>
  <si>
    <t>ﾓﾓｺ</t>
  </si>
  <si>
    <t>涼菜</t>
  </si>
  <si>
    <t>ｽｽﾞﾅ</t>
  </si>
  <si>
    <t>石野</t>
  </si>
  <si>
    <t>竜也</t>
  </si>
  <si>
    <t>ｲｼﾉ</t>
  </si>
  <si>
    <t>池谷</t>
  </si>
  <si>
    <t>佳大</t>
  </si>
  <si>
    <t>ｲｹﾔ</t>
  </si>
  <si>
    <t>荻原</t>
  </si>
  <si>
    <t>史也</t>
  </si>
  <si>
    <t>ｵｷﾞﾜﾗ</t>
  </si>
  <si>
    <t>小山内</t>
  </si>
  <si>
    <t>翔吾</t>
  </si>
  <si>
    <t>ｵｻﾅｲ</t>
  </si>
  <si>
    <t>羽生</t>
  </si>
  <si>
    <t>里桜</t>
  </si>
  <si>
    <t>杏奈</t>
  </si>
  <si>
    <t>ｱﾝﾅ</t>
  </si>
  <si>
    <t>実紅</t>
  </si>
  <si>
    <t>髙杉</t>
  </si>
  <si>
    <t>ﾀｶｽｷﾞ</t>
  </si>
  <si>
    <t>彩芽</t>
  </si>
  <si>
    <t>ｱﾔﾒ</t>
  </si>
  <si>
    <t>比美己</t>
  </si>
  <si>
    <t>石谷</t>
  </si>
  <si>
    <t>小蒔</t>
  </si>
  <si>
    <t>ｲｼﾀﾆ</t>
  </si>
  <si>
    <t>ｺﾏｷ</t>
  </si>
  <si>
    <t>田巻</t>
  </si>
  <si>
    <t>広海</t>
  </si>
  <si>
    <t>ﾋﾛｳﾐ</t>
  </si>
  <si>
    <t>哲也</t>
  </si>
  <si>
    <t>ﾃﾂﾔ</t>
  </si>
  <si>
    <t>法子</t>
  </si>
  <si>
    <t>ﾉﾘｺ</t>
  </si>
  <si>
    <t>伊野</t>
  </si>
  <si>
    <t>ｲﾉ</t>
  </si>
  <si>
    <t>賢司</t>
  </si>
  <si>
    <t>旅人</t>
  </si>
  <si>
    <t>ﾀﾋﾞﾄ</t>
  </si>
  <si>
    <t>奏眞</t>
  </si>
  <si>
    <t>直己</t>
  </si>
  <si>
    <t>涼雅</t>
  </si>
  <si>
    <t>亮正</t>
  </si>
  <si>
    <t>ｱｷﾏｻ</t>
  </si>
  <si>
    <t>佑海</t>
  </si>
  <si>
    <t>菜々香</t>
  </si>
  <si>
    <t>矢治</t>
  </si>
  <si>
    <t>璃瑞奈</t>
  </si>
  <si>
    <t>ﾔｼﾞ</t>
  </si>
  <si>
    <t>ﾘｽﾞﾅ</t>
  </si>
  <si>
    <t>萌瑛</t>
  </si>
  <si>
    <t>利佳</t>
  </si>
  <si>
    <t>小村</t>
  </si>
  <si>
    <t>ｺﾑﾗ</t>
  </si>
  <si>
    <t>竜</t>
  </si>
  <si>
    <t>凛雪</t>
  </si>
  <si>
    <t>ﾘﾝｾﾂ</t>
  </si>
  <si>
    <t>瑠星</t>
  </si>
  <si>
    <t>彪馬</t>
  </si>
  <si>
    <t>ﾋｮｳﾏ</t>
  </si>
  <si>
    <t>友晶</t>
  </si>
  <si>
    <t>なつの</t>
  </si>
  <si>
    <t>ﾅﾂﾉ</t>
  </si>
  <si>
    <t>真知</t>
  </si>
  <si>
    <t>ｻﾁ</t>
  </si>
  <si>
    <t>愛実</t>
  </si>
  <si>
    <t>怜磨</t>
  </si>
  <si>
    <t>ﾚｲﾏ</t>
  </si>
  <si>
    <t>大宮</t>
  </si>
  <si>
    <t>巧登</t>
  </si>
  <si>
    <t>ｵｵﾐﾔ</t>
  </si>
  <si>
    <t>山嵜</t>
  </si>
  <si>
    <t>ｶｲｷ</t>
  </si>
  <si>
    <t>悠哉</t>
  </si>
  <si>
    <t>桃子</t>
  </si>
  <si>
    <t>秀哉</t>
  </si>
  <si>
    <t>内山</t>
  </si>
  <si>
    <t>智博</t>
  </si>
  <si>
    <t>ｳﾁﾔﾏ</t>
  </si>
  <si>
    <t>季音</t>
  </si>
  <si>
    <t>ｷﾈ</t>
  </si>
  <si>
    <t>海沼</t>
  </si>
  <si>
    <t>ｶｲﾇﾏ</t>
  </si>
  <si>
    <t>黒木</t>
  </si>
  <si>
    <t>ｸﾛｷ</t>
  </si>
  <si>
    <t>千紗</t>
  </si>
  <si>
    <t>知優</t>
  </si>
  <si>
    <t>瑠南</t>
  </si>
  <si>
    <t>里佳</t>
  </si>
  <si>
    <t>希永</t>
  </si>
  <si>
    <t>ﾉｴ</t>
  </si>
  <si>
    <t>蒼偉</t>
  </si>
  <si>
    <t>塩崎</t>
  </si>
  <si>
    <t>良真</t>
  </si>
  <si>
    <t>ｼｵｻﾞｷ</t>
  </si>
  <si>
    <t>細谷</t>
  </si>
  <si>
    <t>ﾎｿﾔ</t>
  </si>
  <si>
    <t>穂香</t>
  </si>
  <si>
    <t>倉重</t>
  </si>
  <si>
    <t>美南</t>
  </si>
  <si>
    <t>ｸﾗｼｹﾞ</t>
  </si>
  <si>
    <t>しずく</t>
  </si>
  <si>
    <t>ｼｽﾞｸ</t>
  </si>
  <si>
    <t>祐里</t>
  </si>
  <si>
    <t>村岡</t>
  </si>
  <si>
    <t>愛未</t>
  </si>
  <si>
    <t>ﾑﾗｵｶ</t>
  </si>
  <si>
    <t>ｴﾐ</t>
  </si>
  <si>
    <t>沙耶</t>
  </si>
  <si>
    <t>男子1年100m</t>
    <rPh sb="0" eb="2">
      <t>ダンシ</t>
    </rPh>
    <phoneticPr fontId="4"/>
  </si>
  <si>
    <t>男子1年200m</t>
  </si>
  <si>
    <t>男子1年800m</t>
  </si>
  <si>
    <t>男子1年3000m</t>
  </si>
  <si>
    <t>男子1年110mJH</t>
  </si>
  <si>
    <t>男子1年走幅跳</t>
  </si>
  <si>
    <t>男子1年砲丸投(5kg)</t>
  </si>
  <si>
    <t>男子2年100m</t>
  </si>
  <si>
    <t>男子2年400m</t>
  </si>
  <si>
    <t>男子2年1500m</t>
  </si>
  <si>
    <t>男子2年走幅跳</t>
  </si>
  <si>
    <t>男子3年100m</t>
  </si>
  <si>
    <t>男子3年400m</t>
  </si>
  <si>
    <t>男子3年1500m</t>
  </si>
  <si>
    <t>男子3年走幅跳</t>
  </si>
  <si>
    <t>男子共通5000m</t>
  </si>
  <si>
    <t>男子共通110mH</t>
  </si>
  <si>
    <t>男子共通走高跳</t>
  </si>
  <si>
    <t>男子共通棒高跳</t>
  </si>
  <si>
    <t>男子共通三段跳</t>
  </si>
  <si>
    <t>男子共通砲丸投(6kg)</t>
  </si>
  <si>
    <t>男子共通円盤投(1.75kg)</t>
  </si>
  <si>
    <t>男子共通やり投</t>
  </si>
  <si>
    <t>女子共通3000m</t>
  </si>
  <si>
    <t>女子共通100mH</t>
  </si>
  <si>
    <t>女子共通走高跳</t>
  </si>
  <si>
    <t>女子共通棒高跳</t>
  </si>
  <si>
    <t>女子共通三段跳</t>
  </si>
  <si>
    <t>女子共通砲丸投</t>
  </si>
  <si>
    <t>女子共通円盤投</t>
  </si>
  <si>
    <t>女子共通やり投</t>
  </si>
  <si>
    <t>女子1年100m</t>
  </si>
  <si>
    <t>女子1年200m</t>
  </si>
  <si>
    <t>女子1年1500m</t>
  </si>
  <si>
    <t>女子1年100mYH</t>
  </si>
  <si>
    <t>女子1年走幅跳</t>
  </si>
  <si>
    <t>女子1年砲丸投</t>
  </si>
  <si>
    <t>女子2年100m</t>
  </si>
  <si>
    <t>女子2年400m</t>
  </si>
  <si>
    <t>女子2年800m</t>
  </si>
  <si>
    <t>女子2年走幅跳</t>
  </si>
  <si>
    <t>女子3年100m</t>
  </si>
  <si>
    <t>女子3年400m</t>
  </si>
  <si>
    <t>女子3年800m</t>
  </si>
  <si>
    <t>女子3年走幅跳</t>
  </si>
  <si>
    <t>支部予選</t>
    <rPh sb="0" eb="2">
      <t>シブ</t>
    </rPh>
    <rPh sb="2" eb="4">
      <t>ヨセン</t>
    </rPh>
    <phoneticPr fontId="4"/>
  </si>
  <si>
    <t>春季</t>
    <rPh sb="0" eb="2">
      <t>シュンキ</t>
    </rPh>
    <phoneticPr fontId="4"/>
  </si>
  <si>
    <t>男子100m</t>
  </si>
  <si>
    <t>男子110mH</t>
  </si>
  <si>
    <t>女子400mH</t>
  </si>
  <si>
    <t>男子3000mSC</t>
  </si>
  <si>
    <t>女子棒高跳</t>
  </si>
  <si>
    <t>女子三段跳</t>
  </si>
  <si>
    <t>男子5支部100m</t>
  </si>
  <si>
    <t>女子5支部100m</t>
  </si>
  <si>
    <t>男子5支部200m</t>
  </si>
  <si>
    <t>女子5支部200m</t>
  </si>
  <si>
    <t>男子5支部400m</t>
  </si>
  <si>
    <t>女子5支部400m</t>
  </si>
  <si>
    <t>男子5支部800m</t>
  </si>
  <si>
    <t>女子5支部800m</t>
  </si>
  <si>
    <t>男子5支部1500m</t>
  </si>
  <si>
    <t>女子5支部1500m</t>
  </si>
  <si>
    <t>男子5支部5000m</t>
  </si>
  <si>
    <t>女子5支部3000m</t>
  </si>
  <si>
    <t>女子OP100mH</t>
  </si>
  <si>
    <t>男子OP400mH</t>
  </si>
  <si>
    <t>女子OP400mH</t>
  </si>
  <si>
    <t>男子5支部走高跳</t>
  </si>
  <si>
    <t>女子5支部走高跳</t>
  </si>
  <si>
    <t>男子OP棒高跳</t>
  </si>
  <si>
    <t>女子5支部走幅跳</t>
  </si>
  <si>
    <t>男子5支部走幅跳</t>
  </si>
  <si>
    <t>女子OP三段跳</t>
  </si>
  <si>
    <t>男子5支部三段跳</t>
  </si>
  <si>
    <t>女子5支部砲丸投</t>
  </si>
  <si>
    <t>男子5支部砲丸投</t>
  </si>
  <si>
    <t>女子5支部円盤投</t>
  </si>
  <si>
    <t>男子5支部円盤投</t>
  </si>
  <si>
    <t>女子5支部やり投</t>
  </si>
  <si>
    <t>男子5支部やり投</t>
  </si>
  <si>
    <t>学年別</t>
    <rPh sb="0" eb="3">
      <t>ガクネンベツ</t>
    </rPh>
    <phoneticPr fontId="4"/>
  </si>
  <si>
    <t>男子3000m</t>
  </si>
  <si>
    <t>多摩選</t>
    <rPh sb="0" eb="2">
      <t>タマ</t>
    </rPh>
    <rPh sb="2" eb="3">
      <t>セン</t>
    </rPh>
    <phoneticPr fontId="4"/>
  </si>
  <si>
    <t>支部新人</t>
    <rPh sb="0" eb="2">
      <t>シブ</t>
    </rPh>
    <rPh sb="2" eb="4">
      <t>シンジン</t>
    </rPh>
    <phoneticPr fontId="4"/>
  </si>
  <si>
    <t>男子OP110mH</t>
    <phoneticPr fontId="4"/>
  </si>
  <si>
    <t>男子OP400mH</t>
    <phoneticPr fontId="4"/>
  </si>
  <si>
    <t>男子OP棒高跳</t>
    <phoneticPr fontId="4"/>
  </si>
  <si>
    <t>女子OP棒高跳</t>
  </si>
  <si>
    <t>秋季</t>
    <rPh sb="0" eb="2">
      <t>シュウキ</t>
    </rPh>
    <phoneticPr fontId="4"/>
  </si>
  <si>
    <t>立川女</t>
    <rPh sb="0" eb="2">
      <t>タチカワ</t>
    </rPh>
    <rPh sb="2" eb="3">
      <t>オンナ</t>
    </rPh>
    <phoneticPr fontId="4"/>
  </si>
  <si>
    <t>立川女子</t>
    <rPh sb="0" eb="2">
      <t>タチカワ</t>
    </rPh>
    <rPh sb="2" eb="4">
      <t>ジョシ</t>
    </rPh>
    <phoneticPr fontId="4"/>
  </si>
  <si>
    <t>國久</t>
  </si>
  <si>
    <t>頌竜</t>
  </si>
  <si>
    <t>ｸﾆﾋｻ</t>
  </si>
  <si>
    <t>ｼｮｳﾘｭｳ</t>
  </si>
  <si>
    <t>前坂</t>
  </si>
  <si>
    <t>忠宏</t>
  </si>
  <si>
    <t>ﾏｴｻｶ</t>
  </si>
  <si>
    <t>ｱﾂﾋﾛ</t>
  </si>
  <si>
    <t>颯真</t>
  </si>
  <si>
    <t>修太郎</t>
  </si>
  <si>
    <t>ﾁｬﾝ</t>
  </si>
  <si>
    <t>木地本</t>
  </si>
  <si>
    <t>尚弥</t>
  </si>
  <si>
    <t>ｷｼﾞﾓﾄ</t>
  </si>
  <si>
    <t>田所</t>
  </si>
  <si>
    <t>ﾀﾄﾞｺﾛ</t>
  </si>
  <si>
    <t>坪田</t>
  </si>
  <si>
    <t>ﾂﾎﾞﾀ</t>
  </si>
  <si>
    <t>真穂</t>
  </si>
  <si>
    <t>遙</t>
  </si>
  <si>
    <t>米山</t>
  </si>
  <si>
    <t>万琴</t>
  </si>
  <si>
    <t>ﾖﾈﾔﾏ</t>
  </si>
  <si>
    <t>平賀</t>
  </si>
  <si>
    <t>小絢</t>
  </si>
  <si>
    <t>ﾋﾗｶﾞ</t>
  </si>
  <si>
    <t>髙須</t>
  </si>
  <si>
    <t>星来</t>
  </si>
  <si>
    <t>ﾀｶｽ</t>
  </si>
  <si>
    <t>ｾｲﾗ</t>
  </si>
  <si>
    <t>上向</t>
  </si>
  <si>
    <t>詩子</t>
  </si>
  <si>
    <t>ｳｴﾑｶｲ</t>
  </si>
  <si>
    <t>ｳﾀｺ</t>
  </si>
  <si>
    <t>大登</t>
  </si>
  <si>
    <t>賢人</t>
  </si>
  <si>
    <t>ななみ</t>
  </si>
  <si>
    <t>ｶﾜﾉ</t>
  </si>
  <si>
    <t>那南</t>
  </si>
  <si>
    <t>藤森</t>
  </si>
  <si>
    <t>乙月</t>
  </si>
  <si>
    <t>ﾌｼﾞﾓﾘ</t>
  </si>
  <si>
    <t>帆乃加</t>
  </si>
  <si>
    <t>珠里</t>
  </si>
  <si>
    <t>幸来</t>
  </si>
  <si>
    <t>幸大</t>
  </si>
  <si>
    <t>奥平</t>
  </si>
  <si>
    <t>ｵｸﾀﾞｲﾗ</t>
  </si>
  <si>
    <t>龍一</t>
  </si>
  <si>
    <t>ﾘｭｳｲﾁ</t>
  </si>
  <si>
    <t>紫おん</t>
  </si>
  <si>
    <t>竹谷</t>
  </si>
  <si>
    <t>唄</t>
  </si>
  <si>
    <t>ﾀｹﾔ</t>
  </si>
  <si>
    <t>ｳﾀ</t>
  </si>
  <si>
    <t>前</t>
  </si>
  <si>
    <t>しおり</t>
  </si>
  <si>
    <t>ﾏｴ</t>
  </si>
  <si>
    <t>横須賀</t>
  </si>
  <si>
    <t>ﾖｺｽｶ</t>
  </si>
  <si>
    <t>瑚々菜</t>
  </si>
  <si>
    <t>ｺｺﾅ</t>
  </si>
  <si>
    <t>大屋</t>
  </si>
  <si>
    <t>ｵｵﾔ</t>
  </si>
  <si>
    <t>さやか</t>
  </si>
  <si>
    <t>瑶子</t>
  </si>
  <si>
    <t>良</t>
  </si>
  <si>
    <t>侑菜</t>
  </si>
  <si>
    <t>亜利彩</t>
  </si>
  <si>
    <t>ｱﾘｱ</t>
  </si>
  <si>
    <t>真</t>
  </si>
  <si>
    <t>孝幸</t>
  </si>
  <si>
    <t>幹起</t>
  </si>
  <si>
    <t>俊哉</t>
  </si>
  <si>
    <t>濁川</t>
  </si>
  <si>
    <t>航大</t>
  </si>
  <si>
    <t>ﾆｺﾞﾘｶﾜ</t>
  </si>
  <si>
    <t>広翔</t>
  </si>
  <si>
    <t>腰越</t>
  </si>
  <si>
    <t>ｺｼｺﾞｴ</t>
  </si>
  <si>
    <t>喜彦</t>
  </si>
  <si>
    <t>健士郎</t>
  </si>
  <si>
    <t>汰音</t>
  </si>
  <si>
    <t>池上</t>
  </si>
  <si>
    <t>ｲｹｶﾞﾐ</t>
  </si>
  <si>
    <t>二宮</t>
  </si>
  <si>
    <t>ﾆﾉﾐﾔ</t>
  </si>
  <si>
    <t>桃佳</t>
  </si>
  <si>
    <t>峯</t>
  </si>
  <si>
    <t>ﾐﾈ</t>
  </si>
  <si>
    <t>田端</t>
  </si>
  <si>
    <t>吉崇</t>
  </si>
  <si>
    <t>田部</t>
  </si>
  <si>
    <t>登也</t>
  </si>
  <si>
    <t>ﾀﾍﾞ</t>
  </si>
  <si>
    <t>ﾄｳﾔ</t>
  </si>
  <si>
    <t>汐里</t>
  </si>
  <si>
    <t>美樹</t>
  </si>
  <si>
    <t>森澤</t>
  </si>
  <si>
    <t>ﾓﾘｻﾜ</t>
  </si>
  <si>
    <t>島津</t>
  </si>
  <si>
    <t>龍聖</t>
  </si>
  <si>
    <t>仁礼</t>
  </si>
  <si>
    <t>悦治</t>
  </si>
  <si>
    <t>ﾆﾚ</t>
  </si>
  <si>
    <t>ｴﾂｼﾞ</t>
  </si>
  <si>
    <t>諒翼</t>
  </si>
  <si>
    <t>海老島</t>
  </si>
  <si>
    <t>ｴﾋﾞｼﾏ</t>
  </si>
  <si>
    <t>山川</t>
  </si>
  <si>
    <t>拓弥</t>
  </si>
  <si>
    <t>ﾔﾏｶﾜ</t>
  </si>
  <si>
    <t>歩仁</t>
  </si>
  <si>
    <t>ｱﾕﾄ</t>
  </si>
  <si>
    <t>征士</t>
  </si>
  <si>
    <t>真生</t>
  </si>
  <si>
    <t>宗弘</t>
  </si>
  <si>
    <t>貞冨</t>
  </si>
  <si>
    <t>亜流公</t>
  </si>
  <si>
    <t>ｻﾀﾞﾄﾐ</t>
  </si>
  <si>
    <t>ｱﾙｸ</t>
  </si>
  <si>
    <t>中谷</t>
  </si>
  <si>
    <t>ﾅｶﾀﾆ</t>
  </si>
  <si>
    <t>畑</t>
  </si>
  <si>
    <t>宝来</t>
  </si>
  <si>
    <t>ﾎｳﾗｲ</t>
  </si>
  <si>
    <t>鷲野</t>
  </si>
  <si>
    <t>聖太</t>
  </si>
  <si>
    <t>ﾜｼﾉ</t>
  </si>
  <si>
    <t>賢世</t>
  </si>
  <si>
    <t>ｹﾝｾｲ</t>
  </si>
  <si>
    <t>正晴</t>
  </si>
  <si>
    <t>ﾏｻﾊﾙ</t>
  </si>
  <si>
    <t>落</t>
  </si>
  <si>
    <t>翔真</t>
  </si>
  <si>
    <t>右京</t>
  </si>
  <si>
    <t>ｳｷｮｳ</t>
  </si>
  <si>
    <t>龍暉</t>
  </si>
  <si>
    <t>慎吾</t>
  </si>
  <si>
    <t>ｼﾝｺﾞ</t>
  </si>
  <si>
    <t>喜多村</t>
  </si>
  <si>
    <t>ｷﾀﾑﾗ</t>
  </si>
  <si>
    <t>瑠真</t>
  </si>
  <si>
    <t>ﾘｭｳﾏ</t>
  </si>
  <si>
    <t>琢真</t>
  </si>
  <si>
    <t>考基</t>
  </si>
  <si>
    <t>結希乃</t>
  </si>
  <si>
    <t>里璃子</t>
  </si>
  <si>
    <t>ﾘﾘｺ</t>
  </si>
  <si>
    <t>夏生</t>
  </si>
  <si>
    <t>川田</t>
  </si>
  <si>
    <t>さゆり</t>
  </si>
  <si>
    <t>ｶﾜﾀ</t>
  </si>
  <si>
    <t>ｻﾕﾘ</t>
  </si>
  <si>
    <t>高瀬</t>
  </si>
  <si>
    <t>ﾀｶｾ</t>
  </si>
  <si>
    <t>ﾅｺﾞﾐ</t>
  </si>
  <si>
    <t>美里</t>
  </si>
  <si>
    <t>磯貝</t>
  </si>
  <si>
    <t>はじめ</t>
  </si>
  <si>
    <t>ｲｿｶﾞｲ</t>
  </si>
  <si>
    <t>裕仁</t>
  </si>
  <si>
    <t>ﾋﾛﾋﾄ</t>
  </si>
  <si>
    <t>外川</t>
  </si>
  <si>
    <t>ﾄｶﾞﾜ</t>
  </si>
  <si>
    <t>尚吾</t>
  </si>
  <si>
    <t>匠美</t>
  </si>
  <si>
    <t>難波田</t>
  </si>
  <si>
    <t>あや</t>
  </si>
  <si>
    <t>ﾅﾝﾊﾞﾀﾞ</t>
  </si>
  <si>
    <t>松澤</t>
  </si>
  <si>
    <t>ﾏﾂｻﾞﾜ</t>
  </si>
  <si>
    <t>龍士郎</t>
  </si>
  <si>
    <t>ﾘｭｳｼﾞﾛｳ</t>
  </si>
  <si>
    <t>松竹</t>
  </si>
  <si>
    <t>桃太郎</t>
  </si>
  <si>
    <t>ﾏﾂﾀｹ</t>
  </si>
  <si>
    <t>ﾓﾓﾀﾛｳ</t>
  </si>
  <si>
    <t>圭</t>
  </si>
  <si>
    <t>昌</t>
  </si>
  <si>
    <t>遼人</t>
  </si>
  <si>
    <t>國枝</t>
  </si>
  <si>
    <t>ｸﾆｴﾀﾞ</t>
  </si>
  <si>
    <t>智尋</t>
  </si>
  <si>
    <t>石垣</t>
  </si>
  <si>
    <t>歌織</t>
  </si>
  <si>
    <t>ｲｼｶﾞｷ</t>
  </si>
  <si>
    <t>笠野</t>
  </si>
  <si>
    <t>ｶｻﾉ</t>
  </si>
  <si>
    <t>難波</t>
  </si>
  <si>
    <t>ﾅﾝﾊﾞ</t>
  </si>
  <si>
    <t>山谷</t>
  </si>
  <si>
    <t>ﾔﾏﾀﾆ</t>
  </si>
  <si>
    <t>ゆきの</t>
  </si>
  <si>
    <t>塙</t>
  </si>
  <si>
    <t>拓未</t>
  </si>
  <si>
    <t>ﾊﾅﾜ</t>
  </si>
  <si>
    <t>本多</t>
  </si>
  <si>
    <t>神蔵</t>
  </si>
  <si>
    <t>大嘉</t>
  </si>
  <si>
    <t>ｶﾐｸﾗ</t>
  </si>
  <si>
    <t>尾瀨</t>
  </si>
  <si>
    <t>ｵｾﾞ</t>
  </si>
  <si>
    <t>辻田</t>
  </si>
  <si>
    <t>ﾂｼﾞﾀ</t>
  </si>
  <si>
    <t>清野</t>
  </si>
  <si>
    <t>ｾｲﾉ</t>
  </si>
  <si>
    <t>西宮</t>
  </si>
  <si>
    <t>栞</t>
  </si>
  <si>
    <t>ﾆｼﾉﾐﾔ</t>
  </si>
  <si>
    <t>成</t>
  </si>
  <si>
    <t>ﾅﾙ</t>
  </si>
  <si>
    <t>宙大</t>
  </si>
  <si>
    <t>ﾐﾁﾋﾛ</t>
  </si>
  <si>
    <t>廣崎</t>
  </si>
  <si>
    <t>夏愛</t>
  </si>
  <si>
    <t>ﾋﾛｻｷ</t>
  </si>
  <si>
    <t>宇多</t>
  </si>
  <si>
    <t>万紘</t>
  </si>
  <si>
    <t>愛果</t>
  </si>
  <si>
    <t>ﾏﾅｶ</t>
  </si>
  <si>
    <t>柊次</t>
  </si>
  <si>
    <t>倭</t>
  </si>
  <si>
    <t>古池</t>
  </si>
  <si>
    <t>藤塚</t>
  </si>
  <si>
    <t>泉</t>
  </si>
  <si>
    <t>ﾌｼﾞﾂﾞｶ</t>
  </si>
  <si>
    <t>将生</t>
  </si>
  <si>
    <t>将梧</t>
  </si>
  <si>
    <t>塩澤</t>
  </si>
  <si>
    <t>ｼｵｻﾞﾜ</t>
  </si>
  <si>
    <t>洋也</t>
  </si>
  <si>
    <t>奥秋</t>
  </si>
  <si>
    <t>祐壱</t>
  </si>
  <si>
    <t>ｵｸｱｷ</t>
  </si>
  <si>
    <t>伊佐木</t>
  </si>
  <si>
    <t>ｲｻｷ</t>
  </si>
  <si>
    <t>ｻｸﾉｽｹ</t>
  </si>
  <si>
    <t>昂大</t>
  </si>
  <si>
    <t>鶴岡</t>
  </si>
  <si>
    <t>ﾂﾙｵｶ</t>
  </si>
  <si>
    <t>愛志</t>
  </si>
  <si>
    <t>ﾔﾅｻﾜ</t>
  </si>
  <si>
    <t>ｲﾄｼ</t>
  </si>
  <si>
    <t>明也子</t>
  </si>
  <si>
    <t>ｻﾔｺ</t>
  </si>
  <si>
    <t>瑞花</t>
  </si>
  <si>
    <t>ﾐｽﾞｶ</t>
  </si>
  <si>
    <t>秋廣</t>
  </si>
  <si>
    <t>鴻</t>
  </si>
  <si>
    <t>廉人</t>
  </si>
  <si>
    <t>ﾚﾝﾄ</t>
  </si>
  <si>
    <t>由乃</t>
  </si>
  <si>
    <t>松原</t>
  </si>
  <si>
    <t>ﾏﾂﾊﾞﾗ</t>
  </si>
  <si>
    <t>大内</t>
  </si>
  <si>
    <t>ｵｵｳﾁ</t>
  </si>
  <si>
    <t>大翔</t>
  </si>
  <si>
    <t>ｶｸﾀ</t>
  </si>
  <si>
    <t>晋二朗</t>
  </si>
  <si>
    <t>直都</t>
  </si>
  <si>
    <t>稜介</t>
  </si>
  <si>
    <t>雅廣</t>
  </si>
  <si>
    <t>東野</t>
  </si>
  <si>
    <t>滉一</t>
  </si>
  <si>
    <t>ﾋｶﾞｼﾉ</t>
  </si>
  <si>
    <t>大沢</t>
  </si>
  <si>
    <t>瑞紀</t>
  </si>
  <si>
    <t>克来</t>
  </si>
  <si>
    <t>ｶﾂｷ</t>
  </si>
  <si>
    <t>優登</t>
  </si>
  <si>
    <t>小日向</t>
  </si>
  <si>
    <t>玲郎</t>
  </si>
  <si>
    <t>ｺﾋﾅﾀ</t>
  </si>
  <si>
    <t>冬尉</t>
  </si>
  <si>
    <t>愛万音</t>
  </si>
  <si>
    <t>ｱﾏﾈ</t>
  </si>
  <si>
    <t>優貴</t>
  </si>
  <si>
    <t>勇気</t>
  </si>
  <si>
    <t>昭彦</t>
  </si>
  <si>
    <t>ｱｷﾋｺ</t>
  </si>
  <si>
    <t>隼哉</t>
  </si>
  <si>
    <t>廣見</t>
  </si>
  <si>
    <t>侑楽</t>
  </si>
  <si>
    <t>ﾕｳﾗ</t>
  </si>
  <si>
    <t>勤</t>
  </si>
  <si>
    <t>ﾂﾄﾑ</t>
  </si>
  <si>
    <t>柿澤</t>
  </si>
  <si>
    <t>勇煕</t>
  </si>
  <si>
    <t>ｶｷｻﾞﾜ</t>
  </si>
  <si>
    <t>亜依菜</t>
  </si>
  <si>
    <t>桜子</t>
  </si>
  <si>
    <t>ｻｸﾗｺ</t>
  </si>
  <si>
    <t>玲奈</t>
  </si>
  <si>
    <t>ﾚﾅ</t>
  </si>
  <si>
    <t>竹島</t>
  </si>
  <si>
    <t>ﾀｹｼﾏ</t>
  </si>
  <si>
    <t>小嶺</t>
  </si>
  <si>
    <t>希望</t>
  </si>
  <si>
    <t>快</t>
  </si>
  <si>
    <t>ｵｻﾞｷ</t>
  </si>
  <si>
    <t>辰弥</t>
  </si>
  <si>
    <t>越野</t>
  </si>
  <si>
    <t>渓</t>
  </si>
  <si>
    <t>ｺｼﾉ</t>
  </si>
  <si>
    <t>萱原</t>
  </si>
  <si>
    <t>昌人</t>
  </si>
  <si>
    <t>ｶﾔﾊﾗ</t>
  </si>
  <si>
    <t>祐樹</t>
  </si>
  <si>
    <t>永井</t>
  </si>
  <si>
    <t>上林</t>
  </si>
  <si>
    <t>ｶﾐﾊﾞﾔｼ</t>
  </si>
  <si>
    <t>ﾁｻ</t>
  </si>
  <si>
    <t>真桜</t>
  </si>
  <si>
    <t>岸元</t>
  </si>
  <si>
    <t>聖矢</t>
  </si>
  <si>
    <t>ｷｼﾓﾄ</t>
  </si>
  <si>
    <t>月本</t>
  </si>
  <si>
    <t>崇喜</t>
  </si>
  <si>
    <t>ﾂｷﾓﾄ</t>
  </si>
  <si>
    <t>多朗</t>
  </si>
  <si>
    <t>龍人</t>
  </si>
  <si>
    <t>圭祐</t>
  </si>
  <si>
    <t>植松</t>
  </si>
  <si>
    <t>拳矢</t>
  </si>
  <si>
    <t>ｳｴﾏﾂ</t>
  </si>
  <si>
    <t>宏美</t>
  </si>
  <si>
    <t>前場</t>
  </si>
  <si>
    <t>ｾﾞﾝﾊﾞ</t>
  </si>
  <si>
    <t>悠碧</t>
  </si>
  <si>
    <t>皓二</t>
  </si>
  <si>
    <t>島崎</t>
  </si>
  <si>
    <t>裕輔</t>
  </si>
  <si>
    <t>朋広</t>
  </si>
  <si>
    <t>服部</t>
  </si>
  <si>
    <t>凌芽</t>
  </si>
  <si>
    <t>ﾊｯﾄﾘ</t>
  </si>
  <si>
    <t>快斗</t>
  </si>
  <si>
    <t>大前</t>
  </si>
  <si>
    <t>菜都穂</t>
  </si>
  <si>
    <t>ｵｵﾏｴ</t>
  </si>
  <si>
    <t>奈緒</t>
  </si>
  <si>
    <t>澤多</t>
  </si>
  <si>
    <t>宏奈</t>
  </si>
  <si>
    <t>ﾋﾛﾅ</t>
  </si>
  <si>
    <t>瑞穂</t>
  </si>
  <si>
    <t>七瀬</t>
  </si>
  <si>
    <t>ﾅﾅｾ</t>
  </si>
  <si>
    <t>ｽﾐﾚ</t>
  </si>
  <si>
    <t>藤谷</t>
  </si>
  <si>
    <t>凪紗</t>
  </si>
  <si>
    <t>ﾌｼﾞﾔ</t>
  </si>
  <si>
    <t>ｽｽﾞ</t>
  </si>
  <si>
    <t>鳥越</t>
  </si>
  <si>
    <t>蒼竜</t>
  </si>
  <si>
    <t>ﾄﾘｺﾞｴ</t>
  </si>
  <si>
    <t>ｿｳﾀﾂ</t>
  </si>
  <si>
    <t>枦元</t>
  </si>
  <si>
    <t>ﾊｾﾞﾓﾄ</t>
  </si>
  <si>
    <t>千田</t>
  </si>
  <si>
    <t>ﾁﾀﾞ</t>
  </si>
  <si>
    <t>ｼｵﾈ</t>
  </si>
  <si>
    <t>三宅</t>
  </si>
  <si>
    <t>満里菜</t>
  </si>
  <si>
    <t>ﾐﾔｹ</t>
  </si>
  <si>
    <t>ﾏﾘﾅ</t>
  </si>
  <si>
    <t>堀田</t>
  </si>
  <si>
    <t>すず</t>
  </si>
  <si>
    <t>ﾎﾘﾀ</t>
  </si>
  <si>
    <t>桂寛</t>
  </si>
  <si>
    <t>九鬼</t>
  </si>
  <si>
    <t>燎央</t>
  </si>
  <si>
    <t>ｸｷ</t>
  </si>
  <si>
    <t>ﾘｮｵ</t>
  </si>
  <si>
    <t>穣</t>
  </si>
  <si>
    <t>ｼﾞｮｳ</t>
  </si>
  <si>
    <t>央輔</t>
  </si>
  <si>
    <t>ｵｳｽｹ</t>
  </si>
  <si>
    <t>矢久保</t>
  </si>
  <si>
    <t>ﾔｸﾎﾞ</t>
  </si>
  <si>
    <t>祐大</t>
  </si>
  <si>
    <t>輝竜</t>
  </si>
  <si>
    <t>ﾃﾙﾄ</t>
  </si>
  <si>
    <t>基記</t>
  </si>
  <si>
    <t>井草</t>
  </si>
  <si>
    <t>光遥</t>
  </si>
  <si>
    <t>ｲｸﾞｻ</t>
  </si>
  <si>
    <t>ｺｳﾖｳ</t>
  </si>
  <si>
    <t>瀬允</t>
  </si>
  <si>
    <t>ｾｲﾝ</t>
  </si>
  <si>
    <t>淀川</t>
  </si>
  <si>
    <t>峻希</t>
  </si>
  <si>
    <t>ﾖﾄﾞｶﾞﾜ</t>
  </si>
  <si>
    <t>りん</t>
  </si>
  <si>
    <t>栁田</t>
  </si>
  <si>
    <t>ﾔﾅｷﾞﾀﾞ</t>
  </si>
  <si>
    <t>栗本</t>
  </si>
  <si>
    <t>紗季</t>
  </si>
  <si>
    <t>ｸﾘﾓﾄ</t>
  </si>
  <si>
    <t>健輔</t>
  </si>
  <si>
    <t>ｹﾝｽｹ</t>
  </si>
  <si>
    <t>野内</t>
  </si>
  <si>
    <t>修平</t>
  </si>
  <si>
    <t>ﾉｳﾁ</t>
  </si>
  <si>
    <t>実玖</t>
  </si>
  <si>
    <t>楢崎</t>
  </si>
  <si>
    <t>ﾅﾗｻｷ</t>
  </si>
  <si>
    <t>飯山</t>
  </si>
  <si>
    <t>太智</t>
  </si>
  <si>
    <t>ｲｲﾔﾏ</t>
  </si>
  <si>
    <t>新野</t>
  </si>
  <si>
    <t>冴生</t>
  </si>
  <si>
    <t>ｼﾝﾉ</t>
  </si>
  <si>
    <t>秋元</t>
  </si>
  <si>
    <t>賢太郎</t>
  </si>
  <si>
    <t>ｱｷﾓﾄ</t>
  </si>
  <si>
    <t>徳武</t>
  </si>
  <si>
    <t>佑騎</t>
  </si>
  <si>
    <t>ﾄｸﾀｹ</t>
  </si>
  <si>
    <t>秀星</t>
  </si>
  <si>
    <t>ｼｭｳｾｲ</t>
  </si>
  <si>
    <t>燿人</t>
  </si>
  <si>
    <t>ｱｷﾄ</t>
  </si>
  <si>
    <t>永松</t>
  </si>
  <si>
    <t>ﾅｶﾞﾏﾂ</t>
  </si>
  <si>
    <t>航河</t>
  </si>
  <si>
    <t>ｺｳｶﾞ</t>
  </si>
  <si>
    <t>啓二郎</t>
  </si>
  <si>
    <t>ｹｲｼﾞﾛｳ</t>
  </si>
  <si>
    <t>塩見</t>
  </si>
  <si>
    <t>直哉</t>
  </si>
  <si>
    <t>ｼｵﾐ</t>
  </si>
  <si>
    <t>明里</t>
  </si>
  <si>
    <t>有加</t>
  </si>
  <si>
    <t>村澤</t>
  </si>
  <si>
    <t>虎右大</t>
  </si>
  <si>
    <t>ﾑﾗｻﾜ</t>
  </si>
  <si>
    <t>啓介</t>
  </si>
  <si>
    <t>内藤</t>
  </si>
  <si>
    <t>ﾅｲﾄｳ</t>
  </si>
  <si>
    <t>琉聖</t>
  </si>
  <si>
    <t>将紀</t>
  </si>
  <si>
    <t>大陽</t>
  </si>
  <si>
    <t>ﾀｲﾖｳ</t>
  </si>
  <si>
    <t>晃太</t>
  </si>
  <si>
    <t>大友</t>
  </si>
  <si>
    <t>尚人</t>
  </si>
  <si>
    <t>ｵｵﾄﾓ</t>
  </si>
  <si>
    <t>結</t>
  </si>
  <si>
    <t>みほ</t>
  </si>
  <si>
    <t>鈴奈</t>
  </si>
  <si>
    <t>會田</t>
  </si>
  <si>
    <t>千枝</t>
  </si>
  <si>
    <t>ﾁｴ</t>
  </si>
  <si>
    <t>ﾆｺﾗﾐｯｸ</t>
  </si>
  <si>
    <t>圭汰</t>
  </si>
  <si>
    <t>大晟</t>
  </si>
  <si>
    <t>久保庭</t>
  </si>
  <si>
    <t>ｸﾎﾞﾆﾜ</t>
  </si>
  <si>
    <t>大住</t>
  </si>
  <si>
    <t>知輝</t>
  </si>
  <si>
    <t>ｵｵｽﾐ</t>
  </si>
  <si>
    <t>敬悟</t>
  </si>
  <si>
    <t>名取</t>
  </si>
  <si>
    <t>幸花</t>
  </si>
  <si>
    <t>ﾅﾄﾘ</t>
  </si>
  <si>
    <t>瑞己</t>
  </si>
  <si>
    <t>横澤</t>
  </si>
  <si>
    <t>ﾖｺｻﾜ</t>
  </si>
  <si>
    <t>宇田川</t>
  </si>
  <si>
    <t>秀哲</t>
  </si>
  <si>
    <t>ｳﾀﾞｶﾞﾜ</t>
  </si>
  <si>
    <t>開斗</t>
  </si>
  <si>
    <t>世那</t>
  </si>
  <si>
    <t>ｾﾅ</t>
  </si>
  <si>
    <t>尾崎</t>
  </si>
  <si>
    <t>峻平</t>
  </si>
  <si>
    <t>聖哉</t>
  </si>
  <si>
    <t>木島</t>
  </si>
  <si>
    <t>光乃助</t>
  </si>
  <si>
    <t>ｺｳﾉｽｹ</t>
  </si>
  <si>
    <t>相園</t>
  </si>
  <si>
    <t>ｱｲｿﾞﾉ</t>
  </si>
  <si>
    <t>青田</t>
  </si>
  <si>
    <t>有央</t>
  </si>
  <si>
    <t>ｱｵﾀ</t>
  </si>
  <si>
    <t>迪</t>
  </si>
  <si>
    <t>ｽｽﾑ</t>
  </si>
  <si>
    <t>靏見</t>
  </si>
  <si>
    <t>ﾂﾙﾐ</t>
  </si>
  <si>
    <t>耕大</t>
  </si>
  <si>
    <t>梅中</t>
  </si>
  <si>
    <t>ｳﾒﾅｶ</t>
  </si>
  <si>
    <t>優衣奈</t>
  </si>
  <si>
    <t>西森</t>
  </si>
  <si>
    <t>舞子</t>
  </si>
  <si>
    <t>ﾆｼﾓﾘ</t>
  </si>
  <si>
    <t>彩季</t>
  </si>
  <si>
    <t>浜野</t>
  </si>
  <si>
    <t>莉子</t>
  </si>
  <si>
    <t>ﾊﾏﾉ</t>
  </si>
  <si>
    <t>保木</t>
  </si>
  <si>
    <t>桃実</t>
  </si>
  <si>
    <t>ﾎｷ</t>
  </si>
  <si>
    <t>堀越</t>
  </si>
  <si>
    <t>ﾎﾘｺｼ</t>
  </si>
  <si>
    <t>正史</t>
  </si>
  <si>
    <t>子龍</t>
  </si>
  <si>
    <t>瀧上</t>
  </si>
  <si>
    <t>ﾀｷｶﾞﾐ</t>
  </si>
  <si>
    <t>宏朗</t>
  </si>
  <si>
    <t>慎介</t>
  </si>
  <si>
    <t>ｼﾝｽｹ</t>
  </si>
  <si>
    <t>冨所</t>
  </si>
  <si>
    <t>ﾄﾐﾄﾞｺﾛ</t>
  </si>
  <si>
    <t>秀斗</t>
  </si>
  <si>
    <t>大髙</t>
  </si>
  <si>
    <t>ｵｵﾀｶ</t>
  </si>
  <si>
    <t>古木</t>
  </si>
  <si>
    <t>宏明</t>
  </si>
  <si>
    <t>ｺｷ</t>
  </si>
  <si>
    <t>関山</t>
  </si>
  <si>
    <t>ｾｷﾔﾏ</t>
  </si>
  <si>
    <t>拓夢</t>
  </si>
  <si>
    <t>ﾀｸﾑ</t>
  </si>
  <si>
    <t>未歩</t>
  </si>
  <si>
    <t>ﾐﾌﾞ</t>
  </si>
  <si>
    <t>村瀬</t>
  </si>
  <si>
    <t>光稀</t>
  </si>
  <si>
    <t>ﾑﾗｾ</t>
  </si>
  <si>
    <t>富田</t>
  </si>
  <si>
    <t>ﾄﾐﾀ</t>
  </si>
  <si>
    <t>曽我</t>
  </si>
  <si>
    <t>ｿｶﾞ</t>
  </si>
  <si>
    <t>竹山</t>
  </si>
  <si>
    <t>和秀</t>
  </si>
  <si>
    <t>ﾀｹﾔﾏ</t>
  </si>
  <si>
    <t>ｶｽﾞﾋﾃﾞ</t>
  </si>
  <si>
    <t>透流</t>
  </si>
  <si>
    <t>ﾕｷﾅｶﾞ</t>
  </si>
  <si>
    <t>結人</t>
  </si>
  <si>
    <t>駒形</t>
  </si>
  <si>
    <t>玲生</t>
  </si>
  <si>
    <t>ｺﾏｶﾞﾀ</t>
  </si>
  <si>
    <t>信永</t>
  </si>
  <si>
    <t>英介</t>
  </si>
  <si>
    <t>ﾉﾌﾞﾅｶﾞ</t>
  </si>
  <si>
    <t>向畑</t>
  </si>
  <si>
    <t>咲衣</t>
  </si>
  <si>
    <t>ﾑｶｲﾊﾀ</t>
  </si>
  <si>
    <t>ｹﾞﾝｷ</t>
  </si>
  <si>
    <t>一峰</t>
  </si>
  <si>
    <t>ｲｸ</t>
  </si>
  <si>
    <t>楓雅</t>
  </si>
  <si>
    <t>ﾌｳｶﾞ</t>
  </si>
  <si>
    <t>大貫</t>
  </si>
  <si>
    <t>つむぎ</t>
  </si>
  <si>
    <t>ｵｵﾇｷ</t>
  </si>
  <si>
    <t>隆弘</t>
  </si>
  <si>
    <t>皓晨</t>
  </si>
  <si>
    <t>初野</t>
  </si>
  <si>
    <t>ﾊﾂﾉ</t>
  </si>
  <si>
    <t>CAPI</t>
  </si>
  <si>
    <t>KRISTIA</t>
  </si>
  <si>
    <t>ﾁｬﾋﾟ</t>
  </si>
  <si>
    <t>ｸﾘｽﾃｨｱ</t>
  </si>
  <si>
    <t>隅出</t>
  </si>
  <si>
    <t>有紀</t>
  </si>
  <si>
    <t>ｽﾐﾃﾞ</t>
  </si>
  <si>
    <t>鷺</t>
  </si>
  <si>
    <t>悠紀子</t>
  </si>
  <si>
    <t>ｻｷﾞ</t>
  </si>
  <si>
    <t>ﾕｷｺ</t>
  </si>
  <si>
    <t>小室</t>
  </si>
  <si>
    <t>俊吾</t>
  </si>
  <si>
    <t>ｺﾑﾛ</t>
  </si>
  <si>
    <t>ｼｭﾝｺﾞ</t>
  </si>
  <si>
    <t>ﾊﾙﾔ</t>
  </si>
  <si>
    <t>睦司</t>
  </si>
  <si>
    <t>塩川</t>
  </si>
  <si>
    <t>ｼｵｶﾜ</t>
  </si>
  <si>
    <t>髙野</t>
  </si>
  <si>
    <t>滝</t>
  </si>
  <si>
    <t>幸浩</t>
  </si>
  <si>
    <t>暖</t>
  </si>
  <si>
    <t>月香</t>
  </si>
  <si>
    <t>ﾂｷｶ</t>
  </si>
  <si>
    <t>朋葉</t>
  </si>
  <si>
    <t>ﾄﾓﾊ</t>
  </si>
  <si>
    <t>依里</t>
  </si>
  <si>
    <t>楠山</t>
  </si>
  <si>
    <t>ｸｽﾔﾏ</t>
  </si>
  <si>
    <t>透哉</t>
  </si>
  <si>
    <t>英資</t>
  </si>
  <si>
    <t>太洋</t>
  </si>
  <si>
    <t>一陽</t>
  </si>
  <si>
    <t>ｲﾁﾋ</t>
  </si>
  <si>
    <t>健翔</t>
  </si>
  <si>
    <t>真白</t>
  </si>
  <si>
    <t>ﾏｼﾛ</t>
  </si>
  <si>
    <t>枚也</t>
  </si>
  <si>
    <t>ﾏｲﾔ</t>
  </si>
  <si>
    <t>こころ</t>
  </si>
  <si>
    <t>ｺｺﾛ</t>
  </si>
  <si>
    <t>沼尻</t>
  </si>
  <si>
    <t>章吾</t>
  </si>
  <si>
    <t>ﾇﾏｼﾞﾘ</t>
  </si>
  <si>
    <t>ﾆｼｶﾀ</t>
  </si>
  <si>
    <t>繭</t>
  </si>
  <si>
    <t>椿</t>
  </si>
  <si>
    <t>勘太朗</t>
  </si>
  <si>
    <t>ﾂﾊﾞｷ</t>
  </si>
  <si>
    <t>ｶﾝﾀﾛｳ</t>
  </si>
  <si>
    <t>池見</t>
  </si>
  <si>
    <t>尚也</t>
  </si>
  <si>
    <t>ｲｹﾐ</t>
  </si>
  <si>
    <t>航一</t>
  </si>
  <si>
    <t>大矢</t>
  </si>
  <si>
    <t>石附</t>
  </si>
  <si>
    <t>祐人</t>
  </si>
  <si>
    <t>ｲｼﾂﾞｷ</t>
  </si>
  <si>
    <t>優毅</t>
  </si>
  <si>
    <t>水野谷</t>
  </si>
  <si>
    <t>隼紀</t>
  </si>
  <si>
    <t>ﾐｽﾞﾉﾔ</t>
  </si>
  <si>
    <t>須長</t>
  </si>
  <si>
    <t>辰友</t>
  </si>
  <si>
    <t>西勝</t>
  </si>
  <si>
    <t>皓</t>
  </si>
  <si>
    <t>ﾆｼｶﾂ</t>
  </si>
  <si>
    <t>ﾅﾗｻﾞｷ</t>
  </si>
  <si>
    <t>大町</t>
  </si>
  <si>
    <t>ｵｵﾏﾁ</t>
  </si>
  <si>
    <t>菜摘</t>
  </si>
  <si>
    <t>友莉</t>
  </si>
  <si>
    <t>華帆</t>
  </si>
  <si>
    <t>海也</t>
  </si>
  <si>
    <t>祝</t>
  </si>
  <si>
    <t>尾本</t>
  </si>
  <si>
    <t>遥哉</t>
  </si>
  <si>
    <t>ｵﾓﾄ</t>
  </si>
  <si>
    <t>倉茂</t>
  </si>
  <si>
    <t>ｸﾗﾓ</t>
  </si>
  <si>
    <t>小糸</t>
  </si>
  <si>
    <t>郁也</t>
  </si>
  <si>
    <t>ｺｲﾄ</t>
  </si>
  <si>
    <t>祥大</t>
  </si>
  <si>
    <t>和樹</t>
  </si>
  <si>
    <t>彩誉子</t>
  </si>
  <si>
    <t>ｻﾖｺ</t>
  </si>
  <si>
    <t>喜頭</t>
  </si>
  <si>
    <t>千寛</t>
  </si>
  <si>
    <t>薄田</t>
  </si>
  <si>
    <t>哲平</t>
  </si>
  <si>
    <t>ｳｽﾀﾞ</t>
  </si>
  <si>
    <t>ﾃｯﾍﾟｲ</t>
  </si>
  <si>
    <t>清史</t>
  </si>
  <si>
    <t>ｷﾖｼ</t>
  </si>
  <si>
    <t>中林</t>
  </si>
  <si>
    <t>英敏</t>
  </si>
  <si>
    <t>ﾅｶﾊﾞﾔｼ</t>
  </si>
  <si>
    <t>久野</t>
  </si>
  <si>
    <t>哲大</t>
  </si>
  <si>
    <t>ｸﾉ</t>
  </si>
  <si>
    <t>小椋</t>
  </si>
  <si>
    <t>正志</t>
  </si>
  <si>
    <t>ｵｸﾞﾗ</t>
  </si>
  <si>
    <t>博志</t>
  </si>
  <si>
    <t>ﾋﾛｼ</t>
  </si>
  <si>
    <t>晃伸</t>
  </si>
  <si>
    <t>ｱｷﾉﾌﾞ</t>
  </si>
  <si>
    <t>川端</t>
  </si>
  <si>
    <t>ｶﾜﾊﾞﾀ</t>
  </si>
  <si>
    <t>ﾎｯﾀ</t>
  </si>
  <si>
    <t>恵蓮</t>
  </si>
  <si>
    <t>貴之</t>
  </si>
  <si>
    <t>賢也</t>
  </si>
  <si>
    <t>稔貴</t>
  </si>
  <si>
    <t>乙戸</t>
  </si>
  <si>
    <t>ｵﾂﾄﾞ</t>
  </si>
  <si>
    <t>渓葉</t>
  </si>
  <si>
    <t>ｹｲﾖｳ</t>
  </si>
  <si>
    <t>雄山</t>
  </si>
  <si>
    <t>ﾕｳｻﾞﾝ</t>
  </si>
  <si>
    <t>古森</t>
  </si>
  <si>
    <t>巧真</t>
  </si>
  <si>
    <t>一希</t>
  </si>
  <si>
    <t>下畑</t>
  </si>
  <si>
    <t>なつ</t>
  </si>
  <si>
    <t>ｼﾓﾊﾀ</t>
  </si>
  <si>
    <t>ﾅﾂ</t>
  </si>
  <si>
    <t>彩伽</t>
  </si>
  <si>
    <t>髙原</t>
  </si>
  <si>
    <t>ﾀｶﾊﾗ</t>
  </si>
  <si>
    <t>詩恩</t>
  </si>
  <si>
    <t>植野</t>
  </si>
  <si>
    <t>泰治</t>
  </si>
  <si>
    <t>上島</t>
  </si>
  <si>
    <t>光貴</t>
  </si>
  <si>
    <t>ｳｴｼﾞﾏ</t>
  </si>
  <si>
    <t>一斗</t>
  </si>
  <si>
    <t>ﾏｻﾙ</t>
  </si>
  <si>
    <t>大淵</t>
  </si>
  <si>
    <t>青哉</t>
  </si>
  <si>
    <t>ｵｵﾌﾁ</t>
  </si>
  <si>
    <t>虹太</t>
  </si>
  <si>
    <t>颯一朗</t>
  </si>
  <si>
    <t>神林</t>
  </si>
  <si>
    <t>ｶﾝﾊﾞﾔｼ</t>
  </si>
  <si>
    <t>宇田</t>
  </si>
  <si>
    <t>なづき</t>
  </si>
  <si>
    <t>ｳﾀﾞ</t>
  </si>
  <si>
    <t>ﾅﾂﾞｷ</t>
  </si>
  <si>
    <t>祐実</t>
  </si>
  <si>
    <t>優希子</t>
  </si>
  <si>
    <t>梅村</t>
  </si>
  <si>
    <t>ｳﾒﾑﾗ</t>
  </si>
  <si>
    <t>ﾜｼﾉｳｴ</t>
  </si>
  <si>
    <t>香澄</t>
  </si>
  <si>
    <t>大柄</t>
  </si>
  <si>
    <t>紗夢</t>
  </si>
  <si>
    <t>ｻﾑ</t>
  </si>
  <si>
    <t>優紀</t>
  </si>
  <si>
    <t>櫻澤</t>
  </si>
  <si>
    <t>隆翔</t>
  </si>
  <si>
    <t>ｻｸﾗｻﾞﾜ</t>
  </si>
  <si>
    <t>多田</t>
  </si>
  <si>
    <t>慶祐</t>
  </si>
  <si>
    <t>ﾀﾀﾞ</t>
  </si>
  <si>
    <t>剛</t>
  </si>
  <si>
    <t>當野</t>
  </si>
  <si>
    <t>友次郎</t>
  </si>
  <si>
    <t>ﾄｳﾉ</t>
  </si>
  <si>
    <t>ﾕｳｼﾞﾛｳ</t>
  </si>
  <si>
    <t>降</t>
  </si>
  <si>
    <t>湧希</t>
  </si>
  <si>
    <t>ﾌﾘﾊﾀ</t>
  </si>
  <si>
    <t>琢冶</t>
  </si>
  <si>
    <t>啓雅</t>
  </si>
  <si>
    <t>ｹｲｶﾞ</t>
  </si>
  <si>
    <t>優基</t>
  </si>
  <si>
    <t>登坂</t>
  </si>
  <si>
    <t>ほほみ</t>
  </si>
  <si>
    <t>ﾄｻｶ</t>
  </si>
  <si>
    <t>ﾎﾎﾐ</t>
  </si>
  <si>
    <t>香遠</t>
  </si>
  <si>
    <t>佳伸</t>
  </si>
  <si>
    <t>ｺｳｴﾝ</t>
  </si>
  <si>
    <t>井﨑</t>
  </si>
  <si>
    <t>絵梨奈</t>
  </si>
  <si>
    <t>ﾊﾅｴ</t>
  </si>
  <si>
    <t>乃夢</t>
  </si>
  <si>
    <t>ﾉﾑ</t>
  </si>
  <si>
    <t>三部</t>
  </si>
  <si>
    <t>篤志</t>
  </si>
  <si>
    <t>ｻﾝﾍﾞ</t>
  </si>
  <si>
    <t>陸玖</t>
  </si>
  <si>
    <t>ﾐｿﾞﾛｷﾞ</t>
  </si>
  <si>
    <t>夏純</t>
  </si>
  <si>
    <t>菅</t>
  </si>
  <si>
    <t>辰仁</t>
  </si>
  <si>
    <t>ｽｶﾞ</t>
  </si>
  <si>
    <t>佛石</t>
  </si>
  <si>
    <t>将基</t>
  </si>
  <si>
    <t>ﾎﾄｹｲｼ</t>
  </si>
  <si>
    <t>ｶﾏﾀ</t>
  </si>
  <si>
    <t>坂野</t>
  </si>
  <si>
    <t>由貴</t>
  </si>
  <si>
    <t>ｻｶﾉ</t>
  </si>
  <si>
    <t>宮沢</t>
  </si>
  <si>
    <t>本木</t>
  </si>
  <si>
    <t>海幸</t>
  </si>
  <si>
    <t>折戸</t>
  </si>
  <si>
    <t>空我</t>
  </si>
  <si>
    <t>ｵﾘﾄ</t>
  </si>
  <si>
    <t>ｸｳｶﾞ</t>
  </si>
  <si>
    <t>木津</t>
  </si>
  <si>
    <t>了</t>
  </si>
  <si>
    <t>ｷﾂ</t>
  </si>
  <si>
    <t>辰也</t>
  </si>
  <si>
    <t>伊菅</t>
  </si>
  <si>
    <t>良行</t>
  </si>
  <si>
    <t>ｲｽｹﾞ</t>
  </si>
  <si>
    <t>央己</t>
  </si>
  <si>
    <t>神保</t>
  </si>
  <si>
    <t>優翔</t>
  </si>
  <si>
    <t>ｼﾞﾝﾎﾞ</t>
  </si>
  <si>
    <t>颯樹</t>
  </si>
  <si>
    <t>高山</t>
  </si>
  <si>
    <t>左内</t>
  </si>
  <si>
    <t>ｻﾅｲ</t>
  </si>
  <si>
    <t>佑紀</t>
  </si>
  <si>
    <t>和栗</t>
  </si>
  <si>
    <t>萌々花</t>
  </si>
  <si>
    <t>ﾜｸﾞﾘ</t>
  </si>
  <si>
    <t>史尊</t>
  </si>
  <si>
    <t>ﾌﾐﾀｶ</t>
  </si>
  <si>
    <t>森﨑</t>
  </si>
  <si>
    <t>ﾓﾘｻﾞｷ</t>
  </si>
  <si>
    <t>有輝</t>
  </si>
  <si>
    <t>ｹﾝｼｮｳ</t>
  </si>
  <si>
    <t>柳</t>
  </si>
  <si>
    <t>炫丞</t>
  </si>
  <si>
    <t>ﾘｭ</t>
  </si>
  <si>
    <t>ﾋｮﾝｽﾝ</t>
  </si>
  <si>
    <t>勝田</t>
  </si>
  <si>
    <t>侑太郎</t>
  </si>
  <si>
    <t>ｶﾂﾀ</t>
  </si>
  <si>
    <t>亮彦</t>
  </si>
  <si>
    <t>中藤</t>
  </si>
  <si>
    <t>ﾅｶﾌｼﾞ</t>
  </si>
  <si>
    <t>星空</t>
  </si>
  <si>
    <t>百音</t>
  </si>
  <si>
    <t>ﾓﾈ</t>
  </si>
  <si>
    <t>紗生子</t>
  </si>
  <si>
    <t>ｻｷｺ</t>
  </si>
  <si>
    <t>北</t>
  </si>
  <si>
    <t>あおば</t>
  </si>
  <si>
    <t>ｱｵﾊﾞ</t>
  </si>
  <si>
    <t>孝志</t>
  </si>
  <si>
    <t>遠畑</t>
  </si>
  <si>
    <t>ﾄｵﾊﾀ</t>
  </si>
  <si>
    <t>柊史</t>
  </si>
  <si>
    <t>琉生</t>
  </si>
  <si>
    <t>森園</t>
  </si>
  <si>
    <t>麻未</t>
  </si>
  <si>
    <t>ﾓﾘｿﾞﾉ</t>
  </si>
  <si>
    <t>矢澤</t>
  </si>
  <si>
    <t>ﾔｻﾞﾜ</t>
  </si>
  <si>
    <t>明治学院東村山</t>
    <rPh sb="0" eb="2">
      <t>メイジ</t>
    </rPh>
    <rPh sb="2" eb="4">
      <t>ガクイン</t>
    </rPh>
    <phoneticPr fontId="4"/>
  </si>
  <si>
    <t>D:\陸上\2016\56支部\4_多摩選\申込</t>
    <phoneticPr fontId="4"/>
  </si>
  <si>
    <t>男子6支部100m</t>
  </si>
  <si>
    <t>女子6支部100m</t>
  </si>
  <si>
    <t>男子6支部200m</t>
  </si>
  <si>
    <t>女子6支部200m</t>
  </si>
  <si>
    <t>男子6支部400m</t>
  </si>
  <si>
    <t>女子6支部400m</t>
  </si>
  <si>
    <t>男子6支部800m</t>
  </si>
  <si>
    <t>女子6支部800m</t>
  </si>
  <si>
    <t>男子6支部1500m</t>
  </si>
  <si>
    <t>女子6支部1500m</t>
  </si>
  <si>
    <t>男子6支部5000m</t>
  </si>
  <si>
    <t>女子6支部3000m</t>
  </si>
  <si>
    <t>男子6支部走高跳</t>
  </si>
  <si>
    <t>女子6支部走高跳</t>
  </si>
  <si>
    <t>女子6支部走幅跳</t>
  </si>
  <si>
    <t>男子6支部走幅跳</t>
  </si>
  <si>
    <t>男子6支部三段跳</t>
  </si>
  <si>
    <t>女子6支部砲丸投</t>
  </si>
  <si>
    <t>男子6支部砲丸投</t>
  </si>
  <si>
    <t>女子6支部円盤投</t>
  </si>
  <si>
    <t>男子6支部円盤投</t>
  </si>
  <si>
    <t>女子6支部やり投</t>
  </si>
  <si>
    <t>男子6支部やり投</t>
  </si>
  <si>
    <t>椙目</t>
  </si>
  <si>
    <t>ｽｷﾞﾉﾒ</t>
  </si>
  <si>
    <t>田尾</t>
  </si>
  <si>
    <t>一心</t>
  </si>
  <si>
    <t>ﾀｵ</t>
  </si>
  <si>
    <t>ｲｯｼﾝ</t>
  </si>
  <si>
    <t>希</t>
  </si>
  <si>
    <t>知己</t>
  </si>
  <si>
    <t>福人</t>
  </si>
  <si>
    <t>ﾌｸﾄ</t>
  </si>
  <si>
    <t>汰征</t>
  </si>
  <si>
    <t>楢﨑</t>
  </si>
  <si>
    <t>涼悟</t>
  </si>
  <si>
    <t>ﾘｮｳｺﾞ</t>
  </si>
  <si>
    <t>那須田</t>
  </si>
  <si>
    <t>健心</t>
  </si>
  <si>
    <t>ﾅｽﾀﾞ</t>
  </si>
  <si>
    <t>林田</t>
  </si>
  <si>
    <t>菜央</t>
  </si>
  <si>
    <t>ﾊﾔｼﾀﾞ</t>
  </si>
  <si>
    <t>赤屋敷</t>
  </si>
  <si>
    <t>明美</t>
  </si>
  <si>
    <t>ｱｶﾔｼｷ</t>
  </si>
  <si>
    <t>ｱｹﾐ</t>
  </si>
  <si>
    <t>英佑</t>
  </si>
  <si>
    <t>里紗</t>
  </si>
  <si>
    <t>辰希</t>
  </si>
  <si>
    <t>徳山</t>
  </si>
  <si>
    <t>芽瑠</t>
  </si>
  <si>
    <t>ﾄｸﾔﾏ</t>
  </si>
  <si>
    <t>ﾒﾙ</t>
  </si>
  <si>
    <t>長嶋</t>
  </si>
  <si>
    <t>星夜</t>
  </si>
  <si>
    <t>ﾅｶﾞｼﾏ</t>
  </si>
  <si>
    <t>森山</t>
  </si>
  <si>
    <t>章悟</t>
  </si>
  <si>
    <t>ﾓﾘﾔﾏ</t>
  </si>
  <si>
    <t>桃</t>
  </si>
  <si>
    <t>ﾓﾓ</t>
  </si>
  <si>
    <t>愛梨</t>
  </si>
  <si>
    <t>西條</t>
  </si>
  <si>
    <t>ｻｲｼﾞｮｳ</t>
  </si>
  <si>
    <t>貝塚</t>
  </si>
  <si>
    <t>俊紀</t>
  </si>
  <si>
    <t>ｶｲﾂﾞｶ</t>
  </si>
  <si>
    <t>八雲</t>
  </si>
  <si>
    <t>ﾔｸﾓ</t>
  </si>
  <si>
    <t>実夕</t>
  </si>
  <si>
    <t>稲場</t>
  </si>
  <si>
    <t>金原</t>
  </si>
  <si>
    <t>宏汰</t>
  </si>
  <si>
    <t>ｶﾈﾊﾗ</t>
  </si>
  <si>
    <t>萱槙</t>
  </si>
  <si>
    <t>快平</t>
  </si>
  <si>
    <t>ｶﾔﾏｷ</t>
  </si>
  <si>
    <t>ｶｲﾍｲ</t>
  </si>
  <si>
    <t>尭史</t>
  </si>
  <si>
    <t>英之</t>
  </si>
  <si>
    <t>ﾋﾃﾞﾕｷ</t>
  </si>
  <si>
    <t>恵実</t>
  </si>
  <si>
    <t>ｶﾐｼﾞﾏ</t>
  </si>
  <si>
    <t>直央</t>
  </si>
  <si>
    <t>柳原</t>
  </si>
  <si>
    <t>ﾒﾙﾐ</t>
  </si>
  <si>
    <t>浪瀬</t>
  </si>
  <si>
    <t>恵士</t>
  </si>
  <si>
    <t>ﾅﾐｾ</t>
  </si>
  <si>
    <t>ｹｲｼ</t>
  </si>
  <si>
    <t>西片</t>
  </si>
  <si>
    <t>大畑</t>
  </si>
  <si>
    <t>瑞姫</t>
  </si>
  <si>
    <t>石居</t>
  </si>
  <si>
    <t>帆高</t>
  </si>
  <si>
    <t>ﾎﾀｶ</t>
  </si>
  <si>
    <t>山北</t>
  </si>
  <si>
    <t>雄紀</t>
  </si>
  <si>
    <t>ﾔﾏｷﾀ</t>
  </si>
  <si>
    <t>(土)</t>
    <rPh sb="1" eb="2">
      <t>ツチ</t>
    </rPh>
    <phoneticPr fontId="4"/>
  </si>
  <si>
    <t>帝京大学</t>
  </si>
  <si>
    <t>都青梅総合</t>
  </si>
  <si>
    <t>都瑞穂農芸</t>
  </si>
  <si>
    <t>東京都西東京市住吉町５－８－２３</t>
    <phoneticPr fontId="4"/>
  </si>
  <si>
    <t>042-368-5115</t>
    <phoneticPr fontId="4"/>
  </si>
  <si>
    <t>042-422-3223</t>
    <phoneticPr fontId="4"/>
  </si>
  <si>
    <t>042-423-9631</t>
    <phoneticPr fontId="4"/>
  </si>
  <si>
    <t>東京都東久留米市幸町５－８－４６</t>
    <rPh sb="0" eb="3">
      <t>トウキョウト</t>
    </rPh>
    <phoneticPr fontId="4"/>
  </si>
  <si>
    <t>042-451-2510</t>
    <phoneticPr fontId="4"/>
  </si>
  <si>
    <t>042-475-8400</t>
    <phoneticPr fontId="4"/>
  </si>
  <si>
    <t>東京都町田市真光寺町1291</t>
    <rPh sb="0" eb="3">
      <t>トウキョウト</t>
    </rPh>
    <phoneticPr fontId="4"/>
  </si>
  <si>
    <t>042-734-3403</t>
    <phoneticPr fontId="4"/>
  </si>
  <si>
    <t>042-734-3410</t>
    <phoneticPr fontId="4"/>
  </si>
  <si>
    <t>和光</t>
    <rPh sb="0" eb="2">
      <t>ワコウ</t>
    </rPh>
    <phoneticPr fontId="4"/>
  </si>
  <si>
    <t>和光</t>
    <rPh sb="0" eb="2">
      <t>ワコウ</t>
    </rPh>
    <phoneticPr fontId="4"/>
  </si>
  <si>
    <t>晃華学園</t>
    <rPh sb="0" eb="4">
      <t>コウカガクエン</t>
    </rPh>
    <phoneticPr fontId="4"/>
  </si>
  <si>
    <t>早稲田実</t>
    <phoneticPr fontId="4"/>
  </si>
  <si>
    <t>都羽村特支</t>
    <rPh sb="0" eb="1">
      <t>ト</t>
    </rPh>
    <rPh sb="3" eb="5">
      <t>トクシ</t>
    </rPh>
    <phoneticPr fontId="4"/>
  </si>
  <si>
    <t>都羽村特支</t>
  </si>
  <si>
    <t>東京都立羽村特別支援</t>
  </si>
  <si>
    <t>042-554-0829</t>
  </si>
  <si>
    <t>042-555-3853</t>
  </si>
  <si>
    <t>東京都西多摩郡瑞穂町石畑2027</t>
  </si>
  <si>
    <t>042-557-0142</t>
  </si>
  <si>
    <t>042-556-2439</t>
  </si>
  <si>
    <t>学校</t>
    <phoneticPr fontId="4"/>
  </si>
  <si>
    <t>定久</t>
  </si>
  <si>
    <t>浩介</t>
  </si>
  <si>
    <t>ｻﾀﾞﾋｻ</t>
  </si>
  <si>
    <t>秀明</t>
  </si>
  <si>
    <t>土師</t>
  </si>
  <si>
    <t>良介</t>
  </si>
  <si>
    <t>ﾊｼ</t>
  </si>
  <si>
    <t>落井</t>
  </si>
  <si>
    <t>ｵﾁｲ</t>
  </si>
  <si>
    <t>麻友子</t>
  </si>
  <si>
    <t>忠内</t>
  </si>
  <si>
    <t>朝子</t>
  </si>
  <si>
    <t>ﾀﾀﾞｳﾁ</t>
  </si>
  <si>
    <t>ｱｻｺ</t>
  </si>
  <si>
    <t>大我</t>
  </si>
  <si>
    <t>荘司</t>
  </si>
  <si>
    <t>ｼｮｳｼﾞ</t>
  </si>
  <si>
    <t>平太</t>
  </si>
  <si>
    <t>ﾍｲﾀ</t>
  </si>
  <si>
    <t>小雪</t>
  </si>
  <si>
    <t>ｺﾕｷ</t>
  </si>
  <si>
    <t>ﾓｶﾀﾞﾐ</t>
  </si>
  <si>
    <t>ﾐﾅ</t>
  </si>
  <si>
    <t>下笹</t>
  </si>
  <si>
    <t>瑞季</t>
  </si>
  <si>
    <t>ｼﾓｻｻ</t>
  </si>
  <si>
    <t>鍛冶</t>
  </si>
  <si>
    <t>日奈美</t>
  </si>
  <si>
    <t>ｶｼﾞ</t>
  </si>
  <si>
    <t>ﾋﾅﾐ</t>
  </si>
  <si>
    <t>髙西</t>
  </si>
  <si>
    <t>梨那</t>
  </si>
  <si>
    <t>ﾀｶﾆｼ</t>
  </si>
  <si>
    <t>香織</t>
  </si>
  <si>
    <t>船山</t>
  </si>
  <si>
    <t>ﾌﾅﾔﾏ</t>
  </si>
  <si>
    <t>外園</t>
  </si>
  <si>
    <t>清香</t>
  </si>
  <si>
    <t>ﾎｶｿﾞﾉ</t>
  </si>
  <si>
    <t>りさ</t>
  </si>
  <si>
    <t>鯉壱</t>
  </si>
  <si>
    <t>ｺｲﾁ</t>
  </si>
  <si>
    <t>穣太郎</t>
  </si>
  <si>
    <t>ｼﾞｮｳﾀﾛｳ</t>
  </si>
  <si>
    <t>国田</t>
  </si>
  <si>
    <t>優心</t>
  </si>
  <si>
    <t>ｸﾆﾀﾞ</t>
  </si>
  <si>
    <t>ﾕｳｼﾝ</t>
  </si>
  <si>
    <t>篠崎</t>
  </si>
  <si>
    <t>ｶﾞｸ</t>
  </si>
  <si>
    <t>連太郎</t>
  </si>
  <si>
    <t>ﾚﾝﾀﾛｳ</t>
  </si>
  <si>
    <t>草薙</t>
  </si>
  <si>
    <t>龍史</t>
  </si>
  <si>
    <t>ｸｻﾅｷﾞ</t>
  </si>
  <si>
    <t>ﾀﾂﾋﾄ</t>
  </si>
  <si>
    <t>蒔田</t>
  </si>
  <si>
    <t>望太郎</t>
  </si>
  <si>
    <t>ﾏｷﾀ</t>
  </si>
  <si>
    <t>ﾎﾞｳﾀﾛｳ</t>
  </si>
  <si>
    <t>ｱﾀﾙ</t>
  </si>
  <si>
    <t>新村</t>
  </si>
  <si>
    <t>ﾆｲﾑﾗ</t>
  </si>
  <si>
    <t>久米</t>
  </si>
  <si>
    <t>ｸﾒ</t>
  </si>
  <si>
    <t>初鹿</t>
  </si>
  <si>
    <t>ﾊｼﾞｶ</t>
  </si>
  <si>
    <t>晴奈</t>
  </si>
  <si>
    <t>壮太</t>
  </si>
  <si>
    <t>中西</t>
  </si>
  <si>
    <t>ﾅｶﾆｼ</t>
  </si>
  <si>
    <t>祐友</t>
  </si>
  <si>
    <t>田路</t>
  </si>
  <si>
    <t>遥香</t>
  </si>
  <si>
    <t>ﾀｼﾞ</t>
  </si>
  <si>
    <t>宇佐美</t>
  </si>
  <si>
    <t>眞聖</t>
  </si>
  <si>
    <t>ｳｻﾐ</t>
  </si>
  <si>
    <t>迅</t>
  </si>
  <si>
    <t>ｼﾞﾝ</t>
  </si>
  <si>
    <t>天太</t>
  </si>
  <si>
    <t>ﾃﾝﾀ</t>
  </si>
  <si>
    <t>冨塚</t>
  </si>
  <si>
    <t>ﾄﾐﾂｶ</t>
  </si>
  <si>
    <t>ｾｲ</t>
  </si>
  <si>
    <t>慈詠</t>
  </si>
  <si>
    <t>裕次郎</t>
  </si>
  <si>
    <t>二千佳</t>
  </si>
  <si>
    <t>ﾆﾁｶ</t>
  </si>
  <si>
    <t>鴨宮</t>
  </si>
  <si>
    <t>ｶﾓﾐﾔ</t>
  </si>
  <si>
    <t>木尾</t>
  </si>
  <si>
    <t>諏訪部</t>
  </si>
  <si>
    <t>華子</t>
  </si>
  <si>
    <t>ｽﾜﾍﾞ</t>
  </si>
  <si>
    <t>蘭怜</t>
  </si>
  <si>
    <t>栁松</t>
  </si>
  <si>
    <t>ﾔﾅｷﾞﾏﾂ</t>
  </si>
  <si>
    <t>水島</t>
  </si>
  <si>
    <t>汐梨</t>
  </si>
  <si>
    <t>ﾐｽﾞｼﾏ</t>
  </si>
  <si>
    <t>田近</t>
  </si>
  <si>
    <t>ﾀﾁﾞｶ</t>
  </si>
  <si>
    <t>ｼﾞｬﾑｻｸﾀﾞﾇﾜｯﾄ</t>
  </si>
  <si>
    <t>斉藤</t>
  </si>
  <si>
    <t>萌絵</t>
  </si>
  <si>
    <t>かいり</t>
  </si>
  <si>
    <t>大陸</t>
  </si>
  <si>
    <t>凜太朗</t>
  </si>
  <si>
    <t>颯河</t>
  </si>
  <si>
    <t>ｿｳｶﾞ</t>
  </si>
  <si>
    <t>木崎</t>
  </si>
  <si>
    <t>吏駆</t>
  </si>
  <si>
    <t>ｷｻﾞｷ</t>
  </si>
  <si>
    <t>亀卦川</t>
  </si>
  <si>
    <t>ｷｹｶﾞﾜ</t>
  </si>
  <si>
    <t>大澤</t>
  </si>
  <si>
    <t>蘭</t>
  </si>
  <si>
    <t>ﾗﾝ</t>
  </si>
  <si>
    <t>濱田</t>
  </si>
  <si>
    <t>ﾊﾏﾀﾞ</t>
  </si>
  <si>
    <t>花山</t>
  </si>
  <si>
    <t>ﾊﾅﾔﾏ</t>
  </si>
  <si>
    <t>哲宗</t>
  </si>
  <si>
    <t>ﾃｯｼｭｳ</t>
  </si>
  <si>
    <t>結一</t>
  </si>
  <si>
    <t>真理子</t>
  </si>
  <si>
    <t>ﾏﾘｺ</t>
  </si>
  <si>
    <t>小谷</t>
  </si>
  <si>
    <t>元子</t>
  </si>
  <si>
    <t>ｺﾀﾆ</t>
  </si>
  <si>
    <t>ﾓﾄｺ</t>
  </si>
  <si>
    <t>出口</t>
  </si>
  <si>
    <t>千乃</t>
  </si>
  <si>
    <t>ﾃﾞｸﾞﾁ</t>
  </si>
  <si>
    <t>芽意</t>
  </si>
  <si>
    <t>ｶﾞｲ</t>
  </si>
  <si>
    <t>柿沼</t>
  </si>
  <si>
    <t>亜里沙</t>
  </si>
  <si>
    <t>ｶｷﾇﾏ</t>
  </si>
  <si>
    <t>祐美</t>
  </si>
  <si>
    <t>奥脇</t>
  </si>
  <si>
    <t>きあら</t>
  </si>
  <si>
    <t>ｵｸﾜｷ</t>
  </si>
  <si>
    <t>梶並</t>
  </si>
  <si>
    <t>ｶｼﾞﾅﾐ</t>
  </si>
  <si>
    <t>稲留</t>
  </si>
  <si>
    <t>真那</t>
  </si>
  <si>
    <t>ｲﾅﾄﾒ</t>
  </si>
  <si>
    <t>理真</t>
  </si>
  <si>
    <t>ﾘﾏ</t>
  </si>
  <si>
    <t>田鎖</t>
  </si>
  <si>
    <t>瑚桃</t>
  </si>
  <si>
    <t>ﾀｸｻﾘ</t>
  </si>
  <si>
    <t>ｺﾓﾓ</t>
  </si>
  <si>
    <t>はるか</t>
  </si>
  <si>
    <t>真里</t>
  </si>
  <si>
    <t>ﾏﾘ</t>
  </si>
  <si>
    <t>竹中</t>
  </si>
  <si>
    <t>宏彰</t>
  </si>
  <si>
    <t>ﾀｹﾅｶ</t>
  </si>
  <si>
    <t>横井</t>
  </si>
  <si>
    <t>ﾖｺｲ</t>
  </si>
  <si>
    <t>浅倉</t>
  </si>
  <si>
    <t>穂鷹</t>
  </si>
  <si>
    <t>ｱｻｸﾗ</t>
  </si>
  <si>
    <t>和磨</t>
  </si>
  <si>
    <t>ﾔﾅｷﾞ</t>
  </si>
  <si>
    <t>上山</t>
  </si>
  <si>
    <t>哲汰</t>
  </si>
  <si>
    <t>ｳｴﾔﾏ</t>
  </si>
  <si>
    <t>ﾃｯﾀ</t>
  </si>
  <si>
    <t>只石</t>
  </si>
  <si>
    <t>惇人</t>
  </si>
  <si>
    <t>ﾀﾀﾞｲｼ</t>
  </si>
  <si>
    <t>ｼﾞｭﾝﾄ</t>
  </si>
  <si>
    <t>塚口</t>
  </si>
  <si>
    <t>ﾂｶｸﾞﾁ</t>
  </si>
  <si>
    <t>紗璃苗</t>
  </si>
  <si>
    <t>ﾋﾘｱｰ</t>
  </si>
  <si>
    <t>ｻﾘﾅ</t>
  </si>
  <si>
    <t>ひかる</t>
  </si>
  <si>
    <t>佐竹</t>
  </si>
  <si>
    <t>ｻﾀｹ</t>
  </si>
  <si>
    <t>梅田</t>
  </si>
  <si>
    <t>小乃絵</t>
  </si>
  <si>
    <t>ｳﾒﾀﾞ</t>
  </si>
  <si>
    <t>ｺﾉｴ</t>
  </si>
  <si>
    <t>横川</t>
  </si>
  <si>
    <t>満里奈</t>
  </si>
  <si>
    <t>ﾖｺｶﾜ</t>
  </si>
  <si>
    <t>嘉宣</t>
  </si>
  <si>
    <t>ﾖｼﾉﾘ</t>
  </si>
  <si>
    <t>本橋</t>
  </si>
  <si>
    <t>翔琉</t>
  </si>
  <si>
    <t>ﾓﾄﾊｼ</t>
  </si>
  <si>
    <t>麻沼</t>
  </si>
  <si>
    <t>ｱｻﾇﾏ</t>
  </si>
  <si>
    <t>相澤</t>
  </si>
  <si>
    <t>優孝</t>
  </si>
  <si>
    <t>ｱｲｻﾞﾜ</t>
  </si>
  <si>
    <t>滝沢</t>
  </si>
  <si>
    <t>壮史</t>
  </si>
  <si>
    <t>幸洋</t>
  </si>
  <si>
    <t>久木田</t>
  </si>
  <si>
    <t>啓彰</t>
  </si>
  <si>
    <t>ｸｷﾀ</t>
  </si>
  <si>
    <t>孝輔</t>
  </si>
  <si>
    <t>金坂</t>
  </si>
  <si>
    <t>匠真</t>
  </si>
  <si>
    <t>ｶﾈｻｶ</t>
  </si>
  <si>
    <t>英志</t>
  </si>
  <si>
    <t>未波</t>
  </si>
  <si>
    <t>葛野</t>
  </si>
  <si>
    <t>亜紀</t>
  </si>
  <si>
    <t>ｸｽﾞﾉ</t>
  </si>
  <si>
    <t>春帆</t>
  </si>
  <si>
    <t>ﾊﾙﾎ</t>
  </si>
  <si>
    <t>美優</t>
  </si>
  <si>
    <t>新上</t>
  </si>
  <si>
    <t>ｼﾝｼﾞｮｳ</t>
  </si>
  <si>
    <t>佳輝</t>
  </si>
  <si>
    <t>暹</t>
  </si>
  <si>
    <t>泰誠</t>
  </si>
  <si>
    <t>大聖</t>
  </si>
  <si>
    <t>和志</t>
  </si>
  <si>
    <t>ｶｽﾞｼ</t>
  </si>
  <si>
    <t>至佑</t>
  </si>
  <si>
    <t>ｼﾕｳ</t>
  </si>
  <si>
    <t>豊季</t>
  </si>
  <si>
    <t>ﾄﾖｷ</t>
  </si>
  <si>
    <t>柳橋</t>
  </si>
  <si>
    <t>ﾔﾅｷﾞﾊﾞｼ</t>
  </si>
  <si>
    <t>佐古</t>
  </si>
  <si>
    <t>栞音</t>
  </si>
  <si>
    <t>ｻｺ</t>
  </si>
  <si>
    <t>芹川</t>
  </si>
  <si>
    <t>史枝奈</t>
  </si>
  <si>
    <t>ｾﾘｶﾜ</t>
  </si>
  <si>
    <t>ｼｴﾅ</t>
  </si>
  <si>
    <t>柳本</t>
  </si>
  <si>
    <t>彩歌</t>
  </si>
  <si>
    <t>ﾔﾅｷﾞﾓﾄ</t>
  </si>
  <si>
    <t>大西</t>
  </si>
  <si>
    <t>ｵｵﾆｼ</t>
  </si>
  <si>
    <t>丈一郎</t>
  </si>
  <si>
    <t>ｼﾞｮｳｲﾁﾛｳ</t>
  </si>
  <si>
    <t>岸野</t>
  </si>
  <si>
    <t>浩太郎</t>
  </si>
  <si>
    <t>ｷｼﾉ</t>
  </si>
  <si>
    <t>勇佑</t>
  </si>
  <si>
    <t>仁</t>
  </si>
  <si>
    <t>操太朗</t>
  </si>
  <si>
    <t>栁澤</t>
  </si>
  <si>
    <t>千尋</t>
  </si>
  <si>
    <t>室</t>
  </si>
  <si>
    <t>美冬</t>
  </si>
  <si>
    <t>ﾑﾛ</t>
  </si>
  <si>
    <t>ﾐﾌﾕ</t>
  </si>
  <si>
    <t>岸田</t>
  </si>
  <si>
    <t>ｷｼﾀﾞ</t>
  </si>
  <si>
    <t>菅田</t>
  </si>
  <si>
    <t>有紀子</t>
  </si>
  <si>
    <t>ｽｹﾞﾀ</t>
  </si>
  <si>
    <t>芦谷</t>
  </si>
  <si>
    <t>ｱｼﾀﾆ</t>
  </si>
  <si>
    <t>北田</t>
  </si>
  <si>
    <t>剛大</t>
  </si>
  <si>
    <t>ｷﾀﾀﾞ</t>
  </si>
  <si>
    <t>真悠子</t>
  </si>
  <si>
    <t>那都美</t>
  </si>
  <si>
    <t>瑛士</t>
  </si>
  <si>
    <t>満照</t>
  </si>
  <si>
    <t>ﾐﾂﾃﾙ</t>
  </si>
  <si>
    <t>真琴</t>
  </si>
  <si>
    <t>海音</t>
  </si>
  <si>
    <t>池頭</t>
  </si>
  <si>
    <t>賢哉</t>
  </si>
  <si>
    <t>ｲｹｶﾞｼﾗ</t>
  </si>
  <si>
    <t>下田</t>
  </si>
  <si>
    <t>幹太</t>
  </si>
  <si>
    <t>ｼﾓﾀﾞ</t>
  </si>
  <si>
    <t>御子柴</t>
  </si>
  <si>
    <t>瑠那</t>
  </si>
  <si>
    <t>ﾐｺｼﾊﾞ</t>
  </si>
  <si>
    <t>羽彩</t>
  </si>
  <si>
    <t>ｳｻ</t>
  </si>
  <si>
    <t>經塚</t>
  </si>
  <si>
    <t>みう</t>
  </si>
  <si>
    <t>ｷｮｳﾂﾞｶ</t>
  </si>
  <si>
    <t>佳乃</t>
  </si>
  <si>
    <t>ｶﾉ</t>
  </si>
  <si>
    <t>帆夏</t>
  </si>
  <si>
    <t>小夏</t>
  </si>
  <si>
    <t>ｺﾅﾂ</t>
  </si>
  <si>
    <t>深山</t>
  </si>
  <si>
    <t>慎二</t>
  </si>
  <si>
    <t>ﾌｶﾔﾏ</t>
  </si>
  <si>
    <t>ｼﾝｼﾞ</t>
  </si>
  <si>
    <t>知佳</t>
  </si>
  <si>
    <t>颯瑛</t>
  </si>
  <si>
    <t>神威</t>
  </si>
  <si>
    <t>ｶﾑｲ</t>
  </si>
  <si>
    <t>北野</t>
  </si>
  <si>
    <t>ｷﾀﾉ</t>
  </si>
  <si>
    <t>山之上</t>
  </si>
  <si>
    <t>ﾔﾏﾉｳ</t>
  </si>
  <si>
    <t>ﾊﾔﾃ</t>
  </si>
  <si>
    <t>公平</t>
  </si>
  <si>
    <t>海保</t>
  </si>
  <si>
    <t>ｶｲﾎ</t>
  </si>
  <si>
    <t>宋</t>
  </si>
  <si>
    <t>瑛生</t>
  </si>
  <si>
    <t>印東</t>
  </si>
  <si>
    <t>ｲﾝﾄﾞｳ</t>
  </si>
  <si>
    <t>梨緒子</t>
  </si>
  <si>
    <t>ﾘｵｺ</t>
  </si>
  <si>
    <t>千里</t>
  </si>
  <si>
    <t>田食</t>
  </si>
  <si>
    <t>圭織</t>
  </si>
  <si>
    <t>ﾀｼﾞｷ</t>
  </si>
  <si>
    <t>駿拓</t>
  </si>
  <si>
    <t>晴登</t>
  </si>
  <si>
    <t>新奥</t>
  </si>
  <si>
    <t>ｼﾝｵｸ</t>
  </si>
  <si>
    <t>健汰</t>
  </si>
  <si>
    <t>悠翔</t>
  </si>
  <si>
    <t>貴也</t>
  </si>
  <si>
    <t>池嶋</t>
  </si>
  <si>
    <t>優二</t>
  </si>
  <si>
    <t>ｲｹｼﾏ</t>
  </si>
  <si>
    <t>玲士</t>
  </si>
  <si>
    <t>貴心</t>
  </si>
  <si>
    <t>ｷｼﾝ</t>
  </si>
  <si>
    <t>吉村</t>
  </si>
  <si>
    <t>行雲</t>
  </si>
  <si>
    <t>ﾖｼﾑﾗ</t>
  </si>
  <si>
    <t>ｺｳｳﾝ</t>
  </si>
  <si>
    <t>髙林</t>
  </si>
  <si>
    <t>ﾀｶﾊﾞﾔｼ</t>
  </si>
  <si>
    <t>朋美</t>
  </si>
  <si>
    <t>ﾄﾓﾐ</t>
  </si>
  <si>
    <t>誓哉</t>
  </si>
  <si>
    <t>増田</t>
  </si>
  <si>
    <t>大知</t>
  </si>
  <si>
    <t>加納</t>
  </si>
  <si>
    <t>大穂</t>
  </si>
  <si>
    <t>ﾀﾎ</t>
  </si>
  <si>
    <t>駆</t>
  </si>
  <si>
    <t>拓斗</t>
  </si>
  <si>
    <t>諸星</t>
  </si>
  <si>
    <t>早人</t>
  </si>
  <si>
    <t>ﾓﾛﾎｼ</t>
  </si>
  <si>
    <t>若林</t>
  </si>
  <si>
    <t>一沙</t>
  </si>
  <si>
    <t>ﾜｶﾊﾞﾔｼ</t>
  </si>
  <si>
    <t>ｲｯｻ</t>
  </si>
  <si>
    <t>駒井</t>
  </si>
  <si>
    <t>穂乃花</t>
  </si>
  <si>
    <t>ｺﾏｲ</t>
  </si>
  <si>
    <t>光井</t>
  </si>
  <si>
    <t>杏</t>
  </si>
  <si>
    <t>ﾐﾂｲ</t>
  </si>
  <si>
    <t>瑠衣</t>
  </si>
  <si>
    <t>美都</t>
  </si>
  <si>
    <t>恩田</t>
  </si>
  <si>
    <t>ｵﾝﾀﾞ</t>
  </si>
  <si>
    <t>田渕</t>
  </si>
  <si>
    <t>聖弥</t>
  </si>
  <si>
    <t>ﾀﾌﾞﾁ</t>
  </si>
  <si>
    <t>押切</t>
  </si>
  <si>
    <t>ｵｼｷﾘ</t>
  </si>
  <si>
    <t>関澤</t>
  </si>
  <si>
    <t>ｾｷｻﾞﾜ</t>
  </si>
  <si>
    <t>丹羽</t>
  </si>
  <si>
    <t>弘人</t>
  </si>
  <si>
    <t>ﾆﾜ</t>
  </si>
  <si>
    <t>ﾜﾀﾙ</t>
  </si>
  <si>
    <t>神山</t>
  </si>
  <si>
    <t>ｶﾐﾔﾏ</t>
  </si>
  <si>
    <t>ｾｲﾅ</t>
  </si>
  <si>
    <t>渥海</t>
  </si>
  <si>
    <t>鈴菜</t>
  </si>
  <si>
    <t>ｱﾂﾐ</t>
  </si>
  <si>
    <t>汐莉</t>
  </si>
  <si>
    <t>池高</t>
  </si>
  <si>
    <t>ｲｹﾀﾞｶ</t>
  </si>
  <si>
    <t>華鈴</t>
  </si>
  <si>
    <t>琴美</t>
  </si>
  <si>
    <t>なつみ</t>
  </si>
  <si>
    <t>千紘</t>
  </si>
  <si>
    <t>羽菜</t>
  </si>
  <si>
    <t>山西</t>
  </si>
  <si>
    <t>ﾔﾏﾆｼ</t>
  </si>
  <si>
    <t>石阪</t>
  </si>
  <si>
    <t>洋一</t>
  </si>
  <si>
    <t>ﾖｳｲﾁ</t>
  </si>
  <si>
    <t>桜井</t>
  </si>
  <si>
    <t>広稀</t>
  </si>
  <si>
    <t>凌羽</t>
  </si>
  <si>
    <t>瑞輝</t>
  </si>
  <si>
    <t>門田</t>
  </si>
  <si>
    <t>凜太郎</t>
  </si>
  <si>
    <t>ｶﾄﾞﾀ</t>
  </si>
  <si>
    <t>虎太郎</t>
  </si>
  <si>
    <t>堤</t>
  </si>
  <si>
    <t>ﾂﾂﾐ</t>
  </si>
  <si>
    <t>兼希</t>
  </si>
  <si>
    <t>菅沼</t>
  </si>
  <si>
    <t>ｽｶﾞﾇﾏ</t>
  </si>
  <si>
    <t>高石</t>
  </si>
  <si>
    <t>萩</t>
  </si>
  <si>
    <t>ﾀｶｲｼ</t>
  </si>
  <si>
    <t>上杉</t>
  </si>
  <si>
    <t>ｳｴｽｷﾞ</t>
  </si>
  <si>
    <t>中井</t>
  </si>
  <si>
    <t>ﾅｶｲ</t>
  </si>
  <si>
    <t>眞貝</t>
  </si>
  <si>
    <t>日置</t>
  </si>
  <si>
    <t>ﾋｵｷ</t>
  </si>
  <si>
    <t>諒也</t>
  </si>
  <si>
    <t>将英</t>
  </si>
  <si>
    <t>ｼｮｳｴｲ</t>
  </si>
  <si>
    <t>村上</t>
  </si>
  <si>
    <t>弥央</t>
  </si>
  <si>
    <t>ﾑﾗｶﾐ</t>
  </si>
  <si>
    <t>莉里加</t>
  </si>
  <si>
    <t>ﾘﾘｶ</t>
  </si>
  <si>
    <t>萌々子</t>
  </si>
  <si>
    <t>杜和</t>
  </si>
  <si>
    <t>熊崎</t>
  </si>
  <si>
    <t>風我</t>
  </si>
  <si>
    <t>ｸﾏｻﾞｷ</t>
  </si>
  <si>
    <t>真伍</t>
  </si>
  <si>
    <t>銀河</t>
  </si>
  <si>
    <t>ｷﾞﾝｶﾞ</t>
  </si>
  <si>
    <t>森川</t>
  </si>
  <si>
    <t>ﾓﾘｶﾜ</t>
  </si>
  <si>
    <t>大誠</t>
  </si>
  <si>
    <t>濵中</t>
  </si>
  <si>
    <t>萌香</t>
  </si>
  <si>
    <t>ｱﾂｺｳﾝﾊﾞ</t>
  </si>
  <si>
    <t>五十崎</t>
  </si>
  <si>
    <t>ｲｿｻﾞｷ</t>
  </si>
  <si>
    <t>雅崇</t>
  </si>
  <si>
    <t>ﾏｻﾀｶ</t>
  </si>
  <si>
    <t>一聖</t>
  </si>
  <si>
    <t>稲富</t>
  </si>
  <si>
    <t>北斗</t>
  </si>
  <si>
    <t>ｲﾅﾄﾐ</t>
  </si>
  <si>
    <t>ﾎｸﾄ</t>
  </si>
  <si>
    <t>安達</t>
  </si>
  <si>
    <t>正眞</t>
  </si>
  <si>
    <t>乙津</t>
  </si>
  <si>
    <t>ｵﾂ</t>
  </si>
  <si>
    <t>ｶｽﾞﾋ</t>
  </si>
  <si>
    <t>祥子</t>
  </si>
  <si>
    <t>春那</t>
  </si>
  <si>
    <t>雅子</t>
  </si>
  <si>
    <t>ﾐﾔｺ</t>
  </si>
  <si>
    <t>日向子</t>
  </si>
  <si>
    <t>元気</t>
  </si>
  <si>
    <t>雅美子</t>
  </si>
  <si>
    <t>ﾏﾐｺ</t>
  </si>
  <si>
    <t>碧衣</t>
  </si>
  <si>
    <t>小磯</t>
  </si>
  <si>
    <t>蛍</t>
  </si>
  <si>
    <t>ｺｲｿ</t>
  </si>
  <si>
    <t>ﾎﾀﾙ</t>
  </si>
  <si>
    <t>梶川</t>
  </si>
  <si>
    <t>ｶｼﾞｶﾜ</t>
  </si>
  <si>
    <t>夏波</t>
  </si>
  <si>
    <t>ﾅﾂﾊ</t>
  </si>
  <si>
    <t>綾奈</t>
  </si>
  <si>
    <t>来夢</t>
  </si>
  <si>
    <t>ﾗｲﾑ</t>
  </si>
  <si>
    <t>浜田</t>
  </si>
  <si>
    <t>日和</t>
  </si>
  <si>
    <t>紗弥</t>
  </si>
  <si>
    <t>栄田</t>
  </si>
  <si>
    <t>純怜</t>
  </si>
  <si>
    <t>ｻｶｴﾀﾞ</t>
  </si>
  <si>
    <t>渚紗</t>
  </si>
  <si>
    <t>東川</t>
  </si>
  <si>
    <t>鷹生</t>
  </si>
  <si>
    <t>ﾋｶﾞｼｶﾜ</t>
  </si>
  <si>
    <t>小久保</t>
  </si>
  <si>
    <t>ｺｸﾎﾞ</t>
  </si>
  <si>
    <t>長掛</t>
  </si>
  <si>
    <t>杏美</t>
  </si>
  <si>
    <t>ｵｻｶﾞｹ</t>
  </si>
  <si>
    <t>内野</t>
  </si>
  <si>
    <t>洋樹</t>
  </si>
  <si>
    <t>ｳﾁﾉ</t>
  </si>
  <si>
    <t>斗羽舞</t>
  </si>
  <si>
    <t>圭悟</t>
  </si>
  <si>
    <t>琉緯</t>
  </si>
  <si>
    <t>慎司</t>
  </si>
  <si>
    <t>智士</t>
  </si>
  <si>
    <t>宏樹</t>
  </si>
  <si>
    <t>篠木</t>
  </si>
  <si>
    <t>ｼﾉｷ</t>
  </si>
  <si>
    <t>凛</t>
  </si>
  <si>
    <t>怜美</t>
  </si>
  <si>
    <t>ﾚﾐ</t>
  </si>
  <si>
    <t>松谷</t>
  </si>
  <si>
    <t>百花</t>
  </si>
  <si>
    <t>ﾏﾂﾔ</t>
  </si>
  <si>
    <t>早稲田実業学校</t>
    <phoneticPr fontId="4"/>
  </si>
  <si>
    <t>典夏</t>
  </si>
  <si>
    <t>ﾉﾘｶ</t>
  </si>
  <si>
    <t>瑞希</t>
  </si>
  <si>
    <t>奈々美</t>
  </si>
  <si>
    <t>裕太郎</t>
  </si>
  <si>
    <t>江川</t>
  </si>
  <si>
    <t>雅哉</t>
  </si>
  <si>
    <t>ｴｶﾞﾜ</t>
  </si>
  <si>
    <t>阿久津</t>
  </si>
  <si>
    <t>智広</t>
  </si>
  <si>
    <t>荒尾</t>
  </si>
  <si>
    <t>福之介</t>
  </si>
  <si>
    <t>ｱﾗｵ</t>
  </si>
  <si>
    <t>ﾌｸﾉｽｹ</t>
  </si>
  <si>
    <t>杉谷</t>
  </si>
  <si>
    <t>智成</t>
  </si>
  <si>
    <t>ｽｷﾞﾀﾆ</t>
  </si>
  <si>
    <t>ﾄﾓﾅﾘ</t>
  </si>
  <si>
    <t>武中</t>
  </si>
  <si>
    <t>隆之介</t>
  </si>
  <si>
    <t>友太</t>
  </si>
  <si>
    <t>飛雅</t>
  </si>
  <si>
    <t>ﾋｭｳｶﾞ</t>
  </si>
  <si>
    <t>ﾔｸﾞﾁ</t>
  </si>
  <si>
    <t>なつ美</t>
  </si>
  <si>
    <t>青野</t>
  </si>
  <si>
    <t>幸実</t>
  </si>
  <si>
    <t>ｱｵﾉ</t>
  </si>
  <si>
    <t>柚奈</t>
  </si>
  <si>
    <t>ﾕｽﾞﾅ</t>
  </si>
  <si>
    <t>根岸</t>
  </si>
  <si>
    <t>涼香</t>
  </si>
  <si>
    <t>ﾈｷﾞｼ</t>
  </si>
  <si>
    <t>ちひろ</t>
  </si>
  <si>
    <t>茉由</t>
  </si>
  <si>
    <t>恵文</t>
  </si>
  <si>
    <t>ﾄｼﾌﾐ</t>
  </si>
  <si>
    <t>遼志</t>
  </si>
  <si>
    <t>ﾊﾙｼ</t>
  </si>
  <si>
    <t>航太郎</t>
  </si>
  <si>
    <t>髙尾</t>
  </si>
  <si>
    <t>愛花</t>
  </si>
  <si>
    <t>ﾀｶｵ</t>
  </si>
  <si>
    <t>ｱｲｶ</t>
  </si>
  <si>
    <t>直海</t>
  </si>
  <si>
    <t>瀬崎</t>
  </si>
  <si>
    <t>ｾｻﾞｷ</t>
  </si>
  <si>
    <t>福澤</t>
  </si>
  <si>
    <t>ﾌｸｻﾞﾜ</t>
  </si>
  <si>
    <t>箕浦</t>
  </si>
  <si>
    <t>隼太</t>
  </si>
  <si>
    <t>ﾐﾉｳﾗ</t>
  </si>
  <si>
    <t>勇護</t>
  </si>
  <si>
    <t>矢田</t>
  </si>
  <si>
    <t>ﾔﾀﾞ</t>
  </si>
  <si>
    <t>澤部</t>
  </si>
  <si>
    <t>領花</t>
  </si>
  <si>
    <t>ｻﾜﾍﾞ</t>
  </si>
  <si>
    <t>彩奈</t>
  </si>
  <si>
    <t>華穂</t>
  </si>
  <si>
    <t>綾部</t>
  </si>
  <si>
    <t>ｱﾔﾍﾞ</t>
  </si>
  <si>
    <t>菱川</t>
  </si>
  <si>
    <t>永音</t>
  </si>
  <si>
    <t>ﾋｼｶﾜ</t>
  </si>
  <si>
    <t>ﾋｻﾄ</t>
  </si>
  <si>
    <t>三村</t>
  </si>
  <si>
    <t>ﾐﾑﾗ</t>
  </si>
  <si>
    <t>小薗</t>
  </si>
  <si>
    <t>ｺｿﾞﾉ</t>
  </si>
  <si>
    <t>真実</t>
  </si>
  <si>
    <t>和奏</t>
  </si>
  <si>
    <t>ﾜｶﾅ</t>
  </si>
  <si>
    <t>四本</t>
  </si>
  <si>
    <t>悠月</t>
  </si>
  <si>
    <t>ﾖﾂﾓﾄ</t>
  </si>
  <si>
    <t>ﾕﾂﾞｷ</t>
  </si>
  <si>
    <t>美優音</t>
  </si>
  <si>
    <t>ﾐﾕﾈ</t>
  </si>
  <si>
    <t>ﾐﾂﾞｷ</t>
  </si>
  <si>
    <t>ﾌｫｰｶｰﾄ</t>
  </si>
  <si>
    <t>吉井</t>
  </si>
  <si>
    <t>汀斗</t>
  </si>
  <si>
    <t>ﾃｲﾄ</t>
  </si>
  <si>
    <t>井村</t>
  </si>
  <si>
    <t>建吾</t>
  </si>
  <si>
    <t>ｲﾑﾗ</t>
  </si>
  <si>
    <t>舜紀</t>
  </si>
  <si>
    <t>秀吉</t>
  </si>
  <si>
    <t>ﾋﾃﾞﾖｼ</t>
  </si>
  <si>
    <t>綜一朗</t>
  </si>
  <si>
    <t>弘盟</t>
  </si>
  <si>
    <t>ｺｳﾒｲ</t>
  </si>
  <si>
    <t>宮寺</t>
  </si>
  <si>
    <t>陵平</t>
  </si>
  <si>
    <t>ﾐﾔﾃﾞﾗ</t>
  </si>
  <si>
    <t>穐山</t>
  </si>
  <si>
    <t>巧</t>
  </si>
  <si>
    <t>遊楽</t>
  </si>
  <si>
    <t>ﾕﾗ</t>
  </si>
  <si>
    <t>一木</t>
  </si>
  <si>
    <t>朱莉</t>
  </si>
  <si>
    <t>ｲﾁｷ</t>
  </si>
  <si>
    <t>安納</t>
  </si>
  <si>
    <t>渉広</t>
  </si>
  <si>
    <t>ｱﾝﾉｳ</t>
  </si>
  <si>
    <t>稜典</t>
  </si>
  <si>
    <t>大介</t>
  </si>
  <si>
    <t>滝島</t>
  </si>
  <si>
    <t>ﾀｷｼﾏ</t>
  </si>
  <si>
    <t>栃倉</t>
  </si>
  <si>
    <t>睦</t>
  </si>
  <si>
    <t>ﾄﾁｸﾗ</t>
  </si>
  <si>
    <t>幸暉</t>
  </si>
  <si>
    <t>綾也</t>
  </si>
  <si>
    <t>稗田</t>
  </si>
  <si>
    <t>光晴</t>
  </si>
  <si>
    <t>ﾋｴﾀﾞ</t>
  </si>
  <si>
    <t>ﾐﾂﾊﾙ</t>
  </si>
  <si>
    <t>桃井</t>
  </si>
  <si>
    <t>ﾓﾓｲ</t>
  </si>
  <si>
    <t>郁海</t>
  </si>
  <si>
    <t>智大</t>
  </si>
  <si>
    <t>森島</t>
  </si>
  <si>
    <t>累</t>
  </si>
  <si>
    <t>ﾓﾘｼﾏ</t>
  </si>
  <si>
    <t>巽</t>
  </si>
  <si>
    <t>愛菜</t>
  </si>
  <si>
    <t>里菜</t>
  </si>
  <si>
    <t>巧馬</t>
  </si>
  <si>
    <t>武琉</t>
  </si>
  <si>
    <t>和智</t>
  </si>
  <si>
    <t>隼弥</t>
  </si>
  <si>
    <t>志帆</t>
  </si>
  <si>
    <t>住谷</t>
  </si>
  <si>
    <t>心</t>
  </si>
  <si>
    <t>ｽﾐﾔ</t>
  </si>
  <si>
    <t>温井</t>
  </si>
  <si>
    <t>純平</t>
  </si>
  <si>
    <t>ﾇｸｲ</t>
  </si>
  <si>
    <t>ｼﾞｭﾝﾍﾟｲ</t>
  </si>
  <si>
    <t>栩木</t>
  </si>
  <si>
    <t>一至</t>
  </si>
  <si>
    <t>ﾄﾁｷﾞ</t>
  </si>
  <si>
    <t>ｶｽﾞﾕｷ</t>
  </si>
  <si>
    <t>大枝</t>
  </si>
  <si>
    <t>ｵｵｴﾀﾞ</t>
  </si>
  <si>
    <t>大場</t>
  </si>
  <si>
    <t>紅葉</t>
  </si>
  <si>
    <t>ｵｵﾊﾞ</t>
  </si>
  <si>
    <t>ｸﾚﾊ</t>
  </si>
  <si>
    <t>伊豆</t>
  </si>
  <si>
    <t>嵩弥</t>
  </si>
  <si>
    <t>ｲｽﾞ</t>
  </si>
  <si>
    <t>金指</t>
  </si>
  <si>
    <t>裕太朗</t>
  </si>
  <si>
    <t>ｶﾅｻﾞｼ</t>
  </si>
  <si>
    <t>關塚</t>
  </si>
  <si>
    <t>舟</t>
  </si>
  <si>
    <t>ｾｷﾂﾞｶ</t>
  </si>
  <si>
    <t>栁沼</t>
  </si>
  <si>
    <t>ﾔｷﾞﾇﾏ</t>
  </si>
  <si>
    <t>黑田</t>
  </si>
  <si>
    <t>日出</t>
  </si>
  <si>
    <t>珠寿</t>
  </si>
  <si>
    <t>ﾋﾉﾃﾞ</t>
  </si>
  <si>
    <t>牛尾</t>
  </si>
  <si>
    <t>芹香</t>
  </si>
  <si>
    <t>ｳｼｵ</t>
  </si>
  <si>
    <t>ｾﾘｶ</t>
  </si>
  <si>
    <t>鴨田</t>
  </si>
  <si>
    <t>実祈</t>
  </si>
  <si>
    <t>ｶﾓﾀﾞ</t>
  </si>
  <si>
    <t>理吏子</t>
  </si>
  <si>
    <t>聖也</t>
  </si>
  <si>
    <t>淳乃介</t>
  </si>
  <si>
    <t>ｼﾞｭﾝﾉｽｹ</t>
  </si>
  <si>
    <t>北島</t>
  </si>
  <si>
    <t>ｷﾀｼﾞﾏ</t>
  </si>
  <si>
    <t>片瀬</t>
  </si>
  <si>
    <t>ｶﾀｾ</t>
  </si>
  <si>
    <t>川嶋</t>
  </si>
  <si>
    <t>優椰</t>
  </si>
  <si>
    <t>晃樹</t>
  </si>
  <si>
    <t>友紀</t>
  </si>
  <si>
    <t>白井</t>
  </si>
  <si>
    <t>幹也</t>
  </si>
  <si>
    <t>ｼﾗｲ</t>
  </si>
  <si>
    <t>ﾐｷﾔ</t>
  </si>
  <si>
    <t>幹人</t>
  </si>
  <si>
    <t>ﾐｷﾄ</t>
  </si>
  <si>
    <t>雄任</t>
  </si>
  <si>
    <t>耕平</t>
  </si>
  <si>
    <t>真高</t>
  </si>
  <si>
    <t>佑季</t>
  </si>
  <si>
    <t>ﾏﾀｶ</t>
  </si>
  <si>
    <t>夢乃</t>
  </si>
  <si>
    <t>ﾕﾒﾉ</t>
  </si>
  <si>
    <t>浅沼</t>
  </si>
  <si>
    <t>聡</t>
  </si>
  <si>
    <t>尾木</t>
  </si>
  <si>
    <t>洸太</t>
  </si>
  <si>
    <t>ｵｷﾞ</t>
  </si>
  <si>
    <t>優一</t>
  </si>
  <si>
    <t>三堀</t>
  </si>
  <si>
    <t>二知加</t>
  </si>
  <si>
    <t>ﾐﾂﾎﾞﾘ</t>
  </si>
  <si>
    <t>船津</t>
  </si>
  <si>
    <t>優馬</t>
  </si>
  <si>
    <t>ﾌﾅﾂ</t>
  </si>
  <si>
    <t>江本</t>
  </si>
  <si>
    <t>有佑</t>
  </si>
  <si>
    <t>ｴﾓﾄ</t>
  </si>
  <si>
    <t>泰大</t>
  </si>
  <si>
    <t>宮森</t>
  </si>
  <si>
    <t>衿名</t>
  </si>
  <si>
    <t>ﾐﾔﾓﾘ</t>
  </si>
  <si>
    <t>澤登</t>
  </si>
  <si>
    <t>侑姫</t>
  </si>
  <si>
    <t>ｻﾜﾉﾎﾞﾘ</t>
  </si>
  <si>
    <t>磯村</t>
  </si>
  <si>
    <t>ｲｿﾑﾗ</t>
  </si>
  <si>
    <t>田島</t>
  </si>
  <si>
    <t>心門</t>
  </si>
  <si>
    <t>ﾀｼﾞﾏ</t>
  </si>
  <si>
    <t>ｼﾓﾝ</t>
  </si>
  <si>
    <t>俊汰</t>
  </si>
  <si>
    <t>西野</t>
  </si>
  <si>
    <t>ﾆｼﾉ</t>
  </si>
  <si>
    <t>仲田</t>
  </si>
  <si>
    <t>翔悟</t>
  </si>
  <si>
    <t>雄基</t>
  </si>
  <si>
    <t>岬介</t>
  </si>
  <si>
    <t>祥太</t>
  </si>
  <si>
    <t>昴</t>
  </si>
  <si>
    <t>ｽﾊﾞﾙ</t>
  </si>
  <si>
    <t>奏真</t>
  </si>
  <si>
    <t>ｱｵﾔﾅｷﾞ</t>
  </si>
  <si>
    <t>慶一</t>
  </si>
  <si>
    <t>ｹｲｲﾁ</t>
  </si>
  <si>
    <t>太刀川</t>
  </si>
  <si>
    <t>政希</t>
  </si>
  <si>
    <t>ﾀﾁｶﾜ</t>
  </si>
  <si>
    <t>実柚</t>
  </si>
  <si>
    <t>髙木</t>
  </si>
  <si>
    <t>恵里</t>
  </si>
  <si>
    <t>麻友</t>
  </si>
  <si>
    <t>麗万</t>
  </si>
  <si>
    <t>ﾚﾏ</t>
  </si>
  <si>
    <t>志歩</t>
  </si>
  <si>
    <t>民野</t>
  </si>
  <si>
    <t>ﾀﾐﾉ</t>
  </si>
  <si>
    <t>美賀子</t>
  </si>
  <si>
    <t>ﾐｶｺ</t>
  </si>
  <si>
    <t>侑</t>
  </si>
  <si>
    <t>ｱﾂﾑ</t>
  </si>
  <si>
    <t>洋裕</t>
  </si>
  <si>
    <t>ﾖｳｽｹ</t>
  </si>
  <si>
    <t>國生</t>
  </si>
  <si>
    <t>侑樹</t>
  </si>
  <si>
    <t>ｺｸｼｮｳ</t>
  </si>
  <si>
    <t>和生</t>
  </si>
  <si>
    <t>矢藤</t>
  </si>
  <si>
    <t>秀幸</t>
  </si>
  <si>
    <t>ﾔﾄｳ</t>
  </si>
  <si>
    <t>泰我</t>
  </si>
  <si>
    <t>稲垣</t>
  </si>
  <si>
    <t>璃奈</t>
  </si>
  <si>
    <t>ｲﾅｶﾞｷ</t>
  </si>
  <si>
    <t>寺元</t>
  </si>
  <si>
    <t>能子</t>
  </si>
  <si>
    <t>ﾃﾗﾓﾄ</t>
  </si>
  <si>
    <t>ﾉｺ</t>
  </si>
  <si>
    <t>大石</t>
  </si>
  <si>
    <t>夏樹</t>
  </si>
  <si>
    <t>ｵｵｲｼ</t>
  </si>
  <si>
    <t>土方</t>
  </si>
  <si>
    <t>康</t>
  </si>
  <si>
    <t>ﾋｼﾞｶﾀ</t>
  </si>
  <si>
    <t>小町</t>
  </si>
  <si>
    <t>ｺﾏﾁ</t>
  </si>
  <si>
    <t>陽奈</t>
  </si>
  <si>
    <t>髙萩</t>
  </si>
  <si>
    <t>あゆ</t>
  </si>
  <si>
    <t>ﾀｶﾊｷﾞ</t>
  </si>
  <si>
    <t>春風</t>
  </si>
  <si>
    <t>建</t>
  </si>
  <si>
    <t>関口</t>
  </si>
  <si>
    <t>ｾｷｸﾞﾁ</t>
  </si>
  <si>
    <t>賢一</t>
  </si>
  <si>
    <t>ｹﾝｲﾁ</t>
  </si>
  <si>
    <t>瀧口</t>
  </si>
  <si>
    <t>ﾀｷｸﾞﾁ</t>
  </si>
  <si>
    <t>夕夏</t>
  </si>
  <si>
    <t>津村</t>
  </si>
  <si>
    <t>萌夏</t>
  </si>
  <si>
    <t>ﾂﾑﾗ</t>
  </si>
  <si>
    <t>ﾓｶ</t>
  </si>
  <si>
    <t>植田</t>
  </si>
  <si>
    <t>笠井</t>
  </si>
  <si>
    <t>このみ</t>
  </si>
  <si>
    <t>ｶｻｲ</t>
  </si>
  <si>
    <t>ｺﾉﾐ</t>
  </si>
  <si>
    <t>冨来</t>
  </si>
  <si>
    <t>ﾄﾐｷ</t>
  </si>
  <si>
    <t>須崎</t>
  </si>
  <si>
    <t>真輝</t>
  </si>
  <si>
    <t>ｽｻｷ</t>
  </si>
  <si>
    <t>宗摂</t>
  </si>
  <si>
    <t>ｼｭｳｾﾂ</t>
  </si>
  <si>
    <t>慧悟</t>
  </si>
  <si>
    <t>諒拓</t>
  </si>
  <si>
    <t>裕貴</t>
  </si>
  <si>
    <t>横塚</t>
  </si>
  <si>
    <t>光太郎</t>
  </si>
  <si>
    <t>ﾖｺﾂｶ</t>
  </si>
  <si>
    <t>和正</t>
  </si>
  <si>
    <t>ｶｽﾞﾏｻ</t>
  </si>
  <si>
    <t>神成</t>
  </si>
  <si>
    <t>優樹斗</t>
  </si>
  <si>
    <t>ｶﾝﾅﾘ</t>
  </si>
  <si>
    <t>ﾕｷﾄ</t>
  </si>
  <si>
    <t>勇真</t>
  </si>
  <si>
    <t>田辺</t>
  </si>
  <si>
    <t>未樹</t>
  </si>
  <si>
    <t>きの</t>
  </si>
  <si>
    <t>ｷﾉ</t>
  </si>
  <si>
    <t>亀井</t>
  </si>
  <si>
    <t>ｶﾒｲ</t>
  </si>
  <si>
    <t>遥紀</t>
  </si>
  <si>
    <t>泰政</t>
  </si>
  <si>
    <t>ﾔｽﾏｻ</t>
  </si>
  <si>
    <t>田川</t>
  </si>
  <si>
    <t>柚紀</t>
  </si>
  <si>
    <t>ﾀｶﾞﾜ</t>
  </si>
  <si>
    <t>季生</t>
  </si>
  <si>
    <t>ｼﾝﾑﾗ</t>
  </si>
  <si>
    <t>佐伯</t>
  </si>
  <si>
    <t>侑星</t>
  </si>
  <si>
    <t>ﾕｳｾｲ</t>
  </si>
  <si>
    <t>石山</t>
  </si>
  <si>
    <t>み紗</t>
  </si>
  <si>
    <t>ｲｼﾔﾏ</t>
  </si>
  <si>
    <t>さら</t>
  </si>
  <si>
    <t>ｶｸﾀﾞ</t>
  </si>
  <si>
    <t>鳥海</t>
  </si>
  <si>
    <t>陽与</t>
  </si>
  <si>
    <t>ﾄﾘｳﾐ</t>
  </si>
  <si>
    <t>ﾋﾖ</t>
  </si>
  <si>
    <t>真依</t>
  </si>
  <si>
    <t>実由</t>
  </si>
  <si>
    <t>陽登</t>
  </si>
  <si>
    <t>ﾋﾖﾄ</t>
  </si>
  <si>
    <t>四栗</t>
  </si>
  <si>
    <t>皇</t>
  </si>
  <si>
    <t>ﾖﾂｸﾞﾘ</t>
  </si>
  <si>
    <t>ﾜﾏﾀﾞ</t>
  </si>
  <si>
    <t>丸藤</t>
  </si>
  <si>
    <t>ｶﾞﾝﾄﾞｳ</t>
  </si>
  <si>
    <t>冨永</t>
  </si>
  <si>
    <t>ﾄﾐﾅｶﾞ</t>
  </si>
  <si>
    <t>泉海</t>
  </si>
  <si>
    <t>末永</t>
  </si>
  <si>
    <t>ｽｴﾅｶﾞ</t>
  </si>
  <si>
    <t>布施田</t>
  </si>
  <si>
    <t>奈々</t>
  </si>
  <si>
    <t>ﾌｾﾀﾞ</t>
  </si>
  <si>
    <t>細井</t>
  </si>
  <si>
    <t>寧音</t>
  </si>
  <si>
    <t>ﾎｿｲ</t>
  </si>
  <si>
    <t>ﾈﾈ</t>
  </si>
  <si>
    <t>茉由香</t>
  </si>
  <si>
    <t>ﾏﾕｶ</t>
  </si>
  <si>
    <t>富谷</t>
  </si>
  <si>
    <t>美緑</t>
  </si>
  <si>
    <t>ﾄﾐﾀﾆ</t>
  </si>
  <si>
    <t>ﾐﾄﾞﾘ</t>
  </si>
  <si>
    <t>梶谷</t>
  </si>
  <si>
    <t>陽喜</t>
  </si>
  <si>
    <t>ｶｼﾞﾀﾆ</t>
  </si>
  <si>
    <t>昭太</t>
  </si>
  <si>
    <t>並木</t>
  </si>
  <si>
    <t>陽祐</t>
  </si>
  <si>
    <t>ﾅﾐｷ</t>
  </si>
  <si>
    <t>若月</t>
  </si>
  <si>
    <t>怜也</t>
  </si>
  <si>
    <t>ﾜｶﾂｷ</t>
  </si>
  <si>
    <t>紗弥香</t>
  </si>
  <si>
    <t>大林</t>
  </si>
  <si>
    <t>美佳</t>
  </si>
  <si>
    <t>ｵｵﾊﾞﾔｼ</t>
  </si>
  <si>
    <t>香穂</t>
  </si>
  <si>
    <t>柴山</t>
  </si>
  <si>
    <t>瑞瑛</t>
  </si>
  <si>
    <t>ｼﾊﾞﾔﾏ</t>
  </si>
  <si>
    <t>ﾀﾏｴ</t>
  </si>
  <si>
    <t>瑞菜</t>
  </si>
  <si>
    <t>ﾐｽﾞﾅ</t>
  </si>
  <si>
    <t>粂川</t>
  </si>
  <si>
    <t>ｸﾒｶﾜ</t>
  </si>
  <si>
    <t>凱斗</t>
  </si>
  <si>
    <t>魁成</t>
  </si>
  <si>
    <t>ｶｲｾｲ</t>
  </si>
  <si>
    <t>琴菜</t>
  </si>
  <si>
    <t>ｺﾄﾅ</t>
  </si>
  <si>
    <t>金丸</t>
  </si>
  <si>
    <t>ｶﾈﾏﾙ</t>
  </si>
  <si>
    <t>増井</t>
  </si>
  <si>
    <t>志信</t>
  </si>
  <si>
    <t>ﾏｽｲ</t>
  </si>
  <si>
    <t>ｼﾉﾌﾞ</t>
  </si>
  <si>
    <t>諒音</t>
  </si>
  <si>
    <t>新海</t>
  </si>
  <si>
    <t>昂生</t>
  </si>
  <si>
    <t>下防</t>
  </si>
  <si>
    <t>健瑠</t>
  </si>
  <si>
    <t>ｼﾓﾎﾞｳ</t>
  </si>
  <si>
    <t>謝</t>
  </si>
  <si>
    <t>理嘉</t>
  </si>
  <si>
    <t>ｼｬ</t>
  </si>
  <si>
    <t>ﾀｶﾖｼ</t>
  </si>
  <si>
    <t>横瀨</t>
  </si>
  <si>
    <t>礼治</t>
  </si>
  <si>
    <t>早井</t>
  </si>
  <si>
    <t>ﾊﾔｲ</t>
  </si>
  <si>
    <t>長屋</t>
  </si>
  <si>
    <t>知里</t>
  </si>
  <si>
    <t>ﾅｶﾞﾔ</t>
  </si>
  <si>
    <t>新保</t>
  </si>
  <si>
    <t>二佳子</t>
  </si>
  <si>
    <t>ｼﾝﾎﾟ</t>
  </si>
  <si>
    <t>ﾆｶｺ</t>
  </si>
  <si>
    <t>小春</t>
  </si>
  <si>
    <t>未菜美</t>
  </si>
  <si>
    <t>宮後</t>
  </si>
  <si>
    <t>大希</t>
  </si>
  <si>
    <t>ﾐﾔｳｼﾛ</t>
  </si>
  <si>
    <t>福井</t>
  </si>
  <si>
    <t>ﾌｸｲ</t>
  </si>
  <si>
    <t>園田</t>
  </si>
  <si>
    <t>春人</t>
  </si>
  <si>
    <t>ｿﾉﾀﾞ</t>
  </si>
  <si>
    <t>翔唯</t>
  </si>
  <si>
    <t>ｼｮｳｱ</t>
  </si>
  <si>
    <t>詩織</t>
  </si>
  <si>
    <t>香拓</t>
  </si>
  <si>
    <t>ｺｰﾀ</t>
  </si>
  <si>
    <t>木南</t>
  </si>
  <si>
    <t>慶秋</t>
  </si>
  <si>
    <t>ｷﾅﾐ</t>
  </si>
  <si>
    <t>ｹｲｼｭｳ</t>
  </si>
  <si>
    <t>倉本</t>
  </si>
  <si>
    <t>凌輔</t>
  </si>
  <si>
    <t>ｸﾗﾓﾄ</t>
  </si>
  <si>
    <t>中</t>
  </si>
  <si>
    <t>駿仁</t>
  </si>
  <si>
    <t>片野</t>
  </si>
  <si>
    <t>晶</t>
  </si>
  <si>
    <t>ｶﾀﾉ</t>
  </si>
  <si>
    <t>木原</t>
  </si>
  <si>
    <t>萌波</t>
  </si>
  <si>
    <t>ｷﾊﾗ</t>
  </si>
  <si>
    <t>李玖</t>
  </si>
  <si>
    <t>翔輝</t>
  </si>
  <si>
    <t>猪野</t>
  </si>
  <si>
    <t>駿兵</t>
  </si>
  <si>
    <t>角本</t>
  </si>
  <si>
    <t>崇</t>
  </si>
  <si>
    <t>ｶｸﾓﾄ</t>
  </si>
  <si>
    <t>雄一</t>
  </si>
  <si>
    <t>嶋原</t>
  </si>
  <si>
    <t>悠輝</t>
  </si>
  <si>
    <t>ｼﾏﾊﾗ</t>
  </si>
  <si>
    <t>溝</t>
  </si>
  <si>
    <t>慶風</t>
  </si>
  <si>
    <t>ﾐｿﾞ</t>
  </si>
  <si>
    <t>ﾖｼｶｾﾞ</t>
  </si>
  <si>
    <t>宮川</t>
  </si>
  <si>
    <t>滉人</t>
  </si>
  <si>
    <t>ﾐﾔｶﾞﾜ</t>
  </si>
  <si>
    <t>宮地</t>
  </si>
  <si>
    <t>亮成</t>
  </si>
  <si>
    <t>ﾐﾔﾁ</t>
  </si>
  <si>
    <t>ﾘｮｳｾｲ</t>
  </si>
  <si>
    <t>瑠希人</t>
  </si>
  <si>
    <t>ﾙｷﾄ</t>
  </si>
  <si>
    <t>花輪</t>
  </si>
  <si>
    <t>実咲</t>
  </si>
  <si>
    <t>夏穂</t>
  </si>
  <si>
    <t>宮下</t>
  </si>
  <si>
    <t>音羽</t>
  </si>
  <si>
    <t>ﾐﾔｼﾀ</t>
  </si>
  <si>
    <t>ｵﾄﾊ</t>
  </si>
  <si>
    <t>実咲衣</t>
  </si>
  <si>
    <t>ﾐｻｲ</t>
  </si>
  <si>
    <t>片倉</t>
  </si>
  <si>
    <t>ｶﾀｸﾗ</t>
  </si>
  <si>
    <t>卓</t>
  </si>
  <si>
    <t>ｽｸﾞﾙ</t>
  </si>
  <si>
    <t>あかね</t>
  </si>
  <si>
    <t>梨々亜</t>
  </si>
  <si>
    <t>ﾘﾘｱ</t>
  </si>
  <si>
    <t>坂田</t>
  </si>
  <si>
    <t>岳</t>
  </si>
  <si>
    <t>ｻｶﾀ</t>
  </si>
  <si>
    <t>石原</t>
  </si>
  <si>
    <t>彰悟</t>
  </si>
  <si>
    <t>ｲｼﾊﾗ</t>
  </si>
  <si>
    <t>公介</t>
  </si>
  <si>
    <t>浜中</t>
  </si>
  <si>
    <t>智明</t>
  </si>
  <si>
    <t>ﾄｼｱｷ</t>
  </si>
  <si>
    <t>村中</t>
  </si>
  <si>
    <t>ﾑﾗﾅｶ</t>
  </si>
  <si>
    <t>吉城寺</t>
  </si>
  <si>
    <t>ｷﾁｼﾞｮｳｼﾞ</t>
  </si>
  <si>
    <t>美佐</t>
  </si>
  <si>
    <t>鴇田</t>
  </si>
  <si>
    <t>奈那</t>
  </si>
  <si>
    <t>ﾄｷﾀ</t>
  </si>
  <si>
    <t>岩﨑</t>
  </si>
  <si>
    <t>ﾖｳ</t>
  </si>
  <si>
    <t>萌果</t>
  </si>
  <si>
    <t>大泉</t>
  </si>
  <si>
    <t>ｵｵｲｽﾞﾐ</t>
  </si>
  <si>
    <t>潤也</t>
  </si>
  <si>
    <t>敬太</t>
  </si>
  <si>
    <t>怜雄</t>
  </si>
  <si>
    <t>大植</t>
  </si>
  <si>
    <t>ｵｵｳｴ</t>
  </si>
  <si>
    <t>椎野</t>
  </si>
  <si>
    <t>徳香</t>
  </si>
  <si>
    <t>ｼｲﾉ</t>
  </si>
  <si>
    <t>美祐</t>
  </si>
  <si>
    <t>奈穂</t>
  </si>
  <si>
    <t>真凜</t>
  </si>
  <si>
    <t>七泉</t>
  </si>
  <si>
    <t>剣人</t>
  </si>
  <si>
    <t>昌也</t>
  </si>
  <si>
    <t>璃音</t>
  </si>
  <si>
    <t>恒瑛</t>
  </si>
  <si>
    <t>ｵｵﾜ</t>
  </si>
  <si>
    <t>ｺｳｴｲ</t>
  </si>
  <si>
    <t>晴冬</t>
  </si>
  <si>
    <t>菅生</t>
  </si>
  <si>
    <t>ｽｺﾞｳ</t>
  </si>
  <si>
    <t>涼夏</t>
  </si>
  <si>
    <t>大迫</t>
  </si>
  <si>
    <t>ｵｵｻｺ</t>
  </si>
  <si>
    <t>望美</t>
  </si>
  <si>
    <t>琉耶</t>
  </si>
  <si>
    <t>輝仁</t>
  </si>
  <si>
    <t>ﾃﾙﾋﾄ</t>
  </si>
  <si>
    <t>稲見</t>
  </si>
  <si>
    <t>太希</t>
  </si>
  <si>
    <t>ｲﾅﾐ</t>
  </si>
  <si>
    <t>北嶋</t>
  </si>
  <si>
    <t>悠希</t>
  </si>
  <si>
    <t>嵩仁</t>
  </si>
  <si>
    <t>白川</t>
  </si>
  <si>
    <t>ｼﾗｶﾜ</t>
  </si>
  <si>
    <t>西園</t>
  </si>
  <si>
    <t>ﾆｼｿﾞﾉ</t>
  </si>
  <si>
    <t>周汰</t>
  </si>
  <si>
    <t>真周</t>
  </si>
  <si>
    <t>ﾏｻﾁｶ</t>
  </si>
  <si>
    <t>安東</t>
  </si>
  <si>
    <t>範香</t>
  </si>
  <si>
    <t>伊丹</t>
  </si>
  <si>
    <t>のどか</t>
  </si>
  <si>
    <t>ｲﾀﾐ</t>
  </si>
  <si>
    <t>小松崎</t>
  </si>
  <si>
    <t>ｺﾏﾂｻﾞｷ</t>
  </si>
  <si>
    <t>結希</t>
  </si>
  <si>
    <t>榎戸</t>
  </si>
  <si>
    <t>ｴﾉｷﾄﾞ</t>
  </si>
  <si>
    <t>遥純</t>
  </si>
  <si>
    <t>ﾊﾙｽﾞﾐ</t>
  </si>
  <si>
    <t>佑輔</t>
  </si>
  <si>
    <t>澁谷</t>
  </si>
  <si>
    <t>夢叶</t>
  </si>
  <si>
    <t>岩浪</t>
  </si>
  <si>
    <t>ｲﾜﾅﾐ</t>
  </si>
  <si>
    <t>建斗</t>
  </si>
  <si>
    <t>柊人</t>
  </si>
  <si>
    <t>守重</t>
  </si>
  <si>
    <t>ﾓﾘｼｹﾞ</t>
  </si>
  <si>
    <t>優汰</t>
  </si>
  <si>
    <t>宏太</t>
  </si>
  <si>
    <t>耀嗣</t>
  </si>
  <si>
    <t>叶伍</t>
  </si>
  <si>
    <t>ｷｮｳｺﾞ</t>
  </si>
  <si>
    <t>高根</t>
  </si>
  <si>
    <t>茉菜実</t>
  </si>
  <si>
    <t>ﾀｶﾈ</t>
  </si>
  <si>
    <t>振屋</t>
  </si>
  <si>
    <t>怜奈</t>
  </si>
  <si>
    <t>ﾌﾙﾔ</t>
  </si>
  <si>
    <t>奈里</t>
  </si>
  <si>
    <t>ﾅﾘ</t>
  </si>
  <si>
    <t>江良</t>
  </si>
  <si>
    <t>宏大</t>
  </si>
  <si>
    <t>ｴﾗ</t>
  </si>
  <si>
    <t>古津</t>
  </si>
  <si>
    <t>ﾌﾙﾂ</t>
  </si>
  <si>
    <t>樹里亜</t>
  </si>
  <si>
    <t>ｼﾞｭﾘｱ</t>
  </si>
  <si>
    <t>真愛</t>
  </si>
  <si>
    <t>片元</t>
  </si>
  <si>
    <t>直道</t>
  </si>
  <si>
    <t>ｶﾀﾓﾄ</t>
  </si>
  <si>
    <t>ﾅｵﾐﾁ</t>
  </si>
  <si>
    <t>賢裕</t>
  </si>
  <si>
    <t>片桐</t>
  </si>
  <si>
    <t>ｶﾀｷﾞﾘ</t>
  </si>
  <si>
    <t>果菜</t>
  </si>
  <si>
    <t>里見</t>
  </si>
  <si>
    <t>美海</t>
  </si>
  <si>
    <t>ｻﾄﾐ</t>
  </si>
  <si>
    <t>喜田</t>
  </si>
  <si>
    <t>杏花</t>
  </si>
  <si>
    <t>ｷﾀﾞ</t>
  </si>
  <si>
    <t>ひより</t>
  </si>
  <si>
    <t>桐子</t>
  </si>
  <si>
    <t>ｷﾘｺ</t>
  </si>
  <si>
    <t>杉之尾</t>
  </si>
  <si>
    <t>ｽｷﾞﾉｵ</t>
  </si>
  <si>
    <t>ゆりえ</t>
  </si>
  <si>
    <t>ﾕﾘｴ</t>
  </si>
  <si>
    <t>碧音</t>
  </si>
  <si>
    <t>ｱｵﾄ</t>
  </si>
  <si>
    <t>岡元</t>
  </si>
  <si>
    <t>日比野</t>
  </si>
  <si>
    <t>浩太</t>
  </si>
  <si>
    <t>ﾋﾋﾞﾉ</t>
  </si>
  <si>
    <t>皓太</t>
  </si>
  <si>
    <t>由大</t>
  </si>
  <si>
    <t>達登</t>
  </si>
  <si>
    <t>ﾀﾂﾄ</t>
  </si>
  <si>
    <t>小泉</t>
  </si>
  <si>
    <t>ｺｲｽﾞﾐ</t>
  </si>
  <si>
    <t>守屋</t>
  </si>
  <si>
    <t>ｿｳﾄ</t>
  </si>
  <si>
    <t>今西</t>
  </si>
  <si>
    <t>秀輝</t>
  </si>
  <si>
    <t>ｲﾏﾆｼ</t>
  </si>
  <si>
    <t>ﾋﾃﾞｷ</t>
  </si>
  <si>
    <t>葉菜</t>
  </si>
  <si>
    <t>荻野</t>
  </si>
  <si>
    <t>ｵｷﾞﾉ</t>
  </si>
  <si>
    <t>あいか</t>
  </si>
  <si>
    <t>広奈</t>
  </si>
  <si>
    <t>池之上</t>
  </si>
  <si>
    <t>ｲｹﾉｳｴ</t>
  </si>
  <si>
    <t>貴志</t>
  </si>
  <si>
    <t>守瑠</t>
  </si>
  <si>
    <t>定政</t>
  </si>
  <si>
    <t>朋希</t>
  </si>
  <si>
    <t>ｻﾀﾞﾏｻ</t>
  </si>
  <si>
    <t>広夢</t>
  </si>
  <si>
    <t>坂梨</t>
  </si>
  <si>
    <t>蒼一郎</t>
  </si>
  <si>
    <t>ｻｶﾅｼ</t>
  </si>
  <si>
    <t>瀬村</t>
  </si>
  <si>
    <t>強</t>
  </si>
  <si>
    <t>ｾﾑﾗ</t>
  </si>
  <si>
    <t>朱里</t>
  </si>
  <si>
    <t>岩瀨</t>
  </si>
  <si>
    <t>夏那</t>
  </si>
  <si>
    <t>真亜瑠</t>
  </si>
  <si>
    <t>ﾏｱﾙ</t>
  </si>
  <si>
    <t>寄主</t>
  </si>
  <si>
    <t>嗣恩</t>
  </si>
  <si>
    <t>ｷｼｭ</t>
  </si>
  <si>
    <t>栗林</t>
  </si>
  <si>
    <t>優稀</t>
  </si>
  <si>
    <t>ｸﾘﾊﾞﾔｼ</t>
  </si>
  <si>
    <t>高嶋</t>
  </si>
  <si>
    <t>陽出</t>
  </si>
  <si>
    <t>ﾀｶｼﾏ</t>
  </si>
  <si>
    <t>ﾋﾂﾞﾙ</t>
  </si>
  <si>
    <t>土肥</t>
  </si>
  <si>
    <t>ﾄﾞﾋ</t>
  </si>
  <si>
    <t>冨澤</t>
  </si>
  <si>
    <t>颯斗</t>
  </si>
  <si>
    <t>ﾄﾐｻﾞﾜ</t>
  </si>
  <si>
    <t>慶生</t>
  </si>
  <si>
    <t>脩二</t>
  </si>
  <si>
    <t>ﾌﾀﾂﾊﾞｼ</t>
  </si>
  <si>
    <t>廣海</t>
  </si>
  <si>
    <t>倉上</t>
  </si>
  <si>
    <t>就伍</t>
  </si>
  <si>
    <t>ｸﾗｶﾐ</t>
  </si>
  <si>
    <t>ｼｭｳｺﾞ</t>
  </si>
  <si>
    <t>隼斗</t>
  </si>
  <si>
    <t>源起</t>
  </si>
  <si>
    <t>桂花</t>
  </si>
  <si>
    <t>ｹｲｶ</t>
  </si>
  <si>
    <t>舞美</t>
  </si>
  <si>
    <t>新堀</t>
  </si>
  <si>
    <t>ﾆｲﾎﾞﾘ</t>
  </si>
  <si>
    <t>裕亮</t>
  </si>
  <si>
    <t>悠翼</t>
  </si>
  <si>
    <t>蒲地</t>
  </si>
  <si>
    <t>悠矢</t>
  </si>
  <si>
    <t>ｶﾓﾁ</t>
  </si>
  <si>
    <t>碧斗</t>
  </si>
  <si>
    <t>伊吹</t>
  </si>
  <si>
    <t>正輝</t>
  </si>
  <si>
    <t>夏衣</t>
  </si>
  <si>
    <t>ﾅﾂｲ</t>
  </si>
  <si>
    <t>高穂</t>
  </si>
  <si>
    <t>ﾀｶﾎ</t>
  </si>
  <si>
    <t>山上</t>
  </si>
  <si>
    <t>櫻貴</t>
  </si>
  <si>
    <t>ﾔﾏｶﾞﾐ</t>
  </si>
  <si>
    <t>ｵｳｷ</t>
  </si>
  <si>
    <t>浩平</t>
  </si>
  <si>
    <t>尚生</t>
  </si>
  <si>
    <t>祐爾</t>
  </si>
  <si>
    <t>信大</t>
  </si>
  <si>
    <t>ﾉﾌﾞﾋﾛ</t>
  </si>
  <si>
    <t>義真</t>
  </si>
  <si>
    <t>ﾖｼﾏｻ</t>
  </si>
  <si>
    <t>弘武</t>
  </si>
  <si>
    <t>ﾋﾛﾀｹ</t>
  </si>
  <si>
    <t>遥斗</t>
  </si>
  <si>
    <t>濱岡</t>
  </si>
  <si>
    <t>ﾊﾏｵｶ</t>
  </si>
  <si>
    <t>輝汰</t>
  </si>
  <si>
    <t>幹丈朗</t>
  </si>
  <si>
    <t>夏輝</t>
  </si>
  <si>
    <t>絢音</t>
  </si>
  <si>
    <t>亜香里</t>
  </si>
  <si>
    <t>武藤</t>
  </si>
  <si>
    <t>俊作</t>
  </si>
  <si>
    <t>ﾑﾄｳ</t>
  </si>
  <si>
    <t>ｼｭﾝｻｸ</t>
  </si>
  <si>
    <t>中本</t>
  </si>
  <si>
    <t>ﾅｶﾓﾄ</t>
  </si>
  <si>
    <t>弘紀</t>
  </si>
  <si>
    <t>ﾘｮｳｶ</t>
  </si>
  <si>
    <t>水上</t>
  </si>
  <si>
    <t>ﾐｽﾞｶﾐ</t>
  </si>
  <si>
    <t>柚月</t>
  </si>
  <si>
    <t>細畑</t>
  </si>
  <si>
    <t>乃莉</t>
  </si>
  <si>
    <t>ﾎｿﾊﾀ</t>
  </si>
  <si>
    <t>ﾉﾘ</t>
  </si>
  <si>
    <t>功夢</t>
  </si>
  <si>
    <t>ｲｻﾑ</t>
  </si>
  <si>
    <t>汰樹</t>
  </si>
  <si>
    <t>洋明</t>
  </si>
  <si>
    <t>美彩子</t>
  </si>
  <si>
    <t>ﾐｻｺ</t>
  </si>
  <si>
    <t>一志</t>
  </si>
  <si>
    <t>唯</t>
  </si>
  <si>
    <t>孝太</t>
  </si>
  <si>
    <t>師明</t>
  </si>
  <si>
    <t>ﾉﾘｱｷ</t>
  </si>
  <si>
    <t>逸見</t>
  </si>
  <si>
    <t>ﾍﾝﾐ</t>
  </si>
  <si>
    <t>駿之介</t>
  </si>
  <si>
    <t>ｼｭﾝﾉｽｹ</t>
  </si>
  <si>
    <t>紘太</t>
  </si>
  <si>
    <t>須田</t>
  </si>
  <si>
    <t>ｽﾀﾞ</t>
  </si>
  <si>
    <t>吉宏</t>
  </si>
  <si>
    <t>未奈美</t>
  </si>
  <si>
    <t>石丸</t>
  </si>
  <si>
    <t>ｲｼﾏﾙ</t>
  </si>
  <si>
    <t>怜那</t>
  </si>
  <si>
    <t>裕翔</t>
  </si>
  <si>
    <t>周眞</t>
  </si>
  <si>
    <t>ｼｭｳﾏ</t>
  </si>
  <si>
    <t>木﨑</t>
  </si>
  <si>
    <t>友章</t>
  </si>
  <si>
    <t>豊満</t>
  </si>
  <si>
    <t>ﾄﾖﾐﾂ</t>
  </si>
  <si>
    <t>大道</t>
  </si>
  <si>
    <t>ﾏｻﾐﾁ</t>
  </si>
  <si>
    <t>飛悠雅</t>
  </si>
  <si>
    <t>公紀</t>
  </si>
  <si>
    <t>瀧</t>
  </si>
  <si>
    <t>海翔</t>
  </si>
  <si>
    <t>政人</t>
  </si>
  <si>
    <t>明人</t>
  </si>
  <si>
    <t>境</t>
  </si>
  <si>
    <t>翔和</t>
  </si>
  <si>
    <t>登太</t>
  </si>
  <si>
    <t>ﾄｳﾀ</t>
  </si>
  <si>
    <t>井出</t>
  </si>
  <si>
    <t>ｲﾃﾞ</t>
  </si>
  <si>
    <t>大空</t>
  </si>
  <si>
    <t>江口</t>
  </si>
  <si>
    <t>明宙</t>
  </si>
  <si>
    <t>ｴｸﾞﾁ</t>
  </si>
  <si>
    <t>昂彦</t>
  </si>
  <si>
    <t>ﾀｶﾋｺ</t>
  </si>
  <si>
    <t>圭太</t>
  </si>
  <si>
    <t>牛村</t>
  </si>
  <si>
    <t>咲希</t>
  </si>
  <si>
    <t>ｳｼﾑﾗ</t>
  </si>
  <si>
    <t>珠乃</t>
  </si>
  <si>
    <t>ﾀﾏﾉ</t>
  </si>
  <si>
    <t>玉利</t>
  </si>
  <si>
    <t>麻祐</t>
  </si>
  <si>
    <t>ﾀﾏﾘ</t>
  </si>
  <si>
    <t>真理</t>
  </si>
  <si>
    <t>陽平</t>
  </si>
  <si>
    <t>勝股</t>
  </si>
  <si>
    <t>ｶﾂﾏﾀ</t>
  </si>
  <si>
    <t>瑛太</t>
  </si>
  <si>
    <t>ｴｲﾀ</t>
  </si>
  <si>
    <t>美乃利</t>
  </si>
  <si>
    <t>誠希</t>
  </si>
  <si>
    <t>植竹</t>
  </si>
  <si>
    <t>康大</t>
  </si>
  <si>
    <t>ｳｴﾀｹ</t>
  </si>
  <si>
    <t>勇河</t>
  </si>
  <si>
    <t>健大朗</t>
  </si>
  <si>
    <t>芹沢</t>
  </si>
  <si>
    <t>秀翔</t>
  </si>
  <si>
    <t>ｾﾘｻﾞﾜ</t>
  </si>
  <si>
    <t>智紀</t>
  </si>
  <si>
    <t>杏輝</t>
  </si>
  <si>
    <t>紀祈</t>
  </si>
  <si>
    <t>真行寺</t>
  </si>
  <si>
    <t>ｼﾝｷﾞｮｳｼﾞ</t>
  </si>
  <si>
    <t>さやの</t>
  </si>
  <si>
    <t>ｻﾔﾉ</t>
  </si>
  <si>
    <t>乙訓</t>
  </si>
  <si>
    <t>恩花</t>
  </si>
  <si>
    <t>ｵﾄｸﾆ</t>
  </si>
  <si>
    <t>千鶴</t>
  </si>
  <si>
    <t>ﾁﾂﾞﾙ</t>
  </si>
  <si>
    <t>日向</t>
  </si>
  <si>
    <t>ｺﾅﾃｲｴﾘｲ</t>
  </si>
  <si>
    <t>理吾</t>
  </si>
  <si>
    <t>ﾘｺﾞ</t>
  </si>
  <si>
    <t>央我</t>
  </si>
  <si>
    <t>ｵｳｶﾞ</t>
  </si>
  <si>
    <t>野尻</t>
  </si>
  <si>
    <t>佳</t>
  </si>
  <si>
    <t>ﾉｼﾞﾘ</t>
  </si>
  <si>
    <t>駿弥</t>
  </si>
  <si>
    <t>妹尾</t>
  </si>
  <si>
    <t>ｾｵ</t>
  </si>
  <si>
    <t>北林</t>
  </si>
  <si>
    <t>幸真</t>
  </si>
  <si>
    <t>ｷﾀﾊﾞﾔｼ</t>
  </si>
  <si>
    <t>ｺｳﾏ</t>
  </si>
  <si>
    <t>陸空</t>
  </si>
  <si>
    <t>寛也</t>
  </si>
  <si>
    <t>敬太朗</t>
  </si>
  <si>
    <t>沼田</t>
  </si>
  <si>
    <t>ﾇﾏﾀ</t>
  </si>
  <si>
    <t>恵太</t>
  </si>
  <si>
    <t>優之助</t>
  </si>
  <si>
    <t>ﾕｳﾉｽｹ</t>
  </si>
  <si>
    <t>夏葵</t>
  </si>
  <si>
    <t>駿太</t>
  </si>
  <si>
    <t>慧梨花</t>
  </si>
  <si>
    <t>雛子</t>
  </si>
  <si>
    <t>ｶﾅﾐ</t>
  </si>
  <si>
    <t>令奈</t>
  </si>
  <si>
    <t>吉留</t>
  </si>
  <si>
    <t>ﾖｼﾄﾞﾒ</t>
  </si>
  <si>
    <t>ﾕｱ</t>
  </si>
  <si>
    <t>脩豊</t>
  </si>
  <si>
    <t>上村</t>
  </si>
  <si>
    <t>歩輝</t>
  </si>
  <si>
    <t>ｳｴﾑﾗ</t>
  </si>
  <si>
    <t>三田</t>
  </si>
  <si>
    <t>渉</t>
  </si>
  <si>
    <t>ﾐﾀ</t>
  </si>
  <si>
    <t>谷本</t>
  </si>
  <si>
    <t>丞</t>
  </si>
  <si>
    <t>ﾀﾆﾓﾄ</t>
  </si>
  <si>
    <t>瑛人</t>
  </si>
  <si>
    <t>ｴｲﾄ</t>
  </si>
  <si>
    <t>尚希</t>
  </si>
  <si>
    <t>山内</t>
  </si>
  <si>
    <t>ﾔﾏｳﾁ</t>
  </si>
  <si>
    <t>綱本</t>
  </si>
  <si>
    <t>ﾂﾅﾓﾄ</t>
  </si>
  <si>
    <t>純途</t>
  </si>
  <si>
    <t>草刈</t>
  </si>
  <si>
    <t>ｸｻｶﾘ</t>
  </si>
  <si>
    <t>ｻｲｷ</t>
  </si>
  <si>
    <t>杵淵</t>
  </si>
  <si>
    <t>葉</t>
  </si>
  <si>
    <t>ｷﾈﾌﾞﾁ</t>
  </si>
  <si>
    <t>彩華</t>
  </si>
  <si>
    <t>美空</t>
  </si>
  <si>
    <t>ﾐｿﾗ</t>
  </si>
  <si>
    <t>安島</t>
  </si>
  <si>
    <t>梨奈</t>
  </si>
  <si>
    <t>ｱｼﾞﾏ</t>
  </si>
  <si>
    <t>中根</t>
  </si>
  <si>
    <t>ﾅｶﾈ</t>
  </si>
  <si>
    <t>ｱｼﾞｬﾚ</t>
  </si>
  <si>
    <t>ｽﾃｨｰﾌﾞﾝｹﾈｽ</t>
  </si>
  <si>
    <t>大岡</t>
  </si>
  <si>
    <t>恒葵</t>
  </si>
  <si>
    <t>ｵｵｵｶ</t>
  </si>
  <si>
    <t>壮真</t>
  </si>
  <si>
    <t>奥山</t>
  </si>
  <si>
    <t>ｵｸﾔﾏ</t>
  </si>
  <si>
    <t>北見</t>
  </si>
  <si>
    <t>晴希</t>
  </si>
  <si>
    <t>ｷﾀﾐ</t>
  </si>
  <si>
    <t>三島</t>
  </si>
  <si>
    <t>亮一郎</t>
  </si>
  <si>
    <t>ﾐｼﾏ</t>
  </si>
  <si>
    <t>ﾘｮｳｲﾁﾛｳ</t>
  </si>
  <si>
    <t>僚太</t>
  </si>
  <si>
    <t>康太</t>
  </si>
  <si>
    <t>泰知</t>
  </si>
  <si>
    <t>慶梧</t>
  </si>
  <si>
    <t>矢口</t>
  </si>
  <si>
    <t>神之門</t>
  </si>
  <si>
    <t>ｶﾐﾉｶﾄﾞ</t>
  </si>
  <si>
    <t>恵美梨</t>
  </si>
  <si>
    <t>ｴﾐﾘ</t>
  </si>
  <si>
    <t>奨真</t>
  </si>
  <si>
    <t>水口</t>
  </si>
  <si>
    <t>ﾐｽﾞｸﾞﾁ</t>
  </si>
  <si>
    <t>瑠花</t>
  </si>
  <si>
    <t>光大</t>
  </si>
  <si>
    <t>剛史</t>
  </si>
  <si>
    <t>加賀</t>
  </si>
  <si>
    <t>みくほ</t>
  </si>
  <si>
    <t>ｶｶﾞ</t>
  </si>
  <si>
    <t>ﾐｸﾎ</t>
  </si>
  <si>
    <t>笹田</t>
  </si>
  <si>
    <t>尚香</t>
  </si>
  <si>
    <t>ｻｻﾀﾞ</t>
  </si>
  <si>
    <t>ﾅｵｶ</t>
  </si>
  <si>
    <t>三吉</t>
  </si>
  <si>
    <t>ｶﾝﾄ</t>
  </si>
  <si>
    <t>世伍</t>
  </si>
  <si>
    <t>ｾｲｺﾞ</t>
  </si>
  <si>
    <t>正義</t>
  </si>
  <si>
    <t>ﾏｻﾖｼ</t>
  </si>
  <si>
    <t>和貴</t>
  </si>
  <si>
    <t>濵田</t>
  </si>
  <si>
    <t>朗</t>
  </si>
  <si>
    <t>ﾛｳ</t>
  </si>
  <si>
    <t>溝口</t>
  </si>
  <si>
    <t>ﾐｿﾞｸﾞﾁ</t>
  </si>
  <si>
    <t>比嘉</t>
  </si>
  <si>
    <t>ﾋｶﾞ</t>
  </si>
  <si>
    <t>光咲生</t>
  </si>
  <si>
    <t>翔稀</t>
  </si>
  <si>
    <t>竝木</t>
  </si>
  <si>
    <t>麗奈</t>
  </si>
  <si>
    <t>鹿島</t>
  </si>
  <si>
    <t>ｶｼﾏ</t>
  </si>
  <si>
    <t>己太朗</t>
  </si>
  <si>
    <t>住友</t>
  </si>
  <si>
    <t>ｽﾐﾄﾓ</t>
  </si>
  <si>
    <t>上蓑</t>
  </si>
  <si>
    <t>真満</t>
  </si>
  <si>
    <t>ｳﾜﾐﾉ</t>
  </si>
  <si>
    <t>ﾏｻﾐﾂ</t>
  </si>
  <si>
    <t>智隼</t>
  </si>
  <si>
    <t>ﾁﾊﾔ</t>
  </si>
  <si>
    <t>堺</t>
  </si>
  <si>
    <t>文人</t>
  </si>
  <si>
    <t>ﾌﾐﾄ</t>
  </si>
  <si>
    <t>一真</t>
  </si>
  <si>
    <t>小濱</t>
  </si>
  <si>
    <t>ｺﾊﾏ</t>
  </si>
  <si>
    <t>布宮</t>
  </si>
  <si>
    <t>ﾇﾉﾐﾔ</t>
  </si>
  <si>
    <t>平石</t>
  </si>
  <si>
    <t>ﾋﾗｲｼ</t>
  </si>
  <si>
    <t>竜矢</t>
  </si>
  <si>
    <t>琉偉</t>
  </si>
  <si>
    <t>玲皇</t>
  </si>
  <si>
    <t>綾己</t>
  </si>
  <si>
    <t>ｱﾔｷ</t>
  </si>
  <si>
    <t>誠人</t>
  </si>
  <si>
    <t>聖斗</t>
  </si>
  <si>
    <t>尾添</t>
  </si>
  <si>
    <t>楓馬</t>
  </si>
  <si>
    <t>ｵｿﾞｴ</t>
  </si>
  <si>
    <t>ﾌｳﾏ</t>
  </si>
  <si>
    <t>松嶋</t>
  </si>
  <si>
    <t>玲音</t>
  </si>
  <si>
    <t>ﾚｵﾝ</t>
  </si>
  <si>
    <t>航希</t>
  </si>
  <si>
    <t>陽音</t>
  </si>
  <si>
    <t>純輝</t>
  </si>
  <si>
    <t>ｼﾞｭﾝｷ</t>
  </si>
  <si>
    <t>優海</t>
  </si>
  <si>
    <t>涼花</t>
  </si>
  <si>
    <t>ﾋﾗ</t>
  </si>
  <si>
    <t>松﨑</t>
  </si>
  <si>
    <t>金山</t>
  </si>
  <si>
    <t>ｱﾚﾝ</t>
  </si>
  <si>
    <t>ｶﾅﾔﾏ</t>
  </si>
  <si>
    <t>勝史</t>
  </si>
  <si>
    <t>ｶﾂﾌﾐ</t>
  </si>
  <si>
    <t>真由子</t>
  </si>
  <si>
    <t>富永</t>
  </si>
  <si>
    <t>もも</t>
  </si>
  <si>
    <t>夏果</t>
  </si>
  <si>
    <t>学校高等部</t>
    <rPh sb="0" eb="2">
      <t>ガッコウ</t>
    </rPh>
    <rPh sb="2" eb="5">
      <t>コウトウブ</t>
    </rPh>
    <phoneticPr fontId="4"/>
  </si>
  <si>
    <t>東京都羽村市五ノ神319-1</t>
    <rPh sb="3" eb="5">
      <t>ハムラ</t>
    </rPh>
    <phoneticPr fontId="4"/>
  </si>
  <si>
    <t>kaneda</t>
    <phoneticPr fontId="4"/>
  </si>
  <si>
    <t>kaneda</t>
    <phoneticPr fontId="4"/>
  </si>
  <si>
    <t>沙菜</t>
  </si>
  <si>
    <t>淳之介</t>
  </si>
  <si>
    <t>雨谷</t>
  </si>
  <si>
    <t>伯久</t>
  </si>
  <si>
    <t>ｱﾏｶﾞｲ</t>
  </si>
  <si>
    <t>ﾊｸ</t>
  </si>
  <si>
    <t>倫太郎</t>
  </si>
  <si>
    <t>瑠海</t>
  </si>
  <si>
    <t>孝敏</t>
  </si>
  <si>
    <t>ﾀｶﾄｼ</t>
  </si>
  <si>
    <t>侑未</t>
  </si>
  <si>
    <t>ｺｻﾞﾜ</t>
  </si>
  <si>
    <t>遥音</t>
  </si>
  <si>
    <t>ﾊﾙﾈ</t>
  </si>
  <si>
    <t>ﾃｵﾌｧﾅ</t>
  </si>
  <si>
    <t>ｶｲﾈ</t>
  </si>
  <si>
    <t>平片</t>
  </si>
  <si>
    <t>暁也</t>
  </si>
  <si>
    <t>ﾋﾗｶﾀ</t>
  </si>
  <si>
    <t>郷佑</t>
  </si>
  <si>
    <t>樂</t>
  </si>
  <si>
    <t>ﾗｸ</t>
  </si>
  <si>
    <t>優一郞</t>
  </si>
  <si>
    <t>ﾕｳｲﾁﾛｳ</t>
  </si>
  <si>
    <t>乃愛</t>
  </si>
  <si>
    <t>凜音</t>
  </si>
  <si>
    <t>ﾘﾉﾝ</t>
  </si>
  <si>
    <t>中條</t>
  </si>
  <si>
    <t>愛唯</t>
  </si>
  <si>
    <t>ﾅｶｼﾞｮｳ</t>
  </si>
  <si>
    <t>悠夏</t>
  </si>
  <si>
    <t>誠裕</t>
  </si>
  <si>
    <t>深井</t>
  </si>
  <si>
    <t>蘭夢</t>
  </si>
  <si>
    <t>ﾌｶｲ</t>
  </si>
  <si>
    <t>ﾗﾑ</t>
  </si>
  <si>
    <t>寿昌</t>
  </si>
  <si>
    <t>ﾄｼﾏｻ</t>
  </si>
  <si>
    <t>耀</t>
  </si>
  <si>
    <t>力斗</t>
  </si>
  <si>
    <t>ﾘｷﾄ</t>
  </si>
  <si>
    <t>須能</t>
  </si>
  <si>
    <t>ｽﾉｳ</t>
  </si>
  <si>
    <t>徹平</t>
  </si>
  <si>
    <t>弘将</t>
  </si>
  <si>
    <t>ﾋﾛﾏｻ</t>
  </si>
  <si>
    <t>辻村</t>
  </si>
  <si>
    <t>ﾂｼﾞﾑﾗ</t>
  </si>
  <si>
    <t>愛弥</t>
  </si>
  <si>
    <t>ﾏﾅﾔ</t>
  </si>
  <si>
    <t>参木</t>
  </si>
  <si>
    <t>勝得</t>
  </si>
  <si>
    <t>ﾐﾂｷﾞ</t>
  </si>
  <si>
    <t>嶋﨑</t>
  </si>
  <si>
    <t>笹原</t>
  </si>
  <si>
    <t>ｻｻﾊﾗ</t>
  </si>
  <si>
    <t>龍翔</t>
  </si>
  <si>
    <t>勝又</t>
  </si>
  <si>
    <t>ﾋﾃﾞﾄ</t>
  </si>
  <si>
    <t>豊浩</t>
  </si>
  <si>
    <t>ﾄﾖﾋﾛ</t>
  </si>
  <si>
    <t>上﨑</t>
  </si>
  <si>
    <t>ｳｴｻﾞｷ</t>
  </si>
  <si>
    <t>香月</t>
  </si>
  <si>
    <t>星雅</t>
  </si>
  <si>
    <t>ｶﾂﾞｷ</t>
  </si>
  <si>
    <t>ｾｲﾐ</t>
  </si>
  <si>
    <t>東郷</t>
  </si>
  <si>
    <t>ﾄｳｺﾞｳ</t>
  </si>
  <si>
    <t>吉原</t>
  </si>
  <si>
    <t>ﾖｼﾊﾗ</t>
  </si>
  <si>
    <t>巧太</t>
  </si>
  <si>
    <t>朱音</t>
  </si>
  <si>
    <t>美稀</t>
  </si>
  <si>
    <t>舜平</t>
  </si>
  <si>
    <t>草野</t>
  </si>
  <si>
    <t>ｸｻﾉ</t>
  </si>
  <si>
    <t>芝本</t>
  </si>
  <si>
    <t>貴一</t>
  </si>
  <si>
    <t>ｼﾊﾞﾓﾄ</t>
  </si>
  <si>
    <t>ｷｲﾁ</t>
  </si>
  <si>
    <t>関田</t>
  </si>
  <si>
    <t>謙介</t>
  </si>
  <si>
    <t>ｾｷﾀ</t>
  </si>
  <si>
    <t>高澤</t>
  </si>
  <si>
    <t>康治</t>
  </si>
  <si>
    <t>ﾀｶｻﾜ</t>
  </si>
  <si>
    <t>ﾔｽﾊﾙ</t>
  </si>
  <si>
    <t>亀山</t>
  </si>
  <si>
    <t>奈緒美</t>
  </si>
  <si>
    <t>ｶﾒﾔﾏ</t>
  </si>
  <si>
    <t>坪川</t>
  </si>
  <si>
    <t>美玲</t>
  </si>
  <si>
    <t>ﾂﾎﾞｶﾜ</t>
  </si>
  <si>
    <t>帯金</t>
  </si>
  <si>
    <t>祐斗</t>
  </si>
  <si>
    <t>ｵﾋﾞｶﾞﾈ</t>
  </si>
  <si>
    <t>史弥</t>
  </si>
  <si>
    <t>恭乃</t>
  </si>
  <si>
    <t>ｷｮｳﾉ</t>
  </si>
  <si>
    <t>村嶋</t>
  </si>
  <si>
    <t>夕奈</t>
  </si>
  <si>
    <t>ﾑﾗｼﾏ</t>
  </si>
  <si>
    <t>梶原</t>
  </si>
  <si>
    <t>ｶｼﾞﾜﾗ</t>
  </si>
  <si>
    <t>高栁</t>
  </si>
  <si>
    <t>みかる</t>
  </si>
  <si>
    <t>ﾀｶﾔﾅｷﾞ</t>
  </si>
  <si>
    <t>ﾐｶﾙ</t>
  </si>
  <si>
    <t>江守</t>
  </si>
  <si>
    <t>ｴﾓﾘ</t>
  </si>
  <si>
    <t>虹輝</t>
  </si>
  <si>
    <t>春奈</t>
  </si>
  <si>
    <t>ｱｲﾐ</t>
  </si>
  <si>
    <t>テオファナ</t>
  </si>
  <si>
    <t>アシュウォース</t>
  </si>
  <si>
    <t>ケビン</t>
  </si>
  <si>
    <t>チャン</t>
  </si>
  <si>
    <t>モカダミ</t>
  </si>
  <si>
    <t>ミナ</t>
  </si>
  <si>
    <t>マリア</t>
  </si>
  <si>
    <t>アタル</t>
  </si>
  <si>
    <t>レオ</t>
  </si>
  <si>
    <t>フォーカート</t>
  </si>
  <si>
    <t>ヨーク</t>
  </si>
  <si>
    <t>ジャムサクダヌワット</t>
  </si>
  <si>
    <t>朔ノ介</t>
  </si>
  <si>
    <t>神田</t>
  </si>
  <si>
    <t>ｶﾝﾀﾞ</t>
  </si>
  <si>
    <t>ヒリアー</t>
  </si>
  <si>
    <t>メイ</t>
  </si>
  <si>
    <t>ニコラミック</t>
  </si>
  <si>
    <t>エリカ</t>
  </si>
  <si>
    <t>二ツ橋</t>
  </si>
  <si>
    <t>鷲ノ上</t>
  </si>
  <si>
    <t>敦子ウンバ</t>
  </si>
  <si>
    <t>コナテイエリイ</t>
  </si>
  <si>
    <t>アジャレ</t>
  </si>
  <si>
    <t>スティーブン</t>
  </si>
  <si>
    <t>アレン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</si>
</sst>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 "/>
    <numFmt numFmtId="177" formatCode="0;[Red]0"/>
    <numFmt numFmtId="178" formatCode="0&quot; チーム&quot;"/>
    <numFmt numFmtId="179" formatCode="0&quot; 冊&quot;"/>
    <numFmt numFmtId="180" formatCode="0&quot; &quot;\ 0&quot; &quot;\ 0&quot; &quot;\ 0"/>
    <numFmt numFmtId="181" formatCode="0\ &quot;種目&quot;"/>
    <numFmt numFmtId="182" formatCode="0&quot;　円&quot;"/>
    <numFmt numFmtId="183" formatCode="0_);[Red]\(0\)"/>
    <numFmt numFmtId="184" formatCode="m&quot;月&quot;d&quot;日&quot;;@"/>
  </numFmts>
  <fonts count="7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u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6"/>
      <color indexed="12"/>
      <name val="ＭＳ Ｐ明朝"/>
      <family val="1"/>
      <charset val="128"/>
    </font>
    <font>
      <sz val="20"/>
      <name val="ＭＳ 明朝"/>
      <family val="1"/>
      <charset val="128"/>
    </font>
    <font>
      <sz val="22"/>
      <color indexed="10"/>
      <name val="HG創英角ﾎﾟｯﾌﾟ体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28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4"/>
      <color indexed="23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4"/>
      <color indexed="9"/>
      <name val="ＭＳ 明朝"/>
      <family val="1"/>
      <charset val="128"/>
    </font>
    <font>
      <b/>
      <sz val="18"/>
      <color indexed="10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9">
    <xf numFmtId="0" fontId="0" fillId="0" borderId="0" xfId="0">
      <alignment vertical="center"/>
    </xf>
    <xf numFmtId="0" fontId="10" fillId="0" borderId="0" xfId="4" applyFont="1" applyAlignment="1">
      <alignment vertical="top"/>
    </xf>
    <xf numFmtId="0" fontId="8" fillId="0" borderId="0" xfId="4"/>
    <xf numFmtId="0" fontId="8" fillId="0" borderId="0" xfId="4" applyAlignment="1">
      <alignment horizontal="center"/>
    </xf>
    <xf numFmtId="0" fontId="10" fillId="0" borderId="0" xfId="4" applyFont="1" applyAlignment="1" applyProtection="1">
      <alignment vertical="top"/>
    </xf>
    <xf numFmtId="0" fontId="10" fillId="0" borderId="0" xfId="4" applyFont="1" applyAlignment="1" applyProtection="1">
      <alignment horizontal="center" vertical="top"/>
    </xf>
    <xf numFmtId="0" fontId="8" fillId="0" borderId="0" xfId="4" applyProtection="1"/>
    <xf numFmtId="0" fontId="8" fillId="0" borderId="0" xfId="4" applyAlignment="1" applyProtection="1">
      <alignment horizontal="center"/>
    </xf>
    <xf numFmtId="0" fontId="8" fillId="0" borderId="2" xfId="4" applyBorder="1" applyAlignment="1" applyProtection="1">
      <alignment horizontal="center" vertical="center"/>
    </xf>
    <xf numFmtId="0" fontId="12" fillId="0" borderId="2" xfId="4" applyFont="1" applyBorder="1" applyAlignment="1" applyProtection="1">
      <alignment horizontal="center" vertical="center"/>
    </xf>
    <xf numFmtId="176" fontId="8" fillId="0" borderId="3" xfId="4" applyNumberFormat="1" applyBorder="1" applyAlignment="1" applyProtection="1">
      <alignment vertical="center"/>
    </xf>
    <xf numFmtId="0" fontId="8" fillId="0" borderId="3" xfId="4" applyBorder="1" applyAlignment="1" applyProtection="1">
      <alignment horizontal="center" vertical="center"/>
    </xf>
    <xf numFmtId="176" fontId="8" fillId="0" borderId="2" xfId="4" applyNumberFormat="1" applyBorder="1" applyAlignment="1" applyProtection="1">
      <alignment vertical="center"/>
    </xf>
    <xf numFmtId="49" fontId="8" fillId="0" borderId="0" xfId="4" applyNumberFormat="1" applyAlignment="1" applyProtection="1">
      <alignment horizontal="center"/>
    </xf>
    <xf numFmtId="177" fontId="8" fillId="0" borderId="3" xfId="4" applyNumberFormat="1" applyBorder="1" applyAlignment="1" applyProtection="1">
      <alignment horizontal="center" vertical="center" shrinkToFit="1"/>
    </xf>
    <xf numFmtId="176" fontId="8" fillId="0" borderId="3" xfId="4" applyNumberFormat="1" applyBorder="1" applyAlignment="1" applyProtection="1">
      <alignment horizontal="center" vertical="center" shrinkToFit="1"/>
    </xf>
    <xf numFmtId="0" fontId="8" fillId="0" borderId="0" xfId="4" applyAlignment="1" applyProtection="1">
      <alignment horizontal="center" shrinkToFit="1"/>
    </xf>
    <xf numFmtId="0" fontId="8" fillId="0" borderId="0" xfId="4" applyBorder="1" applyAlignment="1" applyProtection="1"/>
    <xf numFmtId="0" fontId="8" fillId="0" borderId="5" xfId="4" applyFont="1" applyBorder="1" applyAlignment="1" applyProtection="1"/>
    <xf numFmtId="0" fontId="8" fillId="0" borderId="5" xfId="4" applyBorder="1" applyAlignment="1" applyProtection="1"/>
    <xf numFmtId="0" fontId="8" fillId="0" borderId="6" xfId="4" applyBorder="1"/>
    <xf numFmtId="49" fontId="0" fillId="0" borderId="0" xfId="0" applyNumberFormat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2" borderId="4" xfId="0" applyNumberFormat="1" applyFill="1" applyBorder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49" fontId="0" fillId="3" borderId="9" xfId="0" applyNumberFormat="1" applyFill="1" applyBorder="1" applyProtection="1">
      <alignment vertical="center"/>
      <protection locked="0"/>
    </xf>
    <xf numFmtId="49" fontId="0" fillId="3" borderId="10" xfId="0" applyNumberFormat="1" applyFill="1" applyBorder="1" applyProtection="1">
      <alignment vertical="center"/>
      <protection locked="0"/>
    </xf>
    <xf numFmtId="0" fontId="10" fillId="0" borderId="0" xfId="4" applyNumberFormat="1" applyFont="1" applyAlignment="1" applyProtection="1">
      <alignment vertical="top"/>
    </xf>
    <xf numFmtId="0" fontId="8" fillId="0" borderId="0" xfId="4" applyNumberFormat="1" applyProtection="1"/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49" fontId="0" fillId="2" borderId="13" xfId="0" applyNumberFormat="1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49" fontId="0" fillId="3" borderId="14" xfId="0" applyNumberFormat="1" applyFill="1" applyBorder="1" applyProtection="1">
      <alignment vertical="center"/>
      <protection locked="0"/>
    </xf>
    <xf numFmtId="49" fontId="0" fillId="3" borderId="15" xfId="0" applyNumberFormat="1" applyFill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7" xfId="0" applyFill="1" applyBorder="1" applyProtection="1">
      <alignment vertical="center"/>
      <protection locked="0"/>
    </xf>
    <xf numFmtId="0" fontId="0" fillId="0" borderId="18" xfId="0" applyFill="1" applyBorder="1" applyProtection="1">
      <alignment vertical="center"/>
      <protection locked="0"/>
    </xf>
    <xf numFmtId="49" fontId="0" fillId="2" borderId="19" xfId="0" applyNumberFormat="1" applyFill="1" applyBorder="1" applyProtection="1">
      <alignment vertical="center"/>
      <protection locked="0"/>
    </xf>
    <xf numFmtId="0" fontId="0" fillId="0" borderId="16" xfId="0" applyFill="1" applyBorder="1" applyProtection="1">
      <alignment vertical="center"/>
      <protection locked="0"/>
    </xf>
    <xf numFmtId="49" fontId="0" fillId="3" borderId="20" xfId="0" applyNumberFormat="1" applyFill="1" applyBorder="1" applyProtection="1">
      <alignment vertical="center"/>
      <protection locked="0"/>
    </xf>
    <xf numFmtId="49" fontId="0" fillId="3" borderId="21" xfId="0" applyNumberFormat="1" applyFill="1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3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49" fontId="0" fillId="2" borderId="25" xfId="0" applyNumberFormat="1" applyFill="1" applyBorder="1" applyProtection="1">
      <alignment vertical="center"/>
      <protection locked="0"/>
    </xf>
    <xf numFmtId="0" fontId="0" fillId="0" borderId="22" xfId="0" applyFill="1" applyBorder="1" applyProtection="1">
      <alignment vertical="center"/>
      <protection locked="0"/>
    </xf>
    <xf numFmtId="49" fontId="0" fillId="3" borderId="26" xfId="0" applyNumberFormat="1" applyFill="1" applyBorder="1" applyProtection="1">
      <alignment vertical="center"/>
      <protection locked="0"/>
    </xf>
    <xf numFmtId="49" fontId="0" fillId="3" borderId="27" xfId="0" applyNumberFormat="1" applyFill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30" xfId="0" applyFill="1" applyBorder="1" applyProtection="1">
      <alignment vertical="center"/>
      <protection locked="0"/>
    </xf>
    <xf numFmtId="49" fontId="0" fillId="2" borderId="31" xfId="0" applyNumberFormat="1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49" fontId="0" fillId="3" borderId="32" xfId="0" applyNumberFormat="1" applyFill="1" applyBorder="1" applyProtection="1">
      <alignment vertical="center"/>
      <protection locked="0"/>
    </xf>
    <xf numFmtId="49" fontId="0" fillId="3" borderId="33" xfId="0" applyNumberFormat="1" applyFill="1" applyBorder="1" applyProtection="1">
      <alignment vertical="center"/>
      <protection locked="0"/>
    </xf>
    <xf numFmtId="0" fontId="0" fillId="0" borderId="0" xfId="0" applyBorder="1">
      <alignment vertical="center"/>
    </xf>
    <xf numFmtId="49" fontId="10" fillId="0" borderId="0" xfId="4" applyNumberFormat="1" applyFont="1" applyAlignment="1" applyProtection="1">
      <alignment vertical="top"/>
    </xf>
    <xf numFmtId="49" fontId="8" fillId="0" borderId="0" xfId="4" applyNumberFormat="1" applyProtection="1"/>
    <xf numFmtId="0" fontId="13" fillId="0" borderId="0" xfId="4" applyFont="1" applyFill="1" applyBorder="1" applyAlignment="1" applyProtection="1">
      <alignment horizontal="center" vertical="center" shrinkToFit="1"/>
    </xf>
    <xf numFmtId="0" fontId="8" fillId="0" borderId="0" xfId="4" applyFont="1" applyFill="1" applyBorder="1" applyAlignment="1" applyProtection="1">
      <alignment horizontal="center" shrinkToFit="1"/>
    </xf>
    <xf numFmtId="49" fontId="8" fillId="0" borderId="0" xfId="4" applyNumberFormat="1" applyFont="1" applyProtection="1"/>
    <xf numFmtId="0" fontId="2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8" fillId="0" borderId="0" xfId="4" applyFont="1" applyProtection="1"/>
    <xf numFmtId="0" fontId="8" fillId="0" borderId="0" xfId="4" applyFill="1" applyBorder="1" applyAlignment="1" applyProtection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38" fillId="2" borderId="16" xfId="0" applyFont="1" applyFill="1" applyBorder="1" applyAlignment="1" applyProtection="1">
      <alignment horizontal="center" vertical="center"/>
    </xf>
    <xf numFmtId="0" fontId="38" fillId="2" borderId="2" xfId="0" applyFont="1" applyFill="1" applyBorder="1" applyAlignment="1" applyProtection="1">
      <alignment horizontal="center" vertical="center"/>
    </xf>
    <xf numFmtId="0" fontId="38" fillId="2" borderId="22" xfId="0" applyFont="1" applyFill="1" applyBorder="1" applyAlignment="1" applyProtection="1">
      <alignment horizontal="center" vertical="center"/>
    </xf>
    <xf numFmtId="0" fontId="38" fillId="2" borderId="3" xfId="0" applyFont="1" applyFill="1" applyBorder="1" applyAlignment="1" applyProtection="1">
      <alignment horizontal="center" vertical="center"/>
    </xf>
    <xf numFmtId="0" fontId="38" fillId="2" borderId="2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4" borderId="34" xfId="0" applyFill="1" applyBorder="1" applyAlignment="1" applyProtection="1">
      <alignment horizontal="center" vertical="center"/>
    </xf>
    <xf numFmtId="0" fontId="0" fillId="4" borderId="35" xfId="0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0" fontId="0" fillId="4" borderId="2" xfId="0" applyNumberFormat="1" applyFill="1" applyBorder="1" applyAlignment="1" applyProtection="1">
      <alignment horizontal="center" vertical="center"/>
    </xf>
    <xf numFmtId="0" fontId="0" fillId="4" borderId="7" xfId="0" applyNumberFormat="1" applyFill="1" applyBorder="1" applyAlignment="1" applyProtection="1">
      <alignment horizontal="center" vertical="center"/>
    </xf>
    <xf numFmtId="0" fontId="0" fillId="4" borderId="8" xfId="0" applyNumberFormat="1" applyFill="1" applyBorder="1" applyAlignment="1" applyProtection="1">
      <alignment horizontal="center" vertical="center"/>
    </xf>
    <xf numFmtId="0" fontId="0" fillId="4" borderId="4" xfId="0" applyNumberFormat="1" applyFill="1" applyBorder="1" applyAlignment="1" applyProtection="1">
      <alignment horizontal="center" vertical="center"/>
    </xf>
    <xf numFmtId="0" fontId="0" fillId="4" borderId="2" xfId="0" applyNumberFormat="1" applyFill="1" applyBorder="1" applyAlignment="1" applyProtection="1">
      <alignment horizontal="center"/>
    </xf>
    <xf numFmtId="0" fontId="3" fillId="4" borderId="2" xfId="0" applyNumberFormat="1" applyFont="1" applyFill="1" applyBorder="1" applyAlignment="1" applyProtection="1">
      <alignment horizontal="center"/>
    </xf>
    <xf numFmtId="0" fontId="8" fillId="0" borderId="0" xfId="4" applyNumberFormat="1" applyFont="1" applyProtection="1"/>
    <xf numFmtId="0" fontId="0" fillId="2" borderId="2" xfId="0" applyNumberFormat="1" applyFill="1" applyBorder="1" applyProtection="1">
      <alignment vertical="center"/>
    </xf>
    <xf numFmtId="0" fontId="0" fillId="0" borderId="7" xfId="0" applyNumberFormat="1" applyBorder="1" applyProtection="1">
      <alignment vertical="center"/>
    </xf>
    <xf numFmtId="0" fontId="0" fillId="0" borderId="8" xfId="0" applyNumberFormat="1" applyBorder="1" applyProtection="1">
      <alignment vertical="center"/>
    </xf>
    <xf numFmtId="0" fontId="0" fillId="2" borderId="4" xfId="0" applyNumberFormat="1" applyFill="1" applyBorder="1" applyProtection="1">
      <alignment vertical="center"/>
    </xf>
    <xf numFmtId="0" fontId="0" fillId="0" borderId="2" xfId="0" applyNumberFormat="1" applyFill="1" applyBorder="1" applyProtection="1">
      <alignment vertical="center"/>
    </xf>
    <xf numFmtId="0" fontId="0" fillId="5" borderId="2" xfId="0" applyNumberFormat="1" applyFill="1" applyBorder="1" applyAlignment="1" applyProtection="1">
      <alignment vertical="center" shrinkToFit="1"/>
    </xf>
    <xf numFmtId="0" fontId="0" fillId="3" borderId="2" xfId="0" applyNumberFormat="1" applyFill="1" applyBorder="1" applyProtection="1">
      <alignment vertical="center"/>
    </xf>
    <xf numFmtId="0" fontId="0" fillId="0" borderId="0" xfId="0" applyNumberFormat="1" applyFill="1" applyBorder="1" applyProtection="1">
      <alignment vertical="center"/>
    </xf>
    <xf numFmtId="0" fontId="0" fillId="0" borderId="0" xfId="0" applyNumberFormat="1" applyBorder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4" borderId="37" xfId="0" applyFill="1" applyBorder="1" applyAlignment="1" applyProtection="1">
      <alignment horizontal="center" vertical="center"/>
    </xf>
    <xf numFmtId="0" fontId="0" fillId="2" borderId="2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21" fillId="0" borderId="0" xfId="0" applyFont="1" applyBorder="1" applyProtection="1">
      <alignment vertical="center"/>
    </xf>
    <xf numFmtId="49" fontId="0" fillId="4" borderId="38" xfId="0" applyNumberFormat="1" applyFill="1" applyBorder="1" applyAlignment="1" applyProtection="1">
      <alignment horizontal="center" vertical="center"/>
    </xf>
    <xf numFmtId="49" fontId="0" fillId="4" borderId="39" xfId="0" applyNumberFormat="1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/>
    </xf>
    <xf numFmtId="0" fontId="0" fillId="4" borderId="40" xfId="0" applyFill="1" applyBorder="1" applyAlignment="1" applyProtection="1">
      <alignment horizontal="center" vertical="center"/>
    </xf>
    <xf numFmtId="0" fontId="0" fillId="6" borderId="0" xfId="0" applyFill="1">
      <alignment vertical="center"/>
    </xf>
    <xf numFmtId="0" fontId="0" fillId="0" borderId="0" xfId="4" applyFont="1"/>
    <xf numFmtId="0" fontId="0" fillId="0" borderId="0" xfId="0" applyBorder="1" applyAlignment="1" applyProtection="1">
      <alignment horizontal="left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8" fillId="0" borderId="5" xfId="4" applyBorder="1" applyAlignment="1" applyProtection="1">
      <alignment shrinkToFit="1"/>
    </xf>
    <xf numFmtId="0" fontId="8" fillId="0" borderId="4" xfId="4" applyFont="1" applyBorder="1" applyAlignment="1" applyProtection="1">
      <alignment horizontal="center" shrinkToFit="1"/>
    </xf>
    <xf numFmtId="49" fontId="8" fillId="0" borderId="4" xfId="4" applyNumberFormat="1" applyFont="1" applyBorder="1" applyAlignment="1" applyProtection="1">
      <alignment horizontal="center" shrinkToFit="1"/>
    </xf>
    <xf numFmtId="181" fontId="8" fillId="0" borderId="4" xfId="4" quotePrefix="1" applyNumberFormat="1" applyFill="1" applyBorder="1" applyAlignment="1" applyProtection="1">
      <alignment horizontal="center" shrinkToFit="1"/>
    </xf>
    <xf numFmtId="182" fontId="8" fillId="0" borderId="4" xfId="2" applyNumberFormat="1" applyFont="1" applyFill="1" applyBorder="1" applyAlignment="1" applyProtection="1">
      <alignment horizontal="center" shrinkToFit="1"/>
    </xf>
    <xf numFmtId="0" fontId="8" fillId="0" borderId="0" xfId="4" applyAlignment="1">
      <alignment shrinkToFit="1"/>
    </xf>
    <xf numFmtId="0" fontId="0" fillId="2" borderId="17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23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29" xfId="0" applyFill="1" applyBorder="1" applyProtection="1">
      <alignment vertical="center"/>
    </xf>
    <xf numFmtId="0" fontId="22" fillId="0" borderId="0" xfId="3" applyFont="1" applyAlignment="1" applyProtection="1">
      <alignment horizontal="distributed" justifyLastLine="1"/>
      <protection hidden="1"/>
    </xf>
    <xf numFmtId="0" fontId="27" fillId="7" borderId="41" xfId="3" applyFont="1" applyFill="1" applyBorder="1" applyAlignment="1" applyProtection="1">
      <alignment horizontal="distributed" justifyLastLine="1"/>
      <protection hidden="1"/>
    </xf>
    <xf numFmtId="0" fontId="30" fillId="7" borderId="41" xfId="3" applyFont="1" applyFill="1" applyBorder="1" applyAlignment="1" applyProtection="1">
      <alignment horizontal="distributed" justifyLastLine="1"/>
      <protection hidden="1"/>
    </xf>
    <xf numFmtId="0" fontId="27" fillId="7" borderId="41" xfId="3" applyFont="1" applyFill="1" applyBorder="1" applyAlignment="1" applyProtection="1">
      <alignment horizontal="left"/>
      <protection hidden="1"/>
    </xf>
    <xf numFmtId="0" fontId="27" fillId="7" borderId="41" xfId="3" applyFont="1" applyFill="1" applyBorder="1" applyAlignment="1" applyProtection="1">
      <alignment horizontal="center" justifyLastLine="1"/>
      <protection hidden="1"/>
    </xf>
    <xf numFmtId="0" fontId="22" fillId="8" borderId="0" xfId="3" applyFont="1" applyFill="1" applyAlignment="1" applyProtection="1">
      <alignment horizontal="distributed" justifyLastLine="1"/>
      <protection hidden="1"/>
    </xf>
    <xf numFmtId="0" fontId="0" fillId="0" borderId="0" xfId="0" applyNumberFormat="1" applyProtection="1">
      <alignment vertical="center"/>
      <protection hidden="1"/>
    </xf>
    <xf numFmtId="0" fontId="22" fillId="7" borderId="0" xfId="3" applyFont="1" applyFill="1" applyAlignment="1" applyProtection="1">
      <alignment horizontal="center" justifyLastLine="1"/>
      <protection hidden="1"/>
    </xf>
    <xf numFmtId="0" fontId="22" fillId="7" borderId="41" xfId="3" applyFont="1" applyFill="1" applyBorder="1" applyAlignment="1" applyProtection="1">
      <alignment horizontal="center" justifyLastLine="1"/>
      <protection hidden="1"/>
    </xf>
    <xf numFmtId="0" fontId="22" fillId="7" borderId="41" xfId="3" applyFont="1" applyFill="1" applyBorder="1" applyAlignment="1" applyProtection="1">
      <alignment horizontal="distributed" justifyLastLine="1"/>
      <protection hidden="1"/>
    </xf>
    <xf numFmtId="0" fontId="22" fillId="7" borderId="0" xfId="3" applyFont="1" applyFill="1" applyAlignment="1" applyProtection="1">
      <alignment horizontal="distributed" justifyLastLine="1"/>
      <protection hidden="1"/>
    </xf>
    <xf numFmtId="0" fontId="0" fillId="0" borderId="0" xfId="0" applyProtection="1">
      <alignment vertical="center"/>
      <protection hidden="1"/>
    </xf>
    <xf numFmtId="0" fontId="22" fillId="0" borderId="0" xfId="3" applyFont="1" applyFill="1" applyProtection="1">
      <protection hidden="1"/>
    </xf>
    <xf numFmtId="183" fontId="22" fillId="0" borderId="0" xfId="3" applyNumberFormat="1" applyFont="1" applyFill="1" applyAlignment="1" applyProtection="1">
      <alignment horizontal="left"/>
      <protection hidden="1"/>
    </xf>
    <xf numFmtId="0" fontId="22" fillId="0" borderId="0" xfId="3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/>
      <protection hidden="1"/>
    </xf>
    <xf numFmtId="0" fontId="22" fillId="0" borderId="0" xfId="3" applyFont="1" applyFill="1" applyBorder="1" applyProtection="1">
      <protection hidden="1"/>
    </xf>
    <xf numFmtId="0" fontId="0" fillId="4" borderId="29" xfId="0" applyFill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  <protection locked="0"/>
    </xf>
    <xf numFmtId="49" fontId="0" fillId="4" borderId="31" xfId="0" applyNumberFormat="1" applyFill="1" applyBorder="1" applyAlignment="1" applyProtection="1">
      <alignment horizontal="center" vertical="center"/>
    </xf>
    <xf numFmtId="0" fontId="35" fillId="0" borderId="0" xfId="1" applyFont="1" applyFill="1" applyAlignment="1" applyProtection="1">
      <alignment vertical="center"/>
    </xf>
    <xf numFmtId="0" fontId="21" fillId="9" borderId="0" xfId="0" applyFont="1" applyFill="1" applyProtection="1">
      <alignment vertical="center"/>
    </xf>
    <xf numFmtId="0" fontId="21" fillId="0" borderId="0" xfId="0" applyFont="1" applyProtection="1">
      <alignment vertical="center"/>
    </xf>
    <xf numFmtId="0" fontId="17" fillId="9" borderId="0" xfId="0" applyFont="1" applyFill="1" applyProtection="1">
      <alignment vertical="center"/>
    </xf>
    <xf numFmtId="0" fontId="0" fillId="9" borderId="0" xfId="0" applyFill="1" applyProtection="1">
      <alignment vertical="center"/>
    </xf>
    <xf numFmtId="0" fontId="15" fillId="9" borderId="0" xfId="0" applyFont="1" applyFill="1" applyProtection="1">
      <alignment vertical="center"/>
    </xf>
    <xf numFmtId="0" fontId="45" fillId="9" borderId="0" xfId="0" applyFont="1" applyFill="1" applyProtection="1">
      <alignment vertical="center"/>
    </xf>
    <xf numFmtId="0" fontId="5" fillId="9" borderId="0" xfId="0" applyFont="1" applyFill="1" applyProtection="1">
      <alignment vertical="center"/>
    </xf>
    <xf numFmtId="0" fontId="7" fillId="9" borderId="0" xfId="0" applyFont="1" applyFill="1" applyProtection="1">
      <alignment vertical="center"/>
    </xf>
    <xf numFmtId="0" fontId="48" fillId="9" borderId="0" xfId="0" applyFont="1" applyFill="1" applyProtection="1">
      <alignment vertical="center"/>
    </xf>
    <xf numFmtId="0" fontId="4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0" fillId="9" borderId="0" xfId="0" applyFont="1" applyFill="1" applyProtection="1">
      <alignment vertical="center"/>
    </xf>
    <xf numFmtId="0" fontId="25" fillId="9" borderId="0" xfId="0" applyFont="1" applyFill="1" applyProtection="1">
      <alignment vertical="center"/>
    </xf>
    <xf numFmtId="0" fontId="26" fillId="9" borderId="0" xfId="0" applyFont="1" applyFill="1" applyProtection="1">
      <alignment vertical="center"/>
    </xf>
    <xf numFmtId="0" fontId="26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57" fillId="6" borderId="0" xfId="0" applyFont="1" applyFill="1" applyAlignment="1" applyProtection="1">
      <alignment vertical="center"/>
    </xf>
    <xf numFmtId="0" fontId="58" fillId="6" borderId="0" xfId="0" applyFont="1" applyFill="1" applyProtection="1">
      <alignment vertical="center"/>
    </xf>
    <xf numFmtId="0" fontId="18" fillId="9" borderId="0" xfId="0" applyFont="1" applyFill="1" applyProtection="1">
      <alignment vertical="center"/>
    </xf>
    <xf numFmtId="0" fontId="19" fillId="9" borderId="0" xfId="0" applyFont="1" applyFill="1" applyProtection="1">
      <alignment vertical="center"/>
    </xf>
    <xf numFmtId="0" fontId="18" fillId="10" borderId="0" xfId="0" applyFont="1" applyFill="1" applyProtection="1">
      <alignment vertical="center"/>
    </xf>
    <xf numFmtId="0" fontId="59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23" fillId="9" borderId="0" xfId="0" applyFont="1" applyFill="1" applyProtection="1">
      <alignment vertical="center"/>
    </xf>
    <xf numFmtId="0" fontId="24" fillId="9" borderId="0" xfId="0" applyFont="1" applyFill="1" applyProtection="1">
      <alignment vertical="center"/>
    </xf>
    <xf numFmtId="0" fontId="24" fillId="0" borderId="0" xfId="0" applyFont="1" applyProtection="1">
      <alignment vertical="center"/>
    </xf>
    <xf numFmtId="0" fontId="19" fillId="5" borderId="0" xfId="0" applyFont="1" applyFill="1" applyProtection="1">
      <alignment vertical="center"/>
    </xf>
    <xf numFmtId="0" fontId="1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0" fillId="0" borderId="0" xfId="0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46" fillId="9" borderId="0" xfId="0" applyFont="1" applyFill="1" applyProtection="1">
      <alignment vertical="center"/>
    </xf>
    <xf numFmtId="0" fontId="47" fillId="9" borderId="0" xfId="0" applyFont="1" applyFill="1" applyProtection="1">
      <alignment vertical="center"/>
    </xf>
    <xf numFmtId="0" fontId="47" fillId="0" borderId="0" xfId="0" applyFont="1" applyProtection="1">
      <alignment vertical="center"/>
    </xf>
    <xf numFmtId="0" fontId="46" fillId="0" borderId="0" xfId="0" applyFont="1" applyProtection="1">
      <alignment vertical="center"/>
    </xf>
    <xf numFmtId="0" fontId="17" fillId="0" borderId="0" xfId="0" applyFont="1" applyFill="1" applyProtection="1">
      <alignment vertical="center"/>
    </xf>
    <xf numFmtId="0" fontId="0" fillId="9" borderId="0" xfId="0" applyFill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49" fontId="0" fillId="4" borderId="15" xfId="0" applyNumberFormat="1" applyFill="1" applyBorder="1" applyAlignment="1" applyProtection="1">
      <alignment horizontal="center" vertical="center"/>
    </xf>
    <xf numFmtId="49" fontId="0" fillId="4" borderId="12" xfId="0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/>
    </xf>
    <xf numFmtId="49" fontId="3" fillId="4" borderId="2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49" fontId="0" fillId="0" borderId="4" xfId="0" applyNumberFormat="1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176" fontId="0" fillId="5" borderId="2" xfId="0" applyNumberFormat="1" applyFill="1" applyBorder="1" applyAlignment="1" applyProtection="1">
      <alignment vertical="center" shrinkToFit="1"/>
    </xf>
    <xf numFmtId="49" fontId="0" fillId="3" borderId="10" xfId="0" applyNumberFormat="1" applyFill="1" applyBorder="1" applyAlignment="1" applyProtection="1">
      <alignment horizontal="center" vertical="center"/>
    </xf>
    <xf numFmtId="49" fontId="0" fillId="3" borderId="8" xfId="0" applyNumberForma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vertical="center" shrinkToFit="1"/>
    </xf>
    <xf numFmtId="49" fontId="0" fillId="3" borderId="9" xfId="0" applyNumberFormat="1" applyFill="1" applyBorder="1" applyProtection="1">
      <alignment vertical="center"/>
    </xf>
    <xf numFmtId="49" fontId="0" fillId="3" borderId="10" xfId="0" applyNumberFormat="1" applyFill="1" applyBorder="1" applyProtection="1">
      <alignment vertical="center"/>
    </xf>
    <xf numFmtId="49" fontId="0" fillId="3" borderId="8" xfId="0" applyNumberFormat="1" applyFill="1" applyBorder="1" applyProtection="1">
      <alignment vertical="center"/>
    </xf>
    <xf numFmtId="0" fontId="16" fillId="9" borderId="0" xfId="0" applyFont="1" applyFill="1" applyProtection="1">
      <alignment vertical="center"/>
    </xf>
    <xf numFmtId="0" fontId="31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30" fillId="0" borderId="0" xfId="0" applyFont="1" applyAlignment="1" applyProtection="1">
      <alignment horizontal="centerContinuous" vertical="center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centerContinuous" vertical="center"/>
    </xf>
    <xf numFmtId="0" fontId="30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51" fillId="0" borderId="0" xfId="0" applyFont="1" applyProtection="1">
      <alignment vertical="center"/>
      <protection locked="0"/>
    </xf>
    <xf numFmtId="22" fontId="52" fillId="0" borderId="0" xfId="0" applyNumberFormat="1" applyFont="1" applyProtection="1">
      <alignment vertical="center"/>
      <protection locked="0"/>
    </xf>
    <xf numFmtId="0" fontId="52" fillId="0" borderId="0" xfId="0" applyFo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61" fillId="0" borderId="0" xfId="4" applyFont="1" applyBorder="1" applyAlignment="1" applyProtection="1">
      <alignment horizontal="center" vertical="top"/>
    </xf>
    <xf numFmtId="0" fontId="0" fillId="0" borderId="5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8" fillId="9" borderId="0" xfId="0" applyFont="1" applyFill="1" applyAlignment="1" applyProtection="1">
      <alignment vertical="center"/>
    </xf>
    <xf numFmtId="0" fontId="18" fillId="0" borderId="0" xfId="0" applyFont="1" applyProtection="1">
      <alignment vertical="center"/>
    </xf>
    <xf numFmtId="0" fontId="56" fillId="9" borderId="0" xfId="0" applyFont="1" applyFill="1" applyProtection="1">
      <alignment vertical="center"/>
    </xf>
    <xf numFmtId="0" fontId="56" fillId="0" borderId="0" xfId="0" applyFont="1" applyProtection="1">
      <alignment vertical="center"/>
    </xf>
    <xf numFmtId="0" fontId="18" fillId="9" borderId="0" xfId="0" applyFont="1" applyFill="1" applyAlignment="1" applyProtection="1">
      <alignment horizontal="left" vertical="center"/>
    </xf>
    <xf numFmtId="0" fontId="66" fillId="0" borderId="0" xfId="0" applyFont="1" applyProtection="1">
      <alignment vertical="center"/>
    </xf>
    <xf numFmtId="0" fontId="0" fillId="0" borderId="43" xfId="0" applyBorder="1" applyAlignment="1" applyProtection="1">
      <alignment horizontal="left" vertical="center"/>
    </xf>
    <xf numFmtId="0" fontId="0" fillId="0" borderId="4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Border="1" applyAlignment="1" applyProtection="1">
      <alignment vertical="center" wrapText="1"/>
    </xf>
    <xf numFmtId="0" fontId="40" fillId="0" borderId="0" xfId="0" applyFont="1" applyBorder="1" applyAlignment="1" applyProtection="1">
      <alignment vertical="center" wrapText="1"/>
    </xf>
    <xf numFmtId="0" fontId="0" fillId="0" borderId="45" xfId="0" applyBorder="1" applyProtection="1">
      <alignment vertical="center"/>
    </xf>
    <xf numFmtId="0" fontId="67" fillId="0" borderId="43" xfId="0" applyFont="1" applyBorder="1" applyAlignment="1" applyProtection="1">
      <alignment horizontal="left" vertical="center"/>
    </xf>
    <xf numFmtId="0" fontId="66" fillId="0" borderId="0" xfId="0" applyFont="1" applyBorder="1" applyAlignment="1" applyProtection="1">
      <alignment horizontal="center" vertical="center"/>
    </xf>
    <xf numFmtId="0" fontId="66" fillId="0" borderId="1" xfId="0" applyFont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center" vertical="center"/>
    </xf>
    <xf numFmtId="0" fontId="66" fillId="0" borderId="43" xfId="0" applyFont="1" applyFill="1" applyBorder="1" applyAlignment="1" applyProtection="1">
      <alignment horizontal="center" vertical="center" shrinkToFit="1"/>
      <protection locked="0"/>
    </xf>
    <xf numFmtId="0" fontId="66" fillId="0" borderId="1" xfId="0" applyFont="1" applyFill="1" applyBorder="1" applyAlignment="1" applyProtection="1">
      <alignment horizontal="center" vertical="center"/>
    </xf>
    <xf numFmtId="0" fontId="66" fillId="0" borderId="1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left" vertical="center"/>
    </xf>
    <xf numFmtId="49" fontId="66" fillId="0" borderId="1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0" fillId="0" borderId="0" xfId="4" applyNumberFormat="1" applyFont="1" applyAlignment="1">
      <alignment horizontal="left" vertical="top"/>
    </xf>
    <xf numFmtId="0" fontId="8" fillId="0" borderId="0" xfId="4" applyNumberFormat="1" applyFont="1" applyAlignment="1">
      <alignment horizontal="left"/>
    </xf>
    <xf numFmtId="0" fontId="10" fillId="0" borderId="2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4" borderId="46" xfId="0" applyFill="1" applyBorder="1" applyAlignment="1" applyProtection="1">
      <alignment horizontal="center" vertical="center"/>
    </xf>
    <xf numFmtId="49" fontId="0" fillId="4" borderId="47" xfId="0" applyNumberFormat="1" applyFill="1" applyBorder="1" applyAlignment="1" applyProtection="1">
      <alignment horizontal="center" vertical="center"/>
    </xf>
    <xf numFmtId="176" fontId="23" fillId="5" borderId="48" xfId="0" applyNumberFormat="1" applyFont="1" applyFill="1" applyBorder="1" applyAlignment="1" applyProtection="1">
      <alignment vertical="center" shrinkToFit="1"/>
      <protection locked="0"/>
    </xf>
    <xf numFmtId="49" fontId="0" fillId="3" borderId="49" xfId="0" applyNumberFormat="1" applyFill="1" applyBorder="1" applyProtection="1">
      <alignment vertical="center"/>
      <protection locked="0"/>
    </xf>
    <xf numFmtId="176" fontId="23" fillId="5" borderId="50" xfId="0" applyNumberFormat="1" applyFont="1" applyFill="1" applyBorder="1" applyAlignment="1" applyProtection="1">
      <alignment vertical="center" shrinkToFit="1"/>
      <protection locked="0"/>
    </xf>
    <xf numFmtId="49" fontId="0" fillId="3" borderId="51" xfId="0" applyNumberFormat="1" applyFill="1" applyBorder="1" applyProtection="1">
      <alignment vertical="center"/>
      <protection locked="0"/>
    </xf>
    <xf numFmtId="176" fontId="23" fillId="5" borderId="52" xfId="0" applyNumberFormat="1" applyFont="1" applyFill="1" applyBorder="1" applyAlignment="1" applyProtection="1">
      <alignment vertical="center" shrinkToFit="1"/>
      <protection locked="0"/>
    </xf>
    <xf numFmtId="49" fontId="0" fillId="3" borderId="53" xfId="0" applyNumberFormat="1" applyFill="1" applyBorder="1" applyProtection="1">
      <alignment vertical="center"/>
      <protection locked="0"/>
    </xf>
    <xf numFmtId="176" fontId="23" fillId="5" borderId="54" xfId="0" applyNumberFormat="1" applyFont="1" applyFill="1" applyBorder="1" applyAlignment="1" applyProtection="1">
      <alignment vertical="center" shrinkToFit="1"/>
      <protection locked="0"/>
    </xf>
    <xf numFmtId="49" fontId="0" fillId="3" borderId="55" xfId="0" applyNumberFormat="1" applyFill="1" applyBorder="1" applyProtection="1">
      <alignment vertical="center"/>
      <protection locked="0"/>
    </xf>
    <xf numFmtId="176" fontId="23" fillId="5" borderId="56" xfId="0" applyNumberFormat="1" applyFont="1" applyFill="1" applyBorder="1" applyAlignment="1" applyProtection="1">
      <alignment vertical="center" shrinkToFit="1"/>
      <protection locked="0"/>
    </xf>
    <xf numFmtId="49" fontId="0" fillId="3" borderId="57" xfId="0" applyNumberFormat="1" applyFill="1" applyBorder="1" applyProtection="1">
      <alignment vertical="center"/>
      <protection locked="0"/>
    </xf>
    <xf numFmtId="0" fontId="0" fillId="0" borderId="2" xfId="0" applyNumberFormat="1" applyFill="1" applyBorder="1" applyProtection="1">
      <alignment vertical="center"/>
      <protection locked="0"/>
    </xf>
    <xf numFmtId="0" fontId="0" fillId="0" borderId="22" xfId="0" applyNumberFormat="1" applyFill="1" applyBorder="1" applyProtection="1">
      <alignment vertical="center"/>
      <protection locked="0"/>
    </xf>
    <xf numFmtId="0" fontId="0" fillId="0" borderId="3" xfId="0" applyNumberFormat="1" applyFill="1" applyBorder="1" applyProtection="1">
      <alignment vertical="center"/>
      <protection locked="0"/>
    </xf>
    <xf numFmtId="0" fontId="0" fillId="0" borderId="28" xfId="0" applyNumberFormat="1" applyFill="1" applyBorder="1" applyProtection="1">
      <alignment vertical="center"/>
      <protection locked="0"/>
    </xf>
    <xf numFmtId="0" fontId="0" fillId="0" borderId="16" xfId="0" applyNumberFormat="1" applyFill="1" applyBorder="1" applyProtection="1">
      <alignment vertical="center"/>
      <protection locked="0"/>
    </xf>
    <xf numFmtId="49" fontId="0" fillId="3" borderId="9" xfId="0" applyNumberFormat="1" applyFill="1" applyBorder="1" applyAlignment="1" applyProtection="1">
      <alignment horizontal="right" vertical="center"/>
    </xf>
    <xf numFmtId="0" fontId="10" fillId="13" borderId="0" xfId="0" applyNumberFormat="1" applyFont="1" applyFill="1" applyAlignment="1">
      <alignment horizontal="left" vertical="center"/>
    </xf>
    <xf numFmtId="0" fontId="10" fillId="13" borderId="2" xfId="0" applyNumberFormat="1" applyFont="1" applyFill="1" applyBorder="1" applyAlignment="1">
      <alignment horizontal="left" vertical="center"/>
    </xf>
    <xf numFmtId="0" fontId="8" fillId="13" borderId="0" xfId="0" applyNumberFormat="1" applyFont="1" applyFill="1" applyAlignment="1">
      <alignment horizontal="left" vertical="center"/>
    </xf>
    <xf numFmtId="0" fontId="8" fillId="13" borderId="2" xfId="0" applyNumberFormat="1" applyFont="1" applyFill="1" applyBorder="1" applyAlignment="1">
      <alignment horizontal="left" vertical="center"/>
    </xf>
    <xf numFmtId="0" fontId="0" fillId="11" borderId="19" xfId="0" applyFill="1" applyBorder="1" applyAlignment="1" applyProtection="1">
      <alignment vertical="center" shrinkToFit="1"/>
    </xf>
    <xf numFmtId="0" fontId="0" fillId="0" borderId="4" xfId="0" applyFill="1" applyBorder="1" applyAlignment="1" applyProtection="1">
      <alignment vertical="center" shrinkToFit="1"/>
    </xf>
    <xf numFmtId="0" fontId="0" fillId="0" borderId="25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vertical="center" shrinkToFit="1"/>
    </xf>
    <xf numFmtId="0" fontId="0" fillId="0" borderId="31" xfId="0" applyFill="1" applyBorder="1" applyAlignment="1" applyProtection="1">
      <alignment vertical="center" shrinkToFit="1"/>
    </xf>
    <xf numFmtId="0" fontId="0" fillId="0" borderId="19" xfId="0" applyFill="1" applyBorder="1" applyAlignment="1" applyProtection="1">
      <alignment vertical="center" shrinkToFit="1"/>
    </xf>
    <xf numFmtId="0" fontId="8" fillId="0" borderId="58" xfId="4" applyFont="1" applyBorder="1" applyAlignment="1" applyProtection="1">
      <alignment vertical="center"/>
    </xf>
    <xf numFmtId="0" fontId="43" fillId="2" borderId="59" xfId="4" applyFont="1" applyFill="1" applyBorder="1" applyAlignment="1" applyProtection="1">
      <alignment horizontal="center" vertical="center" shrinkToFit="1"/>
      <protection locked="0"/>
    </xf>
    <xf numFmtId="0" fontId="8" fillId="2" borderId="0" xfId="4" applyFill="1" applyBorder="1" applyAlignment="1" applyProtection="1">
      <alignment vertical="center" shrinkToFit="1"/>
      <protection locked="0"/>
    </xf>
    <xf numFmtId="0" fontId="8" fillId="0" borderId="0" xfId="4" applyBorder="1" applyAlignment="1" applyProtection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 shrinkToFit="1"/>
    </xf>
    <xf numFmtId="49" fontId="0" fillId="0" borderId="62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 shrinkToFit="1"/>
    </xf>
    <xf numFmtId="0" fontId="0" fillId="0" borderId="65" xfId="0" applyNumberFormat="1" applyFont="1" applyBorder="1" applyAlignment="1">
      <alignment horizontal="center" vertical="center" shrinkToFit="1"/>
    </xf>
    <xf numFmtId="0" fontId="0" fillId="0" borderId="42" xfId="0" applyNumberFormat="1" applyFont="1" applyBorder="1" applyAlignment="1">
      <alignment horizontal="center" vertical="center" shrinkToFit="1"/>
    </xf>
    <xf numFmtId="0" fontId="0" fillId="0" borderId="66" xfId="0" applyNumberFormat="1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/>
    </xf>
    <xf numFmtId="0" fontId="66" fillId="0" borderId="0" xfId="0" applyFont="1">
      <alignment vertical="center"/>
    </xf>
    <xf numFmtId="0" fontId="12" fillId="12" borderId="2" xfId="4" applyFont="1" applyFill="1" applyBorder="1" applyAlignment="1" applyProtection="1">
      <alignment horizontal="center" vertical="center"/>
    </xf>
    <xf numFmtId="0" fontId="8" fillId="12" borderId="3" xfId="4" applyFill="1" applyBorder="1" applyAlignment="1" applyProtection="1">
      <alignment horizontal="center" vertical="center"/>
    </xf>
    <xf numFmtId="0" fontId="8" fillId="12" borderId="44" xfId="4" applyFont="1" applyFill="1" applyBorder="1" applyAlignment="1" applyProtection="1"/>
    <xf numFmtId="0" fontId="8" fillId="12" borderId="44" xfId="4" applyFill="1" applyBorder="1" applyAlignment="1" applyProtection="1"/>
    <xf numFmtId="0" fontId="8" fillId="12" borderId="2" xfId="4" applyFont="1" applyFill="1" applyBorder="1" applyAlignment="1" applyProtection="1">
      <alignment horizontal="center"/>
    </xf>
    <xf numFmtId="0" fontId="8" fillId="12" borderId="0" xfId="4" applyFill="1" applyAlignment="1" applyProtection="1">
      <alignment horizontal="center"/>
    </xf>
    <xf numFmtId="49" fontId="8" fillId="12" borderId="28" xfId="4" applyNumberFormat="1" applyFont="1" applyFill="1" applyBorder="1" applyAlignment="1" applyProtection="1">
      <alignment horizontal="center"/>
    </xf>
    <xf numFmtId="49" fontId="8" fillId="12" borderId="0" xfId="4" applyNumberFormat="1" applyFill="1" applyAlignment="1" applyProtection="1">
      <alignment horizontal="center"/>
    </xf>
    <xf numFmtId="49" fontId="8" fillId="12" borderId="2" xfId="4" applyNumberFormat="1" applyFont="1" applyFill="1" applyBorder="1" applyAlignment="1" applyProtection="1">
      <alignment horizontal="right"/>
    </xf>
    <xf numFmtId="49" fontId="8" fillId="12" borderId="2" xfId="4" applyNumberFormat="1" applyFont="1" applyFill="1" applyBorder="1" applyAlignment="1" applyProtection="1">
      <alignment horizontal="center"/>
    </xf>
    <xf numFmtId="49" fontId="0" fillId="0" borderId="7" xfId="0" applyNumberFormat="1" applyBorder="1" applyAlignment="1">
      <alignment horizontal="center" vertical="center"/>
    </xf>
    <xf numFmtId="0" fontId="69" fillId="0" borderId="0" xfId="4" applyFont="1" applyAlignment="1" applyProtection="1">
      <alignment horizontal="center"/>
    </xf>
    <xf numFmtId="0" fontId="0" fillId="16" borderId="48" xfId="0" applyFill="1" applyBorder="1" applyProtection="1">
      <alignment vertical="center"/>
      <protection locked="0"/>
    </xf>
    <xf numFmtId="0" fontId="0" fillId="16" borderId="50" xfId="0" applyFill="1" applyBorder="1" applyProtection="1">
      <alignment vertical="center"/>
      <protection locked="0"/>
    </xf>
    <xf numFmtId="0" fontId="0" fillId="16" borderId="52" xfId="0" applyFill="1" applyBorder="1" applyProtection="1">
      <alignment vertical="center"/>
      <protection locked="0"/>
    </xf>
    <xf numFmtId="0" fontId="0" fillId="16" borderId="54" xfId="0" applyFill="1" applyBorder="1" applyProtection="1">
      <alignment vertical="center"/>
      <protection locked="0"/>
    </xf>
    <xf numFmtId="0" fontId="0" fillId="16" borderId="56" xfId="0" applyFill="1" applyBorder="1" applyProtection="1">
      <alignment vertical="center"/>
      <protection locked="0"/>
    </xf>
    <xf numFmtId="0" fontId="0" fillId="16" borderId="48" xfId="0" applyNumberFormat="1" applyFill="1" applyBorder="1" applyProtection="1">
      <alignment vertical="center"/>
      <protection locked="0"/>
    </xf>
    <xf numFmtId="0" fontId="0" fillId="16" borderId="50" xfId="0" applyNumberFormat="1" applyFill="1" applyBorder="1" applyProtection="1">
      <alignment vertical="center"/>
      <protection locked="0"/>
    </xf>
    <xf numFmtId="0" fontId="0" fillId="16" borderId="52" xfId="0" applyNumberFormat="1" applyFill="1" applyBorder="1" applyProtection="1">
      <alignment vertical="center"/>
      <protection locked="0"/>
    </xf>
    <xf numFmtId="0" fontId="0" fillId="16" borderId="54" xfId="0" applyNumberFormat="1" applyFill="1" applyBorder="1" applyProtection="1">
      <alignment vertical="center"/>
      <protection locked="0"/>
    </xf>
    <xf numFmtId="0" fontId="0" fillId="16" borderId="56" xfId="0" applyNumberFormat="1" applyFill="1" applyBorder="1" applyProtection="1">
      <alignment vertical="center"/>
      <protection locked="0"/>
    </xf>
    <xf numFmtId="0" fontId="69" fillId="0" borderId="1" xfId="4" applyNumberFormat="1" applyFont="1" applyBorder="1" applyAlignment="1" applyProtection="1"/>
    <xf numFmtId="0" fontId="69" fillId="0" borderId="0" xfId="4" applyNumberFormat="1" applyFont="1" applyProtection="1"/>
    <xf numFmtId="0" fontId="69" fillId="0" borderId="1" xfId="4" applyFont="1" applyBorder="1" applyAlignment="1" applyProtection="1"/>
    <xf numFmtId="0" fontId="69" fillId="0" borderId="0" xfId="4" applyFont="1" applyAlignment="1" applyProtection="1">
      <alignment shrinkToFit="1"/>
    </xf>
    <xf numFmtId="0" fontId="69" fillId="0" borderId="0" xfId="4" applyFont="1" applyProtection="1"/>
    <xf numFmtId="49" fontId="0" fillId="3" borderId="9" xfId="0" applyNumberFormat="1" applyFill="1" applyBorder="1" applyProtection="1">
      <alignment vertical="center"/>
      <protection locked="0"/>
    </xf>
    <xf numFmtId="49" fontId="0" fillId="3" borderId="10" xfId="0" applyNumberFormat="1" applyFill="1" applyBorder="1" applyProtection="1">
      <alignment vertical="center"/>
      <protection locked="0"/>
    </xf>
    <xf numFmtId="49" fontId="0" fillId="3" borderId="14" xfId="0" applyNumberFormat="1" applyFill="1" applyBorder="1" applyProtection="1">
      <alignment vertical="center"/>
      <protection locked="0"/>
    </xf>
    <xf numFmtId="49" fontId="0" fillId="3" borderId="15" xfId="0" applyNumberFormat="1" applyFill="1" applyBorder="1" applyProtection="1">
      <alignment vertical="center"/>
      <protection locked="0"/>
    </xf>
    <xf numFmtId="49" fontId="0" fillId="3" borderId="20" xfId="0" applyNumberFormat="1" applyFill="1" applyBorder="1" applyProtection="1">
      <alignment vertical="center"/>
      <protection locked="0"/>
    </xf>
    <xf numFmtId="49" fontId="0" fillId="3" borderId="21" xfId="0" applyNumberFormat="1" applyFill="1" applyBorder="1" applyProtection="1">
      <alignment vertical="center"/>
      <protection locked="0"/>
    </xf>
    <xf numFmtId="49" fontId="0" fillId="3" borderId="26" xfId="0" applyNumberFormat="1" applyFill="1" applyBorder="1" applyProtection="1">
      <alignment vertical="center"/>
      <protection locked="0"/>
    </xf>
    <xf numFmtId="49" fontId="0" fillId="3" borderId="27" xfId="0" applyNumberFormat="1" applyFill="1" applyBorder="1" applyProtection="1">
      <alignment vertical="center"/>
      <protection locked="0"/>
    </xf>
    <xf numFmtId="49" fontId="0" fillId="3" borderId="32" xfId="0" applyNumberFormat="1" applyFill="1" applyBorder="1" applyProtection="1">
      <alignment vertical="center"/>
      <protection locked="0"/>
    </xf>
    <xf numFmtId="49" fontId="0" fillId="3" borderId="33" xfId="0" applyNumberFormat="1" applyFill="1" applyBorder="1" applyProtection="1">
      <alignment vertical="center"/>
      <protection locked="0"/>
    </xf>
    <xf numFmtId="176" fontId="23" fillId="5" borderId="48" xfId="0" applyNumberFormat="1" applyFont="1" applyFill="1" applyBorder="1" applyAlignment="1" applyProtection="1">
      <alignment vertical="center" shrinkToFit="1"/>
      <protection locked="0"/>
    </xf>
    <xf numFmtId="49" fontId="0" fillId="3" borderId="49" xfId="0" applyNumberFormat="1" applyFill="1" applyBorder="1" applyProtection="1">
      <alignment vertical="center"/>
      <protection locked="0"/>
    </xf>
    <xf numFmtId="176" fontId="23" fillId="5" borderId="50" xfId="0" applyNumberFormat="1" applyFont="1" applyFill="1" applyBorder="1" applyAlignment="1" applyProtection="1">
      <alignment vertical="center" shrinkToFit="1"/>
      <protection locked="0"/>
    </xf>
    <xf numFmtId="49" fontId="0" fillId="3" borderId="51" xfId="0" applyNumberFormat="1" applyFill="1" applyBorder="1" applyProtection="1">
      <alignment vertical="center"/>
      <protection locked="0"/>
    </xf>
    <xf numFmtId="176" fontId="23" fillId="5" borderId="52" xfId="0" applyNumberFormat="1" applyFont="1" applyFill="1" applyBorder="1" applyAlignment="1" applyProtection="1">
      <alignment vertical="center" shrinkToFit="1"/>
      <protection locked="0"/>
    </xf>
    <xf numFmtId="49" fontId="0" fillId="3" borderId="53" xfId="0" applyNumberFormat="1" applyFill="1" applyBorder="1" applyProtection="1">
      <alignment vertical="center"/>
      <protection locked="0"/>
    </xf>
    <xf numFmtId="176" fontId="23" fillId="5" borderId="54" xfId="0" applyNumberFormat="1" applyFont="1" applyFill="1" applyBorder="1" applyAlignment="1" applyProtection="1">
      <alignment vertical="center" shrinkToFit="1"/>
      <protection locked="0"/>
    </xf>
    <xf numFmtId="49" fontId="0" fillId="3" borderId="55" xfId="0" applyNumberFormat="1" applyFill="1" applyBorder="1" applyProtection="1">
      <alignment vertical="center"/>
      <protection locked="0"/>
    </xf>
    <xf numFmtId="176" fontId="23" fillId="5" borderId="56" xfId="0" applyNumberFormat="1" applyFont="1" applyFill="1" applyBorder="1" applyAlignment="1" applyProtection="1">
      <alignment vertical="center" shrinkToFit="1"/>
      <protection locked="0"/>
    </xf>
    <xf numFmtId="49" fontId="0" fillId="3" borderId="57" xfId="0" applyNumberFormat="1" applyFill="1" applyBorder="1" applyProtection="1">
      <alignment vertical="center"/>
      <protection locked="0"/>
    </xf>
    <xf numFmtId="0" fontId="0" fillId="16" borderId="48" xfId="0" applyFill="1" applyBorder="1" applyProtection="1">
      <alignment vertical="center"/>
      <protection locked="0"/>
    </xf>
    <xf numFmtId="0" fontId="0" fillId="16" borderId="50" xfId="0" applyFill="1" applyBorder="1" applyProtection="1">
      <alignment vertical="center"/>
      <protection locked="0"/>
    </xf>
    <xf numFmtId="0" fontId="0" fillId="16" borderId="52" xfId="0" applyFill="1" applyBorder="1" applyProtection="1">
      <alignment vertical="center"/>
      <protection locked="0"/>
    </xf>
    <xf numFmtId="0" fontId="0" fillId="16" borderId="54" xfId="0" applyFill="1" applyBorder="1" applyProtection="1">
      <alignment vertical="center"/>
      <protection locked="0"/>
    </xf>
    <xf numFmtId="0" fontId="0" fillId="16" borderId="56" xfId="0" applyFill="1" applyBorder="1" applyProtection="1">
      <alignment vertical="center"/>
      <protection locked="0"/>
    </xf>
    <xf numFmtId="0" fontId="0" fillId="16" borderId="48" xfId="0" applyNumberFormat="1" applyFill="1" applyBorder="1" applyProtection="1">
      <alignment vertical="center"/>
      <protection locked="0"/>
    </xf>
    <xf numFmtId="0" fontId="0" fillId="16" borderId="50" xfId="0" applyNumberFormat="1" applyFill="1" applyBorder="1" applyProtection="1">
      <alignment vertical="center"/>
      <protection locked="0"/>
    </xf>
    <xf numFmtId="0" fontId="0" fillId="16" borderId="52" xfId="0" applyNumberFormat="1" applyFill="1" applyBorder="1" applyProtection="1">
      <alignment vertical="center"/>
      <protection locked="0"/>
    </xf>
    <xf numFmtId="0" fontId="0" fillId="16" borderId="54" xfId="0" applyNumberFormat="1" applyFill="1" applyBorder="1" applyProtection="1">
      <alignment vertical="center"/>
      <protection locked="0"/>
    </xf>
    <xf numFmtId="0" fontId="0" fillId="16" borderId="56" xfId="0" applyNumberForma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21" fillId="9" borderId="0" xfId="0" applyFont="1" applyFill="1" applyProtection="1">
      <alignment vertical="center"/>
    </xf>
    <xf numFmtId="0" fontId="21" fillId="0" borderId="0" xfId="0" applyFont="1" applyProtection="1">
      <alignment vertical="center"/>
    </xf>
    <xf numFmtId="0" fontId="0" fillId="9" borderId="0" xfId="0" applyFill="1" applyProtection="1">
      <alignment vertical="center"/>
    </xf>
    <xf numFmtId="0" fontId="15" fillId="9" borderId="0" xfId="0" applyFont="1" applyFill="1" applyProtection="1">
      <alignment vertical="center"/>
    </xf>
    <xf numFmtId="0" fontId="53" fillId="9" borderId="0" xfId="0" applyFont="1" applyFill="1" applyAlignment="1" applyProtection="1">
      <alignment vertical="center"/>
    </xf>
    <xf numFmtId="0" fontId="62" fillId="9" borderId="0" xfId="0" applyFont="1" applyFill="1" applyAlignment="1" applyProtection="1">
      <alignment horizontal="center" vertical="center" shrinkToFit="1"/>
    </xf>
    <xf numFmtId="0" fontId="0" fillId="0" borderId="0" xfId="6" applyFont="1">
      <alignment vertical="center"/>
    </xf>
    <xf numFmtId="49" fontId="8" fillId="0" borderId="0" xfId="0" applyNumberFormat="1" applyFont="1" applyAlignment="1">
      <alignment horizontal="left" vertical="center"/>
    </xf>
    <xf numFmtId="0" fontId="3" fillId="0" borderId="0" xfId="9">
      <alignment vertical="center"/>
    </xf>
    <xf numFmtId="0" fontId="3" fillId="0" borderId="0" xfId="9" applyProtection="1">
      <alignment vertical="center"/>
      <protection hidden="1"/>
    </xf>
    <xf numFmtId="0" fontId="8" fillId="0" borderId="2" xfId="4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/>
    </xf>
    <xf numFmtId="49" fontId="8" fillId="0" borderId="2" xfId="4" applyNumberFormat="1" applyFont="1" applyBorder="1" applyAlignment="1" applyProtection="1">
      <alignment horizontal="center"/>
    </xf>
    <xf numFmtId="181" fontId="8" fillId="0" borderId="2" xfId="4" quotePrefix="1" applyNumberFormat="1" applyFill="1" applyBorder="1" applyAlignment="1" applyProtection="1">
      <alignment horizontal="center"/>
    </xf>
    <xf numFmtId="182" fontId="8" fillId="0" borderId="2" xfId="2" applyNumberFormat="1" applyFont="1" applyFill="1" applyBorder="1" applyAlignment="1" applyProtection="1">
      <alignment horizontal="center"/>
    </xf>
    <xf numFmtId="0" fontId="8" fillId="12" borderId="2" xfId="4" applyFont="1" applyFill="1" applyBorder="1" applyAlignment="1" applyProtection="1">
      <alignment horizontal="center" shrinkToFit="1"/>
    </xf>
    <xf numFmtId="0" fontId="8" fillId="12" borderId="0" xfId="4" applyFill="1" applyAlignment="1" applyProtection="1">
      <alignment horizontal="center" shrinkToFit="1"/>
    </xf>
    <xf numFmtId="49" fontId="8" fillId="12" borderId="28" xfId="4" applyNumberFormat="1" applyFont="1" applyFill="1" applyBorder="1" applyAlignment="1" applyProtection="1">
      <alignment horizontal="center" shrinkToFit="1"/>
    </xf>
    <xf numFmtId="49" fontId="8" fillId="12" borderId="0" xfId="4" applyNumberFormat="1" applyFill="1" applyAlignment="1" applyProtection="1">
      <alignment horizontal="center" shrinkToFit="1"/>
    </xf>
    <xf numFmtId="49" fontId="8" fillId="12" borderId="2" xfId="4" applyNumberFormat="1" applyFont="1" applyFill="1" applyBorder="1" applyAlignment="1" applyProtection="1">
      <alignment horizontal="right" shrinkToFit="1"/>
    </xf>
    <xf numFmtId="49" fontId="8" fillId="12" borderId="2" xfId="4" applyNumberFormat="1" applyFont="1" applyFill="1" applyBorder="1" applyAlignment="1" applyProtection="1">
      <alignment horizontal="center" shrinkToFit="1"/>
    </xf>
    <xf numFmtId="49" fontId="9" fillId="12" borderId="2" xfId="4" applyNumberFormat="1" applyFont="1" applyFill="1" applyBorder="1" applyAlignment="1" applyProtection="1">
      <alignment horizontal="right" shrinkToFit="1"/>
    </xf>
    <xf numFmtId="0" fontId="8" fillId="0" borderId="2" xfId="4" applyBorder="1" applyAlignment="1" applyProtection="1">
      <alignment horizontal="center" vertical="center" shrinkToFit="1"/>
    </xf>
    <xf numFmtId="0" fontId="0" fillId="17" borderId="0" xfId="0" applyFill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0" borderId="0" xfId="0" applyFill="1">
      <alignment vertical="center"/>
    </xf>
    <xf numFmtId="0" fontId="3" fillId="0" borderId="0" xfId="6" applyFill="1">
      <alignment vertical="center"/>
    </xf>
    <xf numFmtId="0" fontId="0" fillId="0" borderId="0" xfId="6" applyFont="1" applyFill="1">
      <alignment vertical="center"/>
    </xf>
    <xf numFmtId="0" fontId="2" fillId="0" borderId="0" xfId="5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0" borderId="0" xfId="9" applyFont="1" applyProtection="1">
      <alignment vertical="center"/>
      <protection hidden="1"/>
    </xf>
    <xf numFmtId="0" fontId="17" fillId="9" borderId="0" xfId="0" applyFont="1" applyFill="1" applyProtection="1">
      <alignment vertical="center"/>
    </xf>
    <xf numFmtId="56" fontId="0" fillId="0" borderId="11" xfId="0" applyNumberFormat="1" applyBorder="1" applyProtection="1">
      <alignment vertical="center"/>
      <protection locked="0"/>
    </xf>
    <xf numFmtId="0" fontId="0" fillId="2" borderId="3" xfId="0" applyNumberFormat="1" applyFill="1" applyBorder="1" applyProtection="1">
      <alignment vertical="center"/>
      <protection locked="0"/>
    </xf>
    <xf numFmtId="0" fontId="0" fillId="2" borderId="2" xfId="0" applyNumberFormat="1" applyFill="1" applyBorder="1" applyProtection="1">
      <alignment vertical="center"/>
      <protection locked="0"/>
    </xf>
    <xf numFmtId="0" fontId="0" fillId="2" borderId="22" xfId="0" applyNumberFormat="1" applyFill="1" applyBorder="1" applyProtection="1">
      <alignment vertical="center"/>
      <protection locked="0"/>
    </xf>
    <xf numFmtId="0" fontId="0" fillId="2" borderId="28" xfId="0" applyNumberFormat="1" applyFill="1" applyBorder="1" applyProtection="1">
      <alignment vertical="center"/>
      <protection locked="0"/>
    </xf>
    <xf numFmtId="0" fontId="0" fillId="2" borderId="16" xfId="0" applyNumberFormat="1" applyFill="1" applyBorder="1" applyProtection="1">
      <alignment vertical="center"/>
      <protection locked="0"/>
    </xf>
    <xf numFmtId="0" fontId="54" fillId="9" borderId="0" xfId="0" applyFont="1" applyFill="1" applyAlignment="1" applyProtection="1">
      <alignment horizontal="center" vertical="center" shrinkToFit="1"/>
    </xf>
    <xf numFmtId="56" fontId="30" fillId="0" borderId="0" xfId="0" applyNumberFormat="1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0" fillId="0" borderId="0" xfId="0" applyFont="1" applyAlignment="1" applyProtection="1">
      <alignment horizontal="right" vertical="center"/>
    </xf>
    <xf numFmtId="0" fontId="42" fillId="9" borderId="0" xfId="1" applyFont="1" applyFill="1" applyAlignment="1" applyProtection="1">
      <alignment horizontal="center" vertical="center" shrinkToFit="1"/>
      <protection locked="0"/>
    </xf>
    <xf numFmtId="0" fontId="53" fillId="9" borderId="0" xfId="0" applyFont="1" applyFill="1" applyAlignment="1" applyProtection="1">
      <alignment horizontal="center" vertical="center"/>
    </xf>
    <xf numFmtId="0" fontId="50" fillId="9" borderId="0" xfId="0" applyFont="1" applyFill="1" applyAlignment="1" applyProtection="1">
      <alignment horizontal="left" vertical="center" shrinkToFit="1"/>
    </xf>
    <xf numFmtId="0" fontId="0" fillId="4" borderId="0" xfId="0" applyFill="1" applyAlignment="1" applyProtection="1">
      <alignment horizontal="center" vertical="center"/>
    </xf>
    <xf numFmtId="20" fontId="16" fillId="9" borderId="0" xfId="0" applyNumberFormat="1" applyFont="1" applyFill="1" applyAlignment="1" applyProtection="1">
      <alignment horizontal="center" vertical="center"/>
    </xf>
    <xf numFmtId="0" fontId="62" fillId="9" borderId="0" xfId="0" applyFont="1" applyFill="1" applyAlignment="1" applyProtection="1">
      <alignment horizontal="center" vertical="center"/>
    </xf>
    <xf numFmtId="20" fontId="50" fillId="9" borderId="0" xfId="0" applyNumberFormat="1" applyFont="1" applyFill="1" applyAlignment="1" applyProtection="1">
      <alignment horizontal="center" vertical="center" shrinkToFit="1"/>
    </xf>
    <xf numFmtId="0" fontId="50" fillId="9" borderId="0" xfId="0" applyFont="1" applyFill="1" applyAlignment="1" applyProtection="1">
      <alignment horizontal="center" vertical="center" shrinkToFit="1"/>
    </xf>
    <xf numFmtId="56" fontId="17" fillId="9" borderId="0" xfId="0" applyNumberFormat="1" applyFont="1" applyFill="1" applyProtection="1">
      <alignment vertical="center"/>
    </xf>
    <xf numFmtId="0" fontId="17" fillId="9" borderId="0" xfId="0" applyFont="1" applyFill="1" applyProtection="1">
      <alignment vertical="center"/>
    </xf>
    <xf numFmtId="0" fontId="0" fillId="9" borderId="0" xfId="0" applyFill="1" applyAlignment="1" applyProtection="1">
      <alignment horizontal="center" vertical="center" shrinkToFit="1"/>
    </xf>
    <xf numFmtId="0" fontId="62" fillId="9" borderId="0" xfId="0" applyFont="1" applyFill="1" applyAlignment="1" applyProtection="1">
      <alignment horizontal="center" vertical="center" shrinkToFit="1"/>
    </xf>
    <xf numFmtId="56" fontId="49" fillId="9" borderId="0" xfId="0" applyNumberFormat="1" applyFont="1" applyFill="1" applyAlignment="1" applyProtection="1">
      <alignment horizontal="center" vertical="center" shrinkToFit="1"/>
    </xf>
    <xf numFmtId="0" fontId="49" fillId="9" borderId="0" xfId="0" applyFont="1" applyFill="1" applyAlignment="1" applyProtection="1">
      <alignment horizontal="center" vertical="center" shrinkToFit="1"/>
    </xf>
    <xf numFmtId="184" fontId="50" fillId="9" borderId="0" xfId="0" applyNumberFormat="1" applyFont="1" applyFill="1" applyAlignment="1" applyProtection="1">
      <alignment horizontal="center" vertical="center" shrinkToFit="1"/>
    </xf>
    <xf numFmtId="0" fontId="55" fillId="9" borderId="0" xfId="0" applyFont="1" applyFill="1" applyAlignment="1" applyProtection="1">
      <alignment horizontal="center" vertical="center"/>
    </xf>
    <xf numFmtId="0" fontId="55" fillId="9" borderId="67" xfId="0" applyFont="1" applyFill="1" applyBorder="1" applyAlignment="1" applyProtection="1">
      <alignment horizontal="center" vertical="center"/>
    </xf>
    <xf numFmtId="0" fontId="55" fillId="9" borderId="1" xfId="0" applyFont="1" applyFill="1" applyBorder="1" applyAlignment="1" applyProtection="1">
      <alignment horizontal="center" vertical="center"/>
    </xf>
    <xf numFmtId="0" fontId="55" fillId="9" borderId="13" xfId="0" applyFont="1" applyFill="1" applyBorder="1" applyAlignment="1" applyProtection="1">
      <alignment horizontal="center" vertical="center"/>
    </xf>
    <xf numFmtId="0" fontId="64" fillId="9" borderId="0" xfId="0" applyFont="1" applyFill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8" fillId="0" borderId="85" xfId="4" applyBorder="1" applyAlignment="1" applyProtection="1">
      <alignment horizontal="center" vertical="center"/>
    </xf>
    <xf numFmtId="0" fontId="8" fillId="0" borderId="86" xfId="4" applyBorder="1" applyAlignment="1" applyProtection="1">
      <alignment horizontal="center" vertical="center"/>
    </xf>
    <xf numFmtId="14" fontId="39" fillId="2" borderId="71" xfId="4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8" fillId="0" borderId="71" xfId="4" applyBorder="1" applyAlignment="1" applyProtection="1">
      <alignment horizontal="center" vertical="center" wrapText="1"/>
    </xf>
    <xf numFmtId="0" fontId="8" fillId="0" borderId="73" xfId="4" applyBorder="1" applyAlignment="1" applyProtection="1">
      <alignment horizontal="center" vertical="center" wrapText="1"/>
    </xf>
    <xf numFmtId="0" fontId="8" fillId="0" borderId="2" xfId="4" applyBorder="1" applyAlignment="1" applyProtection="1">
      <alignment horizontal="center" vertical="center" wrapText="1"/>
    </xf>
    <xf numFmtId="0" fontId="8" fillId="0" borderId="7" xfId="4" applyBorder="1" applyAlignment="1" applyProtection="1">
      <alignment horizontal="center" vertical="center" wrapText="1"/>
    </xf>
    <xf numFmtId="0" fontId="13" fillId="2" borderId="69" xfId="4" applyFont="1" applyFill="1" applyBorder="1" applyAlignment="1" applyProtection="1">
      <alignment horizontal="center" vertical="center" shrinkToFit="1"/>
      <protection locked="0"/>
    </xf>
    <xf numFmtId="0" fontId="13" fillId="2" borderId="44" xfId="4" applyFont="1" applyFill="1" applyBorder="1" applyAlignment="1" applyProtection="1">
      <alignment horizontal="center" vertical="center" shrinkToFit="1"/>
      <protection locked="0"/>
    </xf>
    <xf numFmtId="0" fontId="63" fillId="9" borderId="77" xfId="4" applyFont="1" applyFill="1" applyBorder="1" applyAlignment="1" applyProtection="1">
      <alignment horizontal="center" vertical="center" shrinkToFit="1"/>
    </xf>
    <xf numFmtId="0" fontId="63" fillId="9" borderId="78" xfId="4" applyFont="1" applyFill="1" applyBorder="1" applyAlignment="1" applyProtection="1">
      <alignment horizontal="center" vertical="center" shrinkToFit="1"/>
    </xf>
    <xf numFmtId="0" fontId="13" fillId="2" borderId="79" xfId="4" applyFont="1" applyFill="1" applyBorder="1" applyAlignment="1" applyProtection="1">
      <alignment horizontal="center" vertical="center" shrinkToFit="1"/>
      <protection locked="0"/>
    </xf>
    <xf numFmtId="0" fontId="13" fillId="2" borderId="0" xfId="4" applyFont="1" applyFill="1" applyBorder="1" applyAlignment="1" applyProtection="1">
      <alignment horizontal="center" vertical="center" shrinkToFit="1"/>
      <protection locked="0"/>
    </xf>
    <xf numFmtId="0" fontId="13" fillId="2" borderId="58" xfId="4" applyFont="1" applyFill="1" applyBorder="1" applyAlignment="1" applyProtection="1">
      <alignment horizontal="center" vertical="center" shrinkToFit="1"/>
      <protection locked="0"/>
    </xf>
    <xf numFmtId="0" fontId="13" fillId="2" borderId="77" xfId="4" applyFont="1" applyFill="1" applyBorder="1" applyAlignment="1" applyProtection="1">
      <alignment horizontal="center" vertical="center" shrinkToFit="1"/>
      <protection locked="0"/>
    </xf>
    <xf numFmtId="0" fontId="13" fillId="2" borderId="78" xfId="4" applyFont="1" applyFill="1" applyBorder="1" applyAlignment="1" applyProtection="1">
      <alignment horizontal="center" vertical="center" shrinkToFit="1"/>
      <protection locked="0"/>
    </xf>
    <xf numFmtId="0" fontId="13" fillId="2" borderId="80" xfId="4" applyFont="1" applyFill="1" applyBorder="1" applyAlignment="1" applyProtection="1">
      <alignment horizontal="center" vertical="center" shrinkToFit="1"/>
      <protection locked="0"/>
    </xf>
    <xf numFmtId="0" fontId="8" fillId="0" borderId="2" xfId="4" applyBorder="1" applyAlignment="1" applyProtection="1">
      <alignment horizontal="center" vertical="center"/>
    </xf>
    <xf numFmtId="0" fontId="8" fillId="0" borderId="81" xfId="4" applyBorder="1" applyAlignment="1" applyProtection="1">
      <alignment horizontal="center" vertical="center"/>
    </xf>
    <xf numFmtId="0" fontId="8" fillId="0" borderId="82" xfId="4" applyBorder="1" applyAlignment="1" applyProtection="1">
      <alignment horizontal="center" vertical="center"/>
    </xf>
    <xf numFmtId="0" fontId="13" fillId="14" borderId="83" xfId="4" applyFont="1" applyFill="1" applyBorder="1" applyAlignment="1" applyProtection="1">
      <alignment horizontal="center" vertical="center" shrinkToFit="1"/>
    </xf>
    <xf numFmtId="0" fontId="13" fillId="14" borderId="43" xfId="4" applyFont="1" applyFill="1" applyBorder="1" applyAlignment="1" applyProtection="1">
      <alignment horizontal="center" vertical="center" shrinkToFit="1"/>
    </xf>
    <xf numFmtId="0" fontId="13" fillId="14" borderId="84" xfId="4" applyFont="1" applyFill="1" applyBorder="1" applyAlignment="1" applyProtection="1">
      <alignment horizontal="center" vertical="center" shrinkToFit="1"/>
    </xf>
    <xf numFmtId="0" fontId="13" fillId="14" borderId="79" xfId="4" applyFont="1" applyFill="1" applyBorder="1" applyAlignment="1" applyProtection="1">
      <alignment horizontal="center" vertical="center" shrinkToFit="1"/>
    </xf>
    <xf numFmtId="0" fontId="13" fillId="14" borderId="0" xfId="4" applyFont="1" applyFill="1" applyBorder="1" applyAlignment="1" applyProtection="1">
      <alignment horizontal="center" vertical="center" shrinkToFit="1"/>
    </xf>
    <xf numFmtId="0" fontId="13" fillId="14" borderId="58" xfId="4" applyFont="1" applyFill="1" applyBorder="1" applyAlignment="1" applyProtection="1">
      <alignment horizontal="center" vertical="center" shrinkToFit="1"/>
    </xf>
    <xf numFmtId="0" fontId="13" fillId="14" borderId="77" xfId="4" applyFont="1" applyFill="1" applyBorder="1" applyAlignment="1" applyProtection="1">
      <alignment horizontal="center" vertical="center" shrinkToFit="1"/>
    </xf>
    <xf numFmtId="0" fontId="13" fillId="14" borderId="78" xfId="4" applyFont="1" applyFill="1" applyBorder="1" applyAlignment="1" applyProtection="1">
      <alignment horizontal="center" vertical="center" shrinkToFit="1"/>
    </xf>
    <xf numFmtId="0" fontId="13" fillId="14" borderId="80" xfId="4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39" fillId="2" borderId="69" xfId="4" applyFont="1" applyFill="1" applyBorder="1" applyAlignment="1" applyProtection="1">
      <alignment horizontal="center" vertical="center" shrinkToFit="1"/>
      <protection locked="0"/>
    </xf>
    <xf numFmtId="0" fontId="39" fillId="2" borderId="44" xfId="4" applyFont="1" applyFill="1" applyBorder="1" applyAlignment="1" applyProtection="1">
      <alignment horizontal="center" vertical="center" shrinkToFit="1"/>
      <protection locked="0"/>
    </xf>
    <xf numFmtId="0" fontId="39" fillId="2" borderId="70" xfId="4" applyFont="1" applyFill="1" applyBorder="1" applyAlignment="1" applyProtection="1">
      <alignment horizontal="center" vertical="center" shrinkToFit="1"/>
      <protection locked="0"/>
    </xf>
    <xf numFmtId="0" fontId="0" fillId="0" borderId="72" xfId="0" applyBorder="1" applyProtection="1">
      <alignment vertical="center"/>
      <protection locked="0"/>
    </xf>
    <xf numFmtId="0" fontId="0" fillId="0" borderId="73" xfId="0" applyBorder="1" applyProtection="1">
      <alignment vertical="center"/>
      <protection locked="0"/>
    </xf>
    <xf numFmtId="49" fontId="39" fillId="2" borderId="74" xfId="4" applyNumberFormat="1" applyFont="1" applyFill="1" applyBorder="1" applyAlignment="1" applyProtection="1">
      <alignment horizontal="center" vertical="center" shrinkToFit="1"/>
      <protection locked="0"/>
    </xf>
    <xf numFmtId="49" fontId="39" fillId="2" borderId="75" xfId="4" applyNumberFormat="1" applyFont="1" applyFill="1" applyBorder="1" applyAlignment="1" applyProtection="1">
      <alignment horizontal="center" vertical="center" shrinkToFit="1"/>
      <protection locked="0"/>
    </xf>
    <xf numFmtId="49" fontId="39" fillId="2" borderId="76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69" xfId="4" applyFont="1" applyBorder="1" applyAlignment="1" applyProtection="1">
      <alignment horizontal="center" vertical="center"/>
    </xf>
    <xf numFmtId="0" fontId="8" fillId="0" borderId="70" xfId="4" applyFont="1" applyBorder="1" applyAlignment="1" applyProtection="1">
      <alignment horizontal="center" vertical="center"/>
    </xf>
    <xf numFmtId="0" fontId="8" fillId="0" borderId="65" xfId="4" applyBorder="1" applyAlignment="1" applyProtection="1">
      <alignment horizontal="center" vertical="center"/>
    </xf>
    <xf numFmtId="0" fontId="8" fillId="0" borderId="45" xfId="4" applyBorder="1" applyAlignment="1" applyProtection="1">
      <alignment horizontal="center" vertical="center"/>
    </xf>
    <xf numFmtId="49" fontId="39" fillId="2" borderId="65" xfId="4" applyNumberFormat="1" applyFont="1" applyFill="1" applyBorder="1" applyAlignment="1" applyProtection="1">
      <alignment horizontal="center" vertical="center" shrinkToFit="1"/>
      <protection locked="0"/>
    </xf>
    <xf numFmtId="49" fontId="39" fillId="2" borderId="5" xfId="4" applyNumberFormat="1" applyFont="1" applyFill="1" applyBorder="1" applyAlignment="1" applyProtection="1">
      <alignment horizontal="center" vertical="center" shrinkToFit="1"/>
      <protection locked="0"/>
    </xf>
    <xf numFmtId="49" fontId="39" fillId="2" borderId="45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4" applyFont="1" applyBorder="1" applyAlignment="1" applyProtection="1">
      <alignment horizontal="center" vertical="center"/>
    </xf>
    <xf numFmtId="0" fontId="39" fillId="2" borderId="74" xfId="4" applyFont="1" applyFill="1" applyBorder="1" applyAlignment="1" applyProtection="1">
      <alignment horizontal="center" vertical="center" shrinkToFit="1"/>
      <protection locked="0"/>
    </xf>
    <xf numFmtId="0" fontId="39" fillId="2" borderId="75" xfId="4" applyFont="1" applyFill="1" applyBorder="1" applyAlignment="1" applyProtection="1">
      <alignment horizontal="center" vertical="center" shrinkToFit="1"/>
      <protection locked="0"/>
    </xf>
    <xf numFmtId="0" fontId="39" fillId="2" borderId="76" xfId="4" applyFont="1" applyFill="1" applyBorder="1" applyAlignment="1" applyProtection="1">
      <alignment horizontal="center" vertical="center" shrinkToFit="1"/>
      <protection locked="0"/>
    </xf>
    <xf numFmtId="0" fontId="8" fillId="0" borderId="74" xfId="4" applyBorder="1" applyAlignment="1" applyProtection="1">
      <alignment horizontal="center" vertical="center"/>
    </xf>
    <xf numFmtId="0" fontId="8" fillId="0" borderId="76" xfId="4" applyBorder="1" applyAlignment="1" applyProtection="1">
      <alignment horizontal="center" vertical="center"/>
    </xf>
    <xf numFmtId="0" fontId="44" fillId="8" borderId="79" xfId="4" applyFont="1" applyFill="1" applyBorder="1" applyAlignment="1" applyProtection="1">
      <alignment horizontal="left" vertical="center" shrinkToFit="1"/>
    </xf>
    <xf numFmtId="0" fontId="44" fillId="8" borderId="0" xfId="4" applyFont="1" applyFill="1" applyBorder="1" applyAlignment="1" applyProtection="1">
      <alignment horizontal="left" vertical="center" shrinkToFit="1"/>
    </xf>
    <xf numFmtId="0" fontId="0" fillId="15" borderId="100" xfId="0" applyFill="1" applyBorder="1" applyAlignment="1" applyProtection="1">
      <alignment horizontal="center" vertical="center" wrapText="1"/>
    </xf>
    <xf numFmtId="0" fontId="0" fillId="15" borderId="101" xfId="0" applyFill="1" applyBorder="1" applyAlignment="1" applyProtection="1">
      <alignment horizontal="center" vertical="center"/>
    </xf>
    <xf numFmtId="0" fontId="10" fillId="9" borderId="102" xfId="4" applyFont="1" applyFill="1" applyBorder="1" applyAlignment="1" applyProtection="1">
      <alignment horizontal="center" vertical="center" shrinkToFit="1"/>
    </xf>
    <xf numFmtId="0" fontId="10" fillId="9" borderId="103" xfId="4" applyFont="1" applyFill="1" applyBorder="1" applyAlignment="1" applyProtection="1">
      <alignment horizontal="center" vertical="center" shrinkToFit="1"/>
    </xf>
    <xf numFmtId="0" fontId="10" fillId="9" borderId="104" xfId="4" applyFont="1" applyFill="1" applyBorder="1" applyAlignment="1" applyProtection="1">
      <alignment horizontal="center" vertical="center" shrinkToFit="1"/>
    </xf>
    <xf numFmtId="0" fontId="0" fillId="6" borderId="0" xfId="0" applyFill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66" fillId="0" borderId="43" xfId="0" applyFont="1" applyBorder="1" applyAlignment="1" applyProtection="1">
      <alignment horizontal="center" vertical="center"/>
    </xf>
    <xf numFmtId="0" fontId="66" fillId="0" borderId="1" xfId="0" applyFont="1" applyBorder="1" applyAlignment="1" applyProtection="1">
      <alignment horizontal="center" vertical="center"/>
    </xf>
    <xf numFmtId="49" fontId="0" fillId="4" borderId="7" xfId="0" applyNumberFormat="1" applyFill="1" applyBorder="1" applyAlignment="1" applyProtection="1">
      <alignment horizontal="center" vertical="center"/>
    </xf>
    <xf numFmtId="49" fontId="0" fillId="4" borderId="5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4" borderId="95" xfId="0" applyFill="1" applyBorder="1" applyAlignment="1" applyProtection="1">
      <alignment horizontal="center" vertical="center"/>
    </xf>
    <xf numFmtId="0" fontId="0" fillId="4" borderId="96" xfId="0" applyFill="1" applyBorder="1" applyAlignment="1" applyProtection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97" xfId="0" applyFill="1" applyBorder="1" applyAlignment="1" applyProtection="1">
      <alignment horizontal="center" vertical="center"/>
    </xf>
    <xf numFmtId="0" fontId="0" fillId="0" borderId="98" xfId="0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 vertical="center"/>
    </xf>
    <xf numFmtId="176" fontId="18" fillId="0" borderId="7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49" fontId="0" fillId="4" borderId="97" xfId="0" applyNumberFormat="1" applyFill="1" applyBorder="1" applyAlignment="1" applyProtection="1">
      <alignment horizontal="center" vertical="center"/>
    </xf>
    <xf numFmtId="49" fontId="0" fillId="4" borderId="98" xfId="0" applyNumberFormat="1" applyFill="1" applyBorder="1" applyAlignment="1" applyProtection="1">
      <alignment horizontal="center" vertical="center"/>
    </xf>
    <xf numFmtId="49" fontId="0" fillId="4" borderId="99" xfId="0" applyNumberFormat="1" applyFill="1" applyBorder="1" applyAlignment="1" applyProtection="1">
      <alignment horizontal="center" vertical="center"/>
    </xf>
    <xf numFmtId="49" fontId="3" fillId="4" borderId="97" xfId="0" applyNumberFormat="1" applyFont="1" applyFill="1" applyBorder="1" applyAlignment="1" applyProtection="1">
      <alignment horizontal="center" vertical="center"/>
    </xf>
    <xf numFmtId="49" fontId="3" fillId="4" borderId="98" xfId="0" applyNumberFormat="1" applyFont="1" applyFill="1" applyBorder="1" applyAlignment="1" applyProtection="1">
      <alignment horizontal="center" vertical="center"/>
    </xf>
    <xf numFmtId="49" fontId="3" fillId="4" borderId="99" xfId="0" applyNumberFormat="1" applyFont="1" applyFill="1" applyBorder="1" applyAlignment="1" applyProtection="1">
      <alignment horizontal="center" vertical="center"/>
    </xf>
    <xf numFmtId="0" fontId="65" fillId="0" borderId="17" xfId="0" applyFont="1" applyFill="1" applyBorder="1" applyAlignment="1">
      <alignment vertical="center"/>
    </xf>
    <xf numFmtId="0" fontId="65" fillId="0" borderId="93" xfId="0" applyFont="1" applyFill="1" applyBorder="1" applyAlignment="1">
      <alignment vertical="center"/>
    </xf>
    <xf numFmtId="0" fontId="65" fillId="0" borderId="94" xfId="0" applyFont="1" applyFill="1" applyBorder="1" applyAlignment="1">
      <alignment vertical="center"/>
    </xf>
    <xf numFmtId="0" fontId="65" fillId="0" borderId="7" xfId="0" applyFont="1" applyFill="1" applyBorder="1" applyAlignment="1">
      <alignment vertical="center"/>
    </xf>
    <xf numFmtId="0" fontId="65" fillId="0" borderId="5" xfId="0" applyFont="1" applyFill="1" applyBorder="1" applyAlignment="1">
      <alignment vertical="center"/>
    </xf>
    <xf numFmtId="0" fontId="65" fillId="0" borderId="87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65" fillId="0" borderId="16" xfId="0" applyFont="1" applyFill="1" applyBorder="1">
      <alignment vertical="center"/>
    </xf>
    <xf numFmtId="0" fontId="65" fillId="0" borderId="92" xfId="0" applyFont="1" applyFill="1" applyBorder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5" fillId="0" borderId="7" xfId="0" applyFont="1" applyFill="1" applyBorder="1">
      <alignment vertical="center"/>
    </xf>
    <xf numFmtId="0" fontId="65" fillId="0" borderId="5" xfId="0" applyFont="1" applyFill="1" applyBorder="1">
      <alignment vertical="center"/>
    </xf>
    <xf numFmtId="0" fontId="65" fillId="0" borderId="45" xfId="0" applyFont="1" applyFill="1" applyBorder="1">
      <alignment vertical="center"/>
    </xf>
    <xf numFmtId="0" fontId="0" fillId="0" borderId="62" xfId="0" applyFont="1" applyBorder="1">
      <alignment vertical="center"/>
    </xf>
    <xf numFmtId="0" fontId="0" fillId="0" borderId="75" xfId="0" applyFont="1" applyBorder="1">
      <alignment vertical="center"/>
    </xf>
    <xf numFmtId="0" fontId="0" fillId="0" borderId="76" xfId="0" applyFont="1" applyBorder="1">
      <alignment vertical="center"/>
    </xf>
    <xf numFmtId="176" fontId="18" fillId="0" borderId="62" xfId="0" applyNumberFormat="1" applyFont="1" applyBorder="1" applyAlignment="1">
      <alignment horizontal="center" vertical="center"/>
    </xf>
    <xf numFmtId="176" fontId="18" fillId="0" borderId="88" xfId="0" applyNumberFormat="1" applyFont="1" applyBorder="1" applyAlignment="1">
      <alignment horizontal="center" vertical="center"/>
    </xf>
    <xf numFmtId="0" fontId="65" fillId="0" borderId="62" xfId="0" applyFont="1" applyFill="1" applyBorder="1" applyAlignment="1">
      <alignment vertical="center"/>
    </xf>
    <xf numFmtId="0" fontId="65" fillId="0" borderId="75" xfId="0" applyFont="1" applyFill="1" applyBorder="1" applyAlignment="1">
      <alignment vertical="center"/>
    </xf>
    <xf numFmtId="0" fontId="65" fillId="0" borderId="89" xfId="0" applyFont="1" applyFill="1" applyBorder="1" applyAlignment="1">
      <alignment vertical="center"/>
    </xf>
    <xf numFmtId="0" fontId="0" fillId="0" borderId="90" xfId="0" applyFont="1" applyBorder="1" applyAlignment="1">
      <alignment horizontal="center" vertical="center"/>
    </xf>
    <xf numFmtId="0" fontId="0" fillId="0" borderId="9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5" xfId="0" applyFont="1" applyBorder="1">
      <alignment vertical="center"/>
    </xf>
    <xf numFmtId="0" fontId="8" fillId="0" borderId="7" xfId="4" applyBorder="1" applyAlignment="1" applyProtection="1">
      <alignment horizontal="center" vertical="center" shrinkToFit="1"/>
    </xf>
    <xf numFmtId="0" fontId="8" fillId="0" borderId="4" xfId="4" applyBorder="1" applyAlignment="1" applyProtection="1">
      <alignment horizontal="center" vertical="center" shrinkToFit="1"/>
    </xf>
    <xf numFmtId="180" fontId="14" fillId="0" borderId="7" xfId="4" applyNumberFormat="1" applyFont="1" applyBorder="1" applyAlignment="1" applyProtection="1">
      <alignment horizontal="center" vertical="center"/>
    </xf>
    <xf numFmtId="180" fontId="14" fillId="0" borderId="5" xfId="4" applyNumberFormat="1" applyFont="1" applyBorder="1" applyAlignment="1" applyProtection="1">
      <alignment horizontal="center" vertical="center"/>
    </xf>
    <xf numFmtId="180" fontId="14" fillId="0" borderId="4" xfId="4" applyNumberFormat="1" applyFont="1" applyBorder="1" applyAlignment="1" applyProtection="1">
      <alignment horizontal="center" vertical="center"/>
    </xf>
    <xf numFmtId="0" fontId="12" fillId="12" borderId="2" xfId="4" applyFont="1" applyFill="1" applyBorder="1" applyAlignment="1" applyProtection="1">
      <alignment horizontal="center" vertical="center"/>
    </xf>
    <xf numFmtId="0" fontId="10" fillId="0" borderId="0" xfId="4" applyFont="1" applyAlignment="1" applyProtection="1">
      <alignment horizontal="center" vertical="top"/>
    </xf>
    <xf numFmtId="0" fontId="12" fillId="0" borderId="2" xfId="4" applyFont="1" applyBorder="1" applyAlignment="1" applyProtection="1">
      <alignment horizontal="center" vertical="center"/>
    </xf>
    <xf numFmtId="0" fontId="8" fillId="0" borderId="1" xfId="4" applyFont="1" applyBorder="1" applyAlignment="1" applyProtection="1">
      <alignment horizontal="center"/>
    </xf>
    <xf numFmtId="0" fontId="8" fillId="0" borderId="0" xfId="4" applyBorder="1" applyAlignment="1" applyProtection="1"/>
    <xf numFmtId="0" fontId="11" fillId="0" borderId="2" xfId="4" applyFont="1" applyBorder="1" applyAlignment="1" applyProtection="1">
      <alignment horizontal="center" vertical="center"/>
    </xf>
    <xf numFmtId="0" fontId="10" fillId="0" borderId="0" xfId="4" applyFont="1" applyAlignment="1" applyProtection="1">
      <alignment horizontal="center" vertical="top" shrinkToFit="1"/>
    </xf>
    <xf numFmtId="0" fontId="8" fillId="0" borderId="29" xfId="4" applyBorder="1" applyAlignment="1" applyProtection="1">
      <alignment horizontal="center" vertical="center" shrinkToFit="1"/>
    </xf>
    <xf numFmtId="0" fontId="8" fillId="0" borderId="31" xfId="4" applyBorder="1" applyAlignment="1" applyProtection="1">
      <alignment horizontal="center" vertical="center" shrinkToFit="1"/>
    </xf>
    <xf numFmtId="0" fontId="8" fillId="0" borderId="11" xfId="4" applyBorder="1" applyAlignment="1" applyProtection="1">
      <alignment horizontal="center" vertical="center" shrinkToFit="1"/>
    </xf>
    <xf numFmtId="0" fontId="8" fillId="0" borderId="13" xfId="4" applyBorder="1" applyAlignment="1" applyProtection="1">
      <alignment horizontal="center" vertical="center" shrinkToFit="1"/>
    </xf>
    <xf numFmtId="0" fontId="12" fillId="0" borderId="2" xfId="4" applyFont="1" applyBorder="1" applyAlignment="1" applyProtection="1">
      <alignment horizontal="center" vertical="center" wrapText="1"/>
    </xf>
    <xf numFmtId="0" fontId="8" fillId="0" borderId="28" xfId="4" applyBorder="1" applyAlignment="1" applyProtection="1">
      <alignment horizontal="center" vertical="center" wrapText="1"/>
    </xf>
    <xf numFmtId="0" fontId="8" fillId="0" borderId="28" xfId="4" applyBorder="1" applyAlignment="1" applyProtection="1">
      <alignment horizontal="center" vertical="center"/>
    </xf>
    <xf numFmtId="0" fontId="8" fillId="0" borderId="3" xfId="4" applyBorder="1" applyAlignment="1" applyProtection="1">
      <alignment horizontal="center" vertical="center"/>
    </xf>
    <xf numFmtId="14" fontId="8" fillId="0" borderId="28" xfId="4" applyNumberFormat="1" applyBorder="1" applyAlignment="1" applyProtection="1">
      <alignment horizontal="center" vertical="center" shrinkToFit="1"/>
    </xf>
    <xf numFmtId="14" fontId="8" fillId="0" borderId="3" xfId="4" applyNumberFormat="1" applyBorder="1" applyAlignment="1" applyProtection="1">
      <alignment horizontal="center" vertical="center" shrinkToFit="1"/>
    </xf>
    <xf numFmtId="0" fontId="8" fillId="0" borderId="44" xfId="4" applyBorder="1" applyAlignment="1" applyProtection="1">
      <alignment horizontal="center" vertical="center" shrinkToFit="1"/>
    </xf>
    <xf numFmtId="0" fontId="8" fillId="0" borderId="1" xfId="4" applyBorder="1" applyAlignment="1" applyProtection="1">
      <alignment horizontal="center" vertical="center" shrinkToFit="1"/>
    </xf>
    <xf numFmtId="0" fontId="13" fillId="0" borderId="29" xfId="4" applyFont="1" applyBorder="1" applyAlignment="1" applyProtection="1">
      <alignment horizontal="center" vertical="center" shrinkToFit="1"/>
    </xf>
    <xf numFmtId="0" fontId="13" fillId="0" borderId="44" xfId="4" applyFont="1" applyBorder="1" applyAlignment="1" applyProtection="1">
      <alignment horizontal="center" vertical="center" shrinkToFit="1"/>
    </xf>
    <xf numFmtId="0" fontId="13" fillId="0" borderId="31" xfId="4" applyFont="1" applyBorder="1" applyAlignment="1" applyProtection="1">
      <alignment horizontal="center" vertical="center" shrinkToFit="1"/>
    </xf>
    <xf numFmtId="0" fontId="13" fillId="0" borderId="6" xfId="4" applyFont="1" applyBorder="1" applyAlignment="1" applyProtection="1">
      <alignment horizontal="center" vertical="center" shrinkToFit="1"/>
    </xf>
    <xf numFmtId="0" fontId="13" fillId="0" borderId="0" xfId="4" applyFont="1" applyBorder="1" applyAlignment="1" applyProtection="1">
      <alignment horizontal="center" vertical="center" shrinkToFit="1"/>
    </xf>
    <xf numFmtId="0" fontId="13" fillId="0" borderId="67" xfId="4" applyFont="1" applyBorder="1" applyAlignment="1" applyProtection="1">
      <alignment horizontal="center" vertical="center" shrinkToFit="1"/>
    </xf>
    <xf numFmtId="0" fontId="13" fillId="0" borderId="11" xfId="4" applyFont="1" applyBorder="1" applyAlignment="1" applyProtection="1">
      <alignment horizontal="center" vertical="center" shrinkToFit="1"/>
    </xf>
    <xf numFmtId="0" fontId="13" fillId="0" borderId="1" xfId="4" applyFont="1" applyBorder="1" applyAlignment="1" applyProtection="1">
      <alignment horizontal="center" vertical="center" shrinkToFit="1"/>
    </xf>
    <xf numFmtId="0" fontId="13" fillId="0" borderId="13" xfId="4" applyFont="1" applyBorder="1" applyAlignment="1" applyProtection="1">
      <alignment horizontal="center" vertical="center" shrinkToFit="1"/>
    </xf>
    <xf numFmtId="49" fontId="8" fillId="0" borderId="2" xfId="4" applyNumberFormat="1" applyBorder="1" applyAlignment="1" applyProtection="1">
      <alignment horizontal="center" vertical="center" shrinkToFit="1"/>
    </xf>
    <xf numFmtId="0" fontId="8" fillId="0" borderId="2" xfId="4" applyBorder="1" applyAlignment="1" applyProtection="1">
      <alignment horizontal="center" vertical="center" shrinkToFit="1"/>
    </xf>
    <xf numFmtId="182" fontId="8" fillId="0" borderId="2" xfId="4" applyNumberFormat="1" applyBorder="1" applyAlignment="1" applyProtection="1">
      <alignment horizontal="center" shrinkToFit="1"/>
    </xf>
    <xf numFmtId="182" fontId="8" fillId="0" borderId="7" xfId="4" applyNumberFormat="1" applyBorder="1" applyAlignment="1" applyProtection="1">
      <alignment horizontal="center"/>
    </xf>
    <xf numFmtId="182" fontId="8" fillId="0" borderId="4" xfId="4" applyNumberFormat="1" applyBorder="1" applyAlignment="1" applyProtection="1">
      <alignment horizontal="center"/>
    </xf>
    <xf numFmtId="49" fontId="8" fillId="0" borderId="7" xfId="4" applyNumberFormat="1" applyFont="1" applyBorder="1" applyAlignment="1" applyProtection="1">
      <alignment horizontal="center"/>
    </xf>
    <xf numFmtId="49" fontId="8" fillId="0" borderId="5" xfId="4" applyNumberFormat="1" applyFont="1" applyBorder="1" applyAlignment="1" applyProtection="1">
      <alignment horizontal="center"/>
    </xf>
    <xf numFmtId="49" fontId="8" fillId="0" borderId="4" xfId="4" applyNumberFormat="1" applyFont="1" applyBorder="1" applyAlignment="1" applyProtection="1">
      <alignment horizontal="center"/>
    </xf>
    <xf numFmtId="0" fontId="8" fillId="0" borderId="7" xfId="4" applyFont="1" applyBorder="1" applyAlignment="1" applyProtection="1">
      <alignment horizontal="center"/>
    </xf>
    <xf numFmtId="0" fontId="8" fillId="0" borderId="5" xfId="4" applyFont="1" applyBorder="1" applyAlignment="1" applyProtection="1">
      <alignment horizontal="center"/>
    </xf>
    <xf numFmtId="0" fontId="8" fillId="0" borderId="4" xfId="4" applyFont="1" applyBorder="1" applyAlignment="1" applyProtection="1">
      <alignment horizontal="center"/>
    </xf>
    <xf numFmtId="182" fontId="8" fillId="0" borderId="7" xfId="2" applyNumberFormat="1" applyFont="1" applyFill="1" applyBorder="1" applyAlignment="1" applyProtection="1">
      <alignment horizontal="center"/>
    </xf>
    <xf numFmtId="182" fontId="8" fillId="0" borderId="5" xfId="2" applyNumberFormat="1" applyFont="1" applyFill="1" applyBorder="1" applyAlignment="1" applyProtection="1">
      <alignment horizontal="center"/>
    </xf>
    <xf numFmtId="182" fontId="8" fillId="0" borderId="4" xfId="2" applyNumberFormat="1" applyFont="1" applyFill="1" applyBorder="1" applyAlignment="1" applyProtection="1">
      <alignment horizontal="center"/>
    </xf>
    <xf numFmtId="182" fontId="8" fillId="0" borderId="5" xfId="4" applyNumberFormat="1" applyBorder="1" applyAlignment="1" applyProtection="1">
      <alignment horizontal="center"/>
    </xf>
    <xf numFmtId="0" fontId="8" fillId="0" borderId="2" xfId="4" applyFont="1" applyBorder="1" applyAlignment="1" applyProtection="1">
      <alignment horizontal="center" shrinkToFit="1"/>
    </xf>
    <xf numFmtId="0" fontId="8" fillId="0" borderId="2" xfId="4" applyBorder="1" applyAlignment="1" applyProtection="1">
      <alignment horizontal="center" shrinkToFit="1"/>
    </xf>
    <xf numFmtId="179" fontId="8" fillId="0" borderId="7" xfId="4" applyNumberFormat="1" applyBorder="1" applyAlignment="1" applyProtection="1">
      <alignment horizontal="center"/>
    </xf>
    <xf numFmtId="179" fontId="8" fillId="0" borderId="4" xfId="4" applyNumberFormat="1" applyBorder="1" applyAlignment="1" applyProtection="1">
      <alignment horizontal="center"/>
    </xf>
    <xf numFmtId="178" fontId="8" fillId="0" borderId="7" xfId="4" applyNumberFormat="1" applyBorder="1" applyAlignment="1" applyProtection="1">
      <alignment horizontal="center"/>
    </xf>
    <xf numFmtId="178" fontId="8" fillId="0" borderId="5" xfId="4" applyNumberFormat="1" applyBorder="1" applyAlignment="1" applyProtection="1">
      <alignment horizontal="center"/>
    </xf>
    <xf numFmtId="181" fontId="8" fillId="0" borderId="7" xfId="4" quotePrefix="1" applyNumberFormat="1" applyFill="1" applyBorder="1" applyAlignment="1" applyProtection="1">
      <alignment horizontal="center"/>
    </xf>
    <xf numFmtId="181" fontId="8" fillId="0" borderId="5" xfId="4" quotePrefix="1" applyNumberFormat="1" applyFill="1" applyBorder="1" applyAlignment="1" applyProtection="1">
      <alignment horizontal="center"/>
    </xf>
    <xf numFmtId="181" fontId="8" fillId="0" borderId="4" xfId="4" quotePrefix="1" applyNumberFormat="1" applyFill="1" applyBorder="1" applyAlignment="1" applyProtection="1">
      <alignment horizontal="center"/>
    </xf>
    <xf numFmtId="179" fontId="8" fillId="0" borderId="2" xfId="4" applyNumberFormat="1" applyBorder="1" applyAlignment="1" applyProtection="1">
      <alignment horizontal="center"/>
    </xf>
    <xf numFmtId="182" fontId="8" fillId="0" borderId="2" xfId="4" applyNumberFormat="1" applyBorder="1" applyAlignment="1" applyProtection="1">
      <alignment horizontal="center"/>
    </xf>
    <xf numFmtId="49" fontId="8" fillId="0" borderId="2" xfId="4" applyNumberFormat="1" applyFont="1" applyBorder="1" applyAlignment="1" applyProtection="1">
      <alignment horizontal="center"/>
    </xf>
    <xf numFmtId="182" fontId="8" fillId="0" borderId="2" xfId="2" applyNumberFormat="1" applyFont="1" applyFill="1" applyBorder="1" applyAlignment="1" applyProtection="1">
      <alignment horizontal="center"/>
    </xf>
    <xf numFmtId="181" fontId="8" fillId="0" borderId="2" xfId="4" quotePrefix="1" applyNumberFormat="1" applyFill="1" applyBorder="1" applyAlignment="1" applyProtection="1">
      <alignment horizontal="center"/>
    </xf>
    <xf numFmtId="0" fontId="8" fillId="0" borderId="2" xfId="4" applyFont="1" applyBorder="1" applyAlignment="1" applyProtection="1">
      <alignment horizontal="center"/>
    </xf>
    <xf numFmtId="180" fontId="14" fillId="0" borderId="11" xfId="4" applyNumberFormat="1" applyFont="1" applyBorder="1" applyAlignment="1" applyProtection="1">
      <alignment horizontal="center" vertical="center"/>
    </xf>
    <xf numFmtId="180" fontId="14" fillId="0" borderId="1" xfId="4" applyNumberFormat="1" applyFont="1" applyBorder="1" applyAlignment="1" applyProtection="1">
      <alignment horizontal="center" vertical="center"/>
    </xf>
    <xf numFmtId="180" fontId="14" fillId="0" borderId="13" xfId="4" applyNumberFormat="1" applyFont="1" applyBorder="1" applyAlignment="1" applyProtection="1">
      <alignment horizontal="center" vertical="center"/>
    </xf>
    <xf numFmtId="0" fontId="8" fillId="0" borderId="1" xfId="4" applyNumberFormat="1" applyFont="1" applyBorder="1" applyAlignment="1" applyProtection="1">
      <alignment horizontal="center"/>
    </xf>
    <xf numFmtId="0" fontId="8" fillId="0" borderId="2" xfId="4" applyNumberFormat="1" applyBorder="1" applyAlignment="1" applyProtection="1">
      <alignment horizontal="center" vertical="center" wrapText="1"/>
    </xf>
    <xf numFmtId="0" fontId="8" fillId="0" borderId="28" xfId="4" applyNumberFormat="1" applyBorder="1" applyAlignment="1" applyProtection="1">
      <alignment horizontal="center" vertical="center" wrapText="1"/>
    </xf>
    <xf numFmtId="0" fontId="8" fillId="0" borderId="2" xfId="4" applyNumberFormat="1" applyBorder="1" applyAlignment="1" applyProtection="1">
      <alignment horizontal="center" vertical="center"/>
    </xf>
    <xf numFmtId="0" fontId="10" fillId="0" borderId="0" xfId="4" applyNumberFormat="1" applyFont="1" applyAlignment="1" applyProtection="1">
      <alignment horizontal="center" vertical="top" shrinkToFit="1"/>
    </xf>
    <xf numFmtId="0" fontId="13" fillId="0" borderId="29" xfId="4" applyNumberFormat="1" applyFont="1" applyBorder="1" applyAlignment="1" applyProtection="1">
      <alignment horizontal="center" vertical="center" shrinkToFit="1"/>
    </xf>
    <xf numFmtId="0" fontId="13" fillId="0" borderId="44" xfId="4" applyNumberFormat="1" applyFont="1" applyBorder="1" applyAlignment="1" applyProtection="1">
      <alignment horizontal="center" vertical="center" shrinkToFit="1"/>
    </xf>
    <xf numFmtId="0" fontId="13" fillId="0" borderId="6" xfId="4" applyNumberFormat="1" applyFont="1" applyBorder="1" applyAlignment="1" applyProtection="1">
      <alignment horizontal="center" vertical="center" shrinkToFit="1"/>
    </xf>
    <xf numFmtId="0" fontId="13" fillId="0" borderId="0" xfId="4" applyNumberFormat="1" applyFont="1" applyBorder="1" applyAlignment="1" applyProtection="1">
      <alignment horizontal="center" vertical="center" shrinkToFit="1"/>
    </xf>
    <xf numFmtId="0" fontId="13" fillId="0" borderId="11" xfId="4" applyNumberFormat="1" applyFont="1" applyBorder="1" applyAlignment="1" applyProtection="1">
      <alignment horizontal="center" vertical="center" shrinkToFit="1"/>
    </xf>
    <xf numFmtId="0" fontId="13" fillId="0" borderId="1" xfId="4" applyNumberFormat="1" applyFont="1" applyBorder="1" applyAlignment="1" applyProtection="1">
      <alignment horizontal="center" vertical="center" shrinkToFit="1"/>
    </xf>
    <xf numFmtId="0" fontId="8" fillId="0" borderId="29" xfId="4" applyBorder="1" applyAlignment="1" applyProtection="1">
      <alignment horizontal="center" vertical="center"/>
    </xf>
    <xf numFmtId="0" fontId="8" fillId="0" borderId="31" xfId="4" applyBorder="1" applyAlignment="1" applyProtection="1">
      <alignment horizontal="center" vertical="center"/>
    </xf>
    <xf numFmtId="0" fontId="8" fillId="0" borderId="11" xfId="4" applyBorder="1" applyAlignment="1" applyProtection="1">
      <alignment horizontal="center" vertical="center"/>
    </xf>
    <xf numFmtId="0" fontId="8" fillId="0" borderId="13" xfId="4" applyBorder="1" applyAlignment="1" applyProtection="1">
      <alignment horizontal="center" vertical="center"/>
    </xf>
    <xf numFmtId="0" fontId="34" fillId="0" borderId="0" xfId="0" applyNumberFormat="1" applyFont="1" applyBorder="1" applyProtection="1">
      <alignment vertical="center"/>
    </xf>
    <xf numFmtId="0" fontId="33" fillId="0" borderId="0" xfId="0" applyNumberFormat="1" applyFont="1" applyBorder="1" applyProtection="1">
      <alignment vertical="center"/>
    </xf>
  </cellXfs>
  <cellStyles count="12">
    <cellStyle name="ハイパーリンク" xfId="1" builtinId="8"/>
    <cellStyle name="桁区切り" xfId="2" builtinId="6"/>
    <cellStyle name="桁区切り 2" xfId="7"/>
    <cellStyle name="桁区切り 3" xfId="10"/>
    <cellStyle name="標準" xfId="0" builtinId="0"/>
    <cellStyle name="標準 2" xfId="6"/>
    <cellStyle name="標準 3" xfId="5"/>
    <cellStyle name="標準 3 2" xfId="11"/>
    <cellStyle name="標準 4" xfId="9"/>
    <cellStyle name="標準 5" xfId="8"/>
    <cellStyle name="標準_1支部DETA" xfId="3"/>
    <cellStyle name="標準_大会申込用紙元枠19" xfId="4"/>
  </cellStyles>
  <dxfs count="10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20731</xdr:colOff>
      <xdr:row>45</xdr:row>
      <xdr:rowOff>19050</xdr:rowOff>
    </xdr:from>
    <xdr:to>
      <xdr:col>8</xdr:col>
      <xdr:colOff>3763</xdr:colOff>
      <xdr:row>49</xdr:row>
      <xdr:rowOff>91047</xdr:rowOff>
    </xdr:to>
    <xdr:sp macro="" textlink="" fLocksText="0">
      <xdr:nvSpPr>
        <xdr:cNvPr id="11423" name="AutoShape 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rrowheads="1"/>
        </xdr:cNvSpPr>
      </xdr:nvSpPr>
      <xdr:spPr bwMode="auto">
        <a:xfrm>
          <a:off x="1802466" y="13466109"/>
          <a:ext cx="2387974" cy="1013292"/>
        </a:xfrm>
        <a:prstGeom prst="wedgeRoundRectCallout">
          <a:avLst>
            <a:gd name="adj1" fmla="val -30477"/>
            <a:gd name="adj2" fmla="val -683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白いセルの部分には、演算が埋め込まれています。今年度登録済みの氏名が出るようになっています。登録が済んでいない選手や中学生などは直接入力をします。</a:t>
          </a:r>
        </a:p>
      </xdr:txBody>
    </xdr:sp>
    <xdr:clientData fLocksWithSheet="0"/>
  </xdr:twoCellAnchor>
  <xdr:twoCellAnchor editAs="oneCell">
    <xdr:from>
      <xdr:col>8</xdr:col>
      <xdr:colOff>487456</xdr:colOff>
      <xdr:row>45</xdr:row>
      <xdr:rowOff>91888</xdr:rowOff>
    </xdr:from>
    <xdr:to>
      <xdr:col>13</xdr:col>
      <xdr:colOff>499702</xdr:colOff>
      <xdr:row>48</xdr:row>
      <xdr:rowOff>353786</xdr:rowOff>
    </xdr:to>
    <xdr:sp macro="" textlink="" fLocksText="0">
      <xdr:nvSpPr>
        <xdr:cNvPr id="10321" name="AutoShape 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rrowheads="1"/>
        </xdr:cNvSpPr>
      </xdr:nvSpPr>
      <xdr:spPr bwMode="auto">
        <a:xfrm>
          <a:off x="4855349" y="13753459"/>
          <a:ext cx="1849210" cy="792577"/>
        </a:xfrm>
        <a:prstGeom prst="wedgeRoundRectCallout">
          <a:avLst>
            <a:gd name="adj1" fmla="val -27185"/>
            <a:gd name="adj2" fmla="val -7577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黄色いセルの部分は、入力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項目を選びます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 sz="1100" b="0" i="0" u="none" strike="noStrike" baseline="0">
            <a:solidFill>
              <a:srgbClr val="DD0806"/>
            </a:solidFill>
            <a:latin typeface="ＭＳ Ｐゴシック"/>
            <a:ea typeface="ＭＳ Ｐゴシック"/>
          </a:endParaRPr>
        </a:p>
      </xdr:txBody>
    </xdr:sp>
    <xdr:clientData fLocksWithSheet="0"/>
  </xdr:twoCellAnchor>
  <xdr:twoCellAnchor editAs="oneCell">
    <xdr:from>
      <xdr:col>14</xdr:col>
      <xdr:colOff>85165</xdr:colOff>
      <xdr:row>45</xdr:row>
      <xdr:rowOff>83295</xdr:rowOff>
    </xdr:from>
    <xdr:to>
      <xdr:col>23</xdr:col>
      <xdr:colOff>208432</xdr:colOff>
      <xdr:row>52</xdr:row>
      <xdr:rowOff>284349</xdr:rowOff>
    </xdr:to>
    <xdr:sp macro="" textlink="" fLocksText="0">
      <xdr:nvSpPr>
        <xdr:cNvPr id="11316" name="AutoShape 5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rrowheads="1"/>
        </xdr:cNvSpPr>
      </xdr:nvSpPr>
      <xdr:spPr bwMode="auto">
        <a:xfrm>
          <a:off x="6169959" y="13530354"/>
          <a:ext cx="2947148" cy="1960377"/>
        </a:xfrm>
        <a:prstGeom prst="wedgeRoundRectCallout">
          <a:avLst>
            <a:gd name="adj1" fmla="val -73139"/>
            <a:gd name="adj2" fmla="val -7939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記録の入力は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4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空欄を作らない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トラック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 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 ）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フィールド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 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 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　　　　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 </a:t>
          </a:r>
          <a:r>
            <a:rPr lang="en-US" altLang="ja-JP" sz="1600" b="1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混成　　　　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0</a:t>
          </a:r>
          <a:r>
            <a:rPr lang="ja-JP" altLang="en-US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．</a:t>
          </a:r>
          <a:r>
            <a:rPr lang="en-US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00</a:t>
          </a:r>
          <a:r>
            <a:rPr lang="ja-JP" altLang="en-US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．</a:t>
          </a:r>
          <a:r>
            <a:rPr lang="en-US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00</a:t>
          </a:r>
          <a:r>
            <a:rPr lang="ja-JP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（ </a:t>
          </a:r>
          <a:r>
            <a:rPr lang="en-US" altLang="ja-JP" sz="1600" b="1" i="0" baseline="0">
              <a:solidFill>
                <a:srgbClr val="FF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5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桁 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（下４桁に得点を入力する）</a:t>
          </a:r>
          <a:endParaRPr lang="en-US" altLang="ja-JP" sz="12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700"/>
            </a:lnSpc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のように</a:t>
          </a:r>
          <a:r>
            <a:rPr lang="en-US" altLang="ja-JP" sz="1400" b="0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"0"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を入力して下さい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>
            <a:lnSpc>
              <a:spcPts val="1700"/>
            </a:lnSpc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記録なしの場合には，空欄で構いません。</a:t>
          </a:r>
        </a:p>
      </xdr:txBody>
    </xdr:sp>
    <xdr:clientData fLocksWithSheet="0"/>
  </xdr:twoCellAnchor>
  <xdr:oneCellAnchor>
    <xdr:from>
      <xdr:col>0</xdr:col>
      <xdr:colOff>39781</xdr:colOff>
      <xdr:row>45</xdr:row>
      <xdr:rowOff>16710</xdr:rowOff>
    </xdr:from>
    <xdr:ext cx="1652768" cy="1005826"/>
    <xdr:sp macro="" textlink="" fLocksText="0">
      <xdr:nvSpPr>
        <xdr:cNvPr id="11426" name="AutoShape 8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rrowheads="1"/>
        </xdr:cNvSpPr>
      </xdr:nvSpPr>
      <xdr:spPr bwMode="auto">
        <a:xfrm>
          <a:off x="39781" y="13463769"/>
          <a:ext cx="1652768" cy="1005826"/>
        </a:xfrm>
        <a:prstGeom prst="wedgeRoundRectCallout">
          <a:avLst>
            <a:gd name="adj1" fmla="val -27599"/>
            <a:gd name="adj2" fmla="val -784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支部番号を先頭に入れて、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桁の登録番号を入力。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別ファイルから番号の列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のみをコピー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ペースト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できます。</a:t>
          </a:r>
        </a:p>
      </xdr:txBody>
    </xdr:sp>
    <xdr:clientData fLocksWithSheet="0"/>
  </xdr:oneCellAnchor>
  <xdr:twoCellAnchor editAs="oneCell">
    <xdr:from>
      <xdr:col>23</xdr:col>
      <xdr:colOff>249330</xdr:colOff>
      <xdr:row>46</xdr:row>
      <xdr:rowOff>53790</xdr:rowOff>
    </xdr:from>
    <xdr:to>
      <xdr:col>43</xdr:col>
      <xdr:colOff>16008</xdr:colOff>
      <xdr:row>52</xdr:row>
      <xdr:rowOff>116417</xdr:rowOff>
    </xdr:to>
    <xdr:sp macro="" textlink="" fLocksText="0">
      <xdr:nvSpPr>
        <xdr:cNvPr id="11427" name="AutoShape 1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rrowheads="1"/>
        </xdr:cNvSpPr>
      </xdr:nvSpPr>
      <xdr:spPr bwMode="auto">
        <a:xfrm>
          <a:off x="9837830" y="14330707"/>
          <a:ext cx="2804717" cy="1671293"/>
        </a:xfrm>
        <a:prstGeom prst="wedgeRoundRectCallout">
          <a:avLst>
            <a:gd name="adj1" fmla="val -36069"/>
            <a:gd name="adj2" fmla="val -76747"/>
            <a:gd name="adj3" fmla="val 16667"/>
          </a:avLst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リレーの出場者全員に記録を入力してください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すべて５桁で入力すること。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2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男子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4R 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チーム　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→　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 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　　　　　</a:t>
          </a:r>
          <a:endParaRPr lang="en-US" altLang="ja-JP" sz="1200" b="1" i="0" u="none" strike="noStrik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　　　　　　</a:t>
          </a:r>
          <a:endParaRPr lang="en-US" altLang="ja-JP" sz="1200" b="1" i="0" u="none" strike="noStrik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</a:rPr>
            <a:t>女子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4R 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チーム　→　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 </a:t>
          </a:r>
        </a:p>
      </xdr:txBody>
    </xdr:sp>
    <xdr:clientData fLocksWithSheet="0"/>
  </xdr:twoCellAnchor>
  <xdr:twoCellAnchor>
    <xdr:from>
      <xdr:col>0</xdr:col>
      <xdr:colOff>166548</xdr:colOff>
      <xdr:row>50</xdr:row>
      <xdr:rowOff>117664</xdr:rowOff>
    </xdr:from>
    <xdr:to>
      <xdr:col>13</xdr:col>
      <xdr:colOff>354106</xdr:colOff>
      <xdr:row>54</xdr:row>
      <xdr:rowOff>73960</xdr:rowOff>
    </xdr:to>
    <xdr:sp macro="" textlink="">
      <xdr:nvSpPr>
        <xdr:cNvPr id="11429" name="Text Box 14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166548" y="14741340"/>
          <a:ext cx="5712058" cy="1121708"/>
        </a:xfrm>
        <a:prstGeom prst="rect">
          <a:avLst/>
        </a:prstGeom>
        <a:solidFill>
          <a:srgbClr val="FF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入力したら再度確認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□ゼッケン番号は登録したものになっていますか？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□資格記録は、トラックは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桁、フィールド・リレーは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桁になっていますか？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400mH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の記録は分と秒で（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秒などはダメ）入力していますか？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□出場種目と人数を一番下の表で確認してください。</a:t>
          </a:r>
        </a:p>
      </xdr:txBody>
    </xdr:sp>
    <xdr:clientData/>
  </xdr:twoCellAnchor>
  <xdr:twoCellAnchor>
    <xdr:from>
      <xdr:col>13</xdr:col>
      <xdr:colOff>101087</xdr:colOff>
      <xdr:row>6</xdr:row>
      <xdr:rowOff>109107</xdr:rowOff>
    </xdr:from>
    <xdr:to>
      <xdr:col>17</xdr:col>
      <xdr:colOff>491148</xdr:colOff>
      <xdr:row>7</xdr:row>
      <xdr:rowOff>468561</xdr:rowOff>
    </xdr:to>
    <xdr:sp macro="[0]!セルの値最新" textlink="">
      <xdr:nvSpPr>
        <xdr:cNvPr id="9" name="額縁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24087" y="2363357"/>
          <a:ext cx="1776478" cy="952121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添付ファイル名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自動変換マクロ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54428</xdr:colOff>
      <xdr:row>0</xdr:row>
      <xdr:rowOff>54429</xdr:rowOff>
    </xdr:from>
    <xdr:to>
      <xdr:col>37</xdr:col>
      <xdr:colOff>1220391</xdr:colOff>
      <xdr:row>2</xdr:row>
      <xdr:rowOff>27214</xdr:rowOff>
    </xdr:to>
    <xdr:sp macro="[0]!セルの値最新" textlink="">
      <xdr:nvSpPr>
        <xdr:cNvPr id="2" name="額縁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157381" y="54429"/>
          <a:ext cx="1165963" cy="722879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添付ファイル作成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6</xdr:row>
      <xdr:rowOff>28575</xdr:rowOff>
    </xdr:from>
    <xdr:to>
      <xdr:col>8</xdr:col>
      <xdr:colOff>714375</xdr:colOff>
      <xdr:row>7</xdr:row>
      <xdr:rowOff>76200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 txBox="1">
          <a:spLocks noChangeArrowheads="1"/>
        </xdr:cNvSpPr>
      </xdr:nvSpPr>
      <xdr:spPr bwMode="auto">
        <a:xfrm>
          <a:off x="3476625" y="1133475"/>
          <a:ext cx="361950" cy="200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校印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15</xdr:col>
      <xdr:colOff>161925</xdr:colOff>
      <xdr:row>1</xdr:row>
      <xdr:rowOff>200025</xdr:rowOff>
    </xdr:from>
    <xdr:to>
      <xdr:col>17</xdr:col>
      <xdr:colOff>504825</xdr:colOff>
      <xdr:row>1</xdr:row>
      <xdr:rowOff>200025</xdr:rowOff>
    </xdr:to>
    <xdr:sp macro="" textlink="">
      <xdr:nvSpPr>
        <xdr:cNvPr id="12981" name="Line 2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>
          <a:spLocks noChangeShapeType="1"/>
        </xdr:cNvSpPr>
      </xdr:nvSpPr>
      <xdr:spPr bwMode="auto">
        <a:xfrm>
          <a:off x="8534400" y="4095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0</xdr:row>
      <xdr:rowOff>19050</xdr:rowOff>
    </xdr:from>
    <xdr:to>
      <xdr:col>14</xdr:col>
      <xdr:colOff>800100</xdr:colOff>
      <xdr:row>1</xdr:row>
      <xdr:rowOff>19050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7886700" y="19050"/>
          <a:ext cx="590550" cy="2095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6</xdr:row>
      <xdr:rowOff>28575</xdr:rowOff>
    </xdr:from>
    <xdr:to>
      <xdr:col>8</xdr:col>
      <xdr:colOff>714375</xdr:colOff>
      <xdr:row>7</xdr:row>
      <xdr:rowOff>73025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 txBox="1">
          <a:spLocks noChangeArrowheads="1"/>
        </xdr:cNvSpPr>
      </xdr:nvSpPr>
      <xdr:spPr bwMode="auto">
        <a:xfrm>
          <a:off x="3476625" y="1133475"/>
          <a:ext cx="361950" cy="1968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校印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15</xdr:col>
      <xdr:colOff>161925</xdr:colOff>
      <xdr:row>1</xdr:row>
      <xdr:rowOff>200025</xdr:rowOff>
    </xdr:from>
    <xdr:to>
      <xdr:col>17</xdr:col>
      <xdr:colOff>504825</xdr:colOff>
      <xdr:row>1</xdr:row>
      <xdr:rowOff>200025</xdr:rowOff>
    </xdr:to>
    <xdr:sp macro="" textlink="">
      <xdr:nvSpPr>
        <xdr:cNvPr id="11971" name="Line 2">
          <a:extLst>
            <a:ext uri="{FF2B5EF4-FFF2-40B4-BE49-F238E27FC236}">
              <a16:creationId xmlns:a16="http://schemas.microsoft.com/office/drawing/2014/main" id="{00000000-0008-0000-0400-0000C32E0000}"/>
            </a:ext>
          </a:extLst>
        </xdr:cNvPr>
        <xdr:cNvSpPr>
          <a:spLocks noChangeShapeType="1"/>
        </xdr:cNvSpPr>
      </xdr:nvSpPr>
      <xdr:spPr bwMode="auto">
        <a:xfrm>
          <a:off x="8534400" y="4095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800100</xdr:colOff>
      <xdr:row>0</xdr:row>
      <xdr:rowOff>19050</xdr:rowOff>
    </xdr:from>
    <xdr:to>
      <xdr:col>15</xdr:col>
      <xdr:colOff>581025</xdr:colOff>
      <xdr:row>1</xdr:row>
      <xdr:rowOff>19050</xdr:rowOff>
    </xdr:to>
    <xdr:sp macro="" textlink="">
      <xdr:nvSpPr>
        <xdr:cNvPr id="11972" name="Oval 6">
          <a:extLst>
            <a:ext uri="{FF2B5EF4-FFF2-40B4-BE49-F238E27FC236}">
              <a16:creationId xmlns:a16="http://schemas.microsoft.com/office/drawing/2014/main" id="{00000000-0008-0000-0400-0000C42E0000}"/>
            </a:ext>
          </a:extLst>
        </xdr:cNvPr>
        <xdr:cNvSpPr>
          <a:spLocks noChangeArrowheads="1"/>
        </xdr:cNvSpPr>
      </xdr:nvSpPr>
      <xdr:spPr bwMode="auto">
        <a:xfrm>
          <a:off x="8477250" y="19050"/>
          <a:ext cx="590550" cy="2095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kyoriku5shibu@yahoo.co.jp" TargetMode="External"/><Relationship Id="rId1" Type="http://schemas.openxmlformats.org/officeDocument/2006/relationships/hyperlink" Target="mailto:tokyoriku6shibu@yahoo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74"/>
  <sheetViews>
    <sheetView showGridLines="0" tabSelected="1" zoomScale="85" zoomScaleNormal="85" workbookViewId="0">
      <selection sqref="A1:AE1"/>
    </sheetView>
  </sheetViews>
  <sheetFormatPr defaultColWidth="8.88671875" defaultRowHeight="13.2" x14ac:dyDescent="0.2"/>
  <cols>
    <col min="1" max="1" width="7.6640625" style="71" customWidth="1"/>
    <col min="2" max="2" width="8" style="71" customWidth="1"/>
    <col min="3" max="4" width="9.33203125" style="71" customWidth="1"/>
    <col min="5" max="5" width="6.109375" style="71" customWidth="1"/>
    <col min="6" max="6" width="5.77734375" style="71" customWidth="1"/>
    <col min="7" max="7" width="5.109375" style="71" bestFit="1" customWidth="1"/>
    <col min="8" max="8" width="5.6640625" style="71" customWidth="1"/>
    <col min="9" max="9" width="8.77734375" style="71" customWidth="1"/>
    <col min="10" max="10" width="7.33203125" style="71" customWidth="1"/>
    <col min="11" max="13" width="2.77734375" style="71" customWidth="1"/>
    <col min="14" max="14" width="7.33203125" style="71" customWidth="1"/>
    <col min="15" max="17" width="3.6640625" style="71" customWidth="1"/>
    <col min="18" max="18" width="7.33203125" style="71" customWidth="1"/>
    <col min="19" max="21" width="3.6640625" style="71" customWidth="1"/>
    <col min="22" max="22" width="3.88671875" style="71" bestFit="1" customWidth="1"/>
    <col min="23" max="25" width="3.88671875" style="71" customWidth="1"/>
    <col min="26" max="26" width="3.88671875" style="71" bestFit="1" customWidth="1"/>
    <col min="27" max="29" width="3.88671875" style="71" customWidth="1"/>
    <col min="30" max="30" width="8.88671875" style="71" customWidth="1"/>
    <col min="31" max="31" width="8.44140625" style="71" customWidth="1"/>
    <col min="32" max="37" width="8.88671875" style="164" hidden="1" customWidth="1"/>
    <col min="38" max="41" width="8.88671875" style="71" hidden="1" customWidth="1"/>
    <col min="42" max="42" width="57.88671875" style="71" hidden="1" customWidth="1"/>
    <col min="43" max="43" width="8.88671875" style="71" hidden="1" customWidth="1"/>
    <col min="44" max="52" width="8.88671875" style="71" customWidth="1"/>
    <col min="53" max="16384" width="8.88671875" style="71"/>
  </cols>
  <sheetData>
    <row r="1" spans="1:54" ht="36" customHeight="1" x14ac:dyDescent="0.2">
      <c r="A1" s="412" t="str">
        <f>出場選手エントリー票!I1&amp;"の申し込みについて "</f>
        <v xml:space="preserve">東京都高体連　第５・６支部　秋季競技会の申し込みについて 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163"/>
      <c r="AG1" s="163"/>
      <c r="AH1" s="163"/>
      <c r="AM1" s="244" t="s">
        <v>6479</v>
      </c>
    </row>
    <row r="2" spans="1:54" ht="33" customHeight="1" x14ac:dyDescent="0.2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7"/>
      <c r="AF2" s="163"/>
      <c r="AG2" s="163"/>
      <c r="AH2" s="163"/>
    </row>
    <row r="3" spans="1:54" ht="33" customHeight="1" x14ac:dyDescent="0.2">
      <c r="A3" s="168" t="s">
        <v>55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3"/>
      <c r="AG3" s="163"/>
      <c r="AH3" s="163"/>
    </row>
    <row r="4" spans="1:54" s="173" customFormat="1" ht="19.2" x14ac:dyDescent="0.2">
      <c r="A4" s="165" t="s">
        <v>56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AF4" s="171"/>
      <c r="AG4" s="171"/>
      <c r="AH4" s="171"/>
      <c r="AI4" s="172"/>
      <c r="AJ4" s="172"/>
      <c r="AK4" s="172"/>
    </row>
    <row r="5" spans="1:54" s="178" customFormat="1" ht="15.75" customHeight="1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5"/>
      <c r="AF5" s="176"/>
      <c r="AG5" s="176"/>
      <c r="AH5" s="176"/>
      <c r="AI5" s="177"/>
      <c r="AJ5" s="177"/>
      <c r="AK5" s="177" t="s">
        <v>910</v>
      </c>
      <c r="AM5" s="71" t="s">
        <v>876</v>
      </c>
    </row>
    <row r="6" spans="1:54" ht="39.75" customHeight="1" x14ac:dyDescent="0.2">
      <c r="A6" s="166"/>
      <c r="B6" s="431">
        <v>43040</v>
      </c>
      <c r="C6" s="432"/>
      <c r="D6" s="438" t="s">
        <v>872</v>
      </c>
      <c r="E6" s="438"/>
      <c r="F6" s="433">
        <v>43046</v>
      </c>
      <c r="G6" s="433"/>
      <c r="H6" s="433"/>
      <c r="I6" s="425">
        <v>0.625</v>
      </c>
      <c r="J6" s="426"/>
      <c r="K6" s="429" t="s">
        <v>54</v>
      </c>
      <c r="L6" s="429"/>
      <c r="M6" s="429"/>
      <c r="N6" s="429"/>
      <c r="O6" s="429"/>
      <c r="P6" s="429"/>
      <c r="Q6" s="429"/>
      <c r="R6" s="179" t="s">
        <v>52</v>
      </c>
      <c r="S6" s="179"/>
      <c r="T6" s="179"/>
      <c r="U6" s="179"/>
      <c r="V6" s="179"/>
      <c r="W6" s="179"/>
      <c r="X6" s="179"/>
      <c r="Y6" s="179"/>
      <c r="Z6" s="180"/>
      <c r="AA6" s="180"/>
      <c r="AB6" s="180"/>
      <c r="AD6" s="166"/>
      <c r="AE6" s="167"/>
      <c r="AF6" s="163"/>
      <c r="AG6" s="163"/>
      <c r="AH6" s="163"/>
      <c r="AK6" s="177" t="s">
        <v>912</v>
      </c>
      <c r="AM6" s="70" t="s">
        <v>661</v>
      </c>
    </row>
    <row r="7" spans="1:54" ht="46.5" customHeight="1" x14ac:dyDescent="0.2">
      <c r="A7" s="420" t="s">
        <v>68</v>
      </c>
      <c r="B7" s="420"/>
      <c r="C7" s="420"/>
      <c r="D7" s="424" t="str">
        <f>IF(学校情報!D1="","学校番号＋○○○高等学校",学校情報!D1&amp;学校情報!F1&amp;学校情報!H1)</f>
        <v>学校番号＋○○○高等学校</v>
      </c>
      <c r="E7" s="424"/>
      <c r="F7" s="424"/>
      <c r="G7" s="424"/>
      <c r="H7" s="424"/>
      <c r="I7" s="424"/>
      <c r="J7" s="424"/>
      <c r="AC7" s="166"/>
      <c r="AD7" s="166"/>
      <c r="AE7" s="167"/>
      <c r="AF7" s="163" t="s">
        <v>744</v>
      </c>
      <c r="AG7" s="163"/>
      <c r="AH7" s="163"/>
      <c r="AK7" s="164" t="s">
        <v>909</v>
      </c>
      <c r="AM7" s="71" t="s">
        <v>877</v>
      </c>
    </row>
    <row r="8" spans="1:54" s="370" customFormat="1" ht="46.5" customHeight="1" x14ac:dyDescent="0.2">
      <c r="A8" s="375" t="s">
        <v>1880</v>
      </c>
      <c r="B8" s="375"/>
      <c r="C8" s="375"/>
      <c r="D8" s="375"/>
      <c r="E8" s="430" t="str">
        <f>IF(学校情報!D1="","学校番号＋○○○高等学校",学校情報!D1&amp;学校情報!F1&amp;学校情報!H1&amp;".xlsm")</f>
        <v>学校番号＋○○○高等学校</v>
      </c>
      <c r="F8" s="430"/>
      <c r="G8" s="430"/>
      <c r="H8" s="430"/>
      <c r="I8" s="430"/>
      <c r="J8" s="430"/>
      <c r="K8" s="430"/>
      <c r="L8" s="430"/>
      <c r="M8" s="376"/>
      <c r="N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3"/>
      <c r="AD8" s="373"/>
      <c r="AE8" s="374"/>
      <c r="AF8" s="371"/>
      <c r="AG8" s="371"/>
      <c r="AH8" s="371"/>
      <c r="AI8" s="372"/>
      <c r="AJ8" s="372"/>
      <c r="AK8" s="372"/>
    </row>
    <row r="9" spans="1:54" ht="30" x14ac:dyDescent="0.2">
      <c r="A9" s="183" t="s">
        <v>1008</v>
      </c>
      <c r="B9" s="419" t="s">
        <v>58</v>
      </c>
      <c r="C9" s="419"/>
      <c r="D9" s="419"/>
      <c r="E9" s="419"/>
      <c r="F9" s="419"/>
      <c r="G9" s="419"/>
      <c r="H9" s="419"/>
      <c r="I9" s="419"/>
      <c r="J9" s="419"/>
      <c r="N9" s="183" t="s">
        <v>1009</v>
      </c>
      <c r="O9" s="419" t="s">
        <v>1007</v>
      </c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166"/>
      <c r="AD9" s="166"/>
      <c r="AE9" s="167"/>
      <c r="AF9" s="163"/>
      <c r="AG9" s="163"/>
      <c r="AH9" s="163"/>
    </row>
    <row r="10" spans="1:54" s="70" customFormat="1" ht="33.75" customHeight="1" x14ac:dyDescent="0.2">
      <c r="A10" s="191"/>
      <c r="B10" s="192"/>
      <c r="C10" s="192"/>
      <c r="D10" s="192"/>
      <c r="E10" s="192"/>
      <c r="F10" s="193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84"/>
      <c r="V10" s="184"/>
      <c r="W10" s="184"/>
      <c r="X10" s="185"/>
      <c r="Y10" s="185"/>
      <c r="Z10" s="185"/>
      <c r="AA10" s="185"/>
      <c r="AB10" s="185"/>
      <c r="AC10" s="185"/>
      <c r="AD10" s="185"/>
      <c r="AE10" s="185"/>
      <c r="AF10" s="188" t="s">
        <v>745</v>
      </c>
      <c r="AG10" s="188"/>
      <c r="AH10" s="188"/>
      <c r="AI10" s="189"/>
      <c r="AJ10" s="189"/>
      <c r="AK10" s="177" t="s">
        <v>911</v>
      </c>
      <c r="AM10" s="70" t="s">
        <v>662</v>
      </c>
      <c r="AP10" s="230" t="e">
        <f ca="1">CONCATENATE(AP12,"\",AP11)</f>
        <v>#N/A</v>
      </c>
      <c r="AQ10" s="190" t="s">
        <v>1010</v>
      </c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</row>
    <row r="11" spans="1:54" s="185" customFormat="1" ht="33" x14ac:dyDescent="0.2">
      <c r="A11" s="168" t="s">
        <v>1881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5" t="s">
        <v>6480</v>
      </c>
      <c r="AG11" s="195"/>
      <c r="AH11" s="195"/>
      <c r="AI11" s="195"/>
      <c r="AJ11" s="195"/>
      <c r="AK11" s="195"/>
      <c r="AM11" s="186"/>
      <c r="AP11" s="230" t="e">
        <f ca="1">学校情報!D1&amp;学校情報!F1&amp;学校情報!H1&amp;注意事項!AP14</f>
        <v>#N/A</v>
      </c>
      <c r="AQ11" s="196" t="s">
        <v>59</v>
      </c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</row>
    <row r="12" spans="1:54" s="200" customFormat="1" ht="33" x14ac:dyDescent="0.2">
      <c r="A12" s="201" t="s">
        <v>1882</v>
      </c>
      <c r="B12" s="16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3"/>
      <c r="P12" s="193"/>
      <c r="Q12" s="193"/>
      <c r="R12" s="193"/>
      <c r="S12" s="193"/>
      <c r="T12" s="193"/>
      <c r="U12" s="185"/>
      <c r="V12" s="185"/>
      <c r="W12" s="185"/>
      <c r="X12" s="185"/>
      <c r="Y12" s="185"/>
      <c r="Z12" s="185"/>
      <c r="AA12" s="185"/>
      <c r="AB12" s="185"/>
      <c r="AC12" s="187"/>
      <c r="AD12" s="187"/>
      <c r="AE12" s="187"/>
      <c r="AF12" s="198" t="s">
        <v>748</v>
      </c>
      <c r="AG12" s="198"/>
      <c r="AH12" s="198"/>
      <c r="AI12" s="199"/>
      <c r="AJ12" s="199"/>
      <c r="AK12" s="199"/>
      <c r="AM12" s="200" t="s">
        <v>53</v>
      </c>
      <c r="AP12" s="230" t="s">
        <v>4831</v>
      </c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</row>
    <row r="13" spans="1:54" s="70" customFormat="1" ht="27.75" customHeight="1" x14ac:dyDescent="0.2">
      <c r="A13" s="201" t="s">
        <v>1883</v>
      </c>
      <c r="B13" s="16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3"/>
      <c r="P13" s="193"/>
      <c r="Q13" s="193"/>
      <c r="R13" s="193"/>
      <c r="S13" s="193"/>
      <c r="T13" s="193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8" t="s">
        <v>746</v>
      </c>
      <c r="AG13" s="188"/>
      <c r="AH13" s="188"/>
      <c r="AI13" s="189"/>
      <c r="AJ13" s="189"/>
      <c r="AK13" s="189"/>
      <c r="AM13" s="71" t="s">
        <v>878</v>
      </c>
      <c r="AP13" s="231">
        <f ca="1">NOW()</f>
        <v>43002.548286226855</v>
      </c>
      <c r="AQ13" s="190" t="s">
        <v>2337</v>
      </c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</row>
    <row r="14" spans="1:54" s="185" customFormat="1" ht="19.2" x14ac:dyDescent="0.2">
      <c r="A14" s="201"/>
      <c r="B14" s="162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3"/>
      <c r="P14" s="193"/>
      <c r="Q14" s="193"/>
      <c r="R14" s="193"/>
      <c r="S14" s="193"/>
      <c r="T14" s="193"/>
      <c r="AF14" s="195"/>
      <c r="AG14" s="195"/>
      <c r="AH14" s="195"/>
      <c r="AI14" s="195"/>
      <c r="AJ14" s="195"/>
      <c r="AK14" s="195"/>
      <c r="AM14" s="186"/>
      <c r="AP14" s="232" t="str">
        <f ca="1">TEXT(AP13,"mmdd")</f>
        <v>0924</v>
      </c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</row>
    <row r="15" spans="1:54" s="185" customFormat="1" ht="22.5" customHeight="1" x14ac:dyDescent="0.2">
      <c r="A15" s="169"/>
      <c r="B15" s="169" t="s">
        <v>873</v>
      </c>
      <c r="C15" s="427">
        <v>43050</v>
      </c>
      <c r="D15" s="428"/>
      <c r="E15" s="405" t="s">
        <v>4932</v>
      </c>
      <c r="F15" s="423">
        <v>0.72916666666666663</v>
      </c>
      <c r="G15" s="423"/>
      <c r="H15" s="165" t="s">
        <v>1333</v>
      </c>
      <c r="I15" s="423">
        <v>0.75</v>
      </c>
      <c r="J15" s="423"/>
      <c r="K15" s="165" t="s">
        <v>875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95"/>
      <c r="AG15" s="195"/>
      <c r="AH15" s="195"/>
      <c r="AI15" s="195"/>
      <c r="AJ15" s="195"/>
      <c r="AK15" s="195"/>
      <c r="AM15" s="186"/>
      <c r="AP15" s="185" t="s">
        <v>67</v>
      </c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</row>
    <row r="16" spans="1:54" s="173" customFormat="1" ht="28.2" x14ac:dyDescent="0.2">
      <c r="A16" s="169"/>
      <c r="B16" s="169" t="s">
        <v>874</v>
      </c>
      <c r="C16" s="421" t="s">
        <v>1010</v>
      </c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169"/>
      <c r="AB16" s="169"/>
      <c r="AC16" s="169"/>
      <c r="AD16" s="169"/>
      <c r="AE16" s="169"/>
      <c r="AF16" s="171" t="s">
        <v>749</v>
      </c>
      <c r="AG16" s="171"/>
      <c r="AH16" s="171"/>
      <c r="AI16" s="172"/>
      <c r="AJ16" s="172"/>
      <c r="AK16" s="172"/>
      <c r="AM16" s="173" t="s">
        <v>663</v>
      </c>
    </row>
    <row r="17" spans="1:39" ht="20.25" customHeight="1" x14ac:dyDescent="0.2">
      <c r="A17" s="166"/>
      <c r="C17" s="181" t="s">
        <v>1884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7"/>
      <c r="AF17" s="163" t="s">
        <v>750</v>
      </c>
      <c r="AG17" s="163"/>
      <c r="AH17" s="163"/>
      <c r="AM17" s="71" t="s">
        <v>879</v>
      </c>
    </row>
    <row r="18" spans="1:39" ht="22.5" customHeight="1" x14ac:dyDescent="0.2">
      <c r="A18" s="166"/>
      <c r="C18" s="181" t="s">
        <v>1885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7"/>
      <c r="AF18" s="163" t="s">
        <v>751</v>
      </c>
      <c r="AG18" s="163"/>
      <c r="AH18" s="163"/>
      <c r="AM18" s="71" t="s">
        <v>880</v>
      </c>
    </row>
    <row r="19" spans="1:39" ht="23.25" customHeight="1" x14ac:dyDescent="0.2">
      <c r="A19" s="166"/>
      <c r="B19" s="181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7"/>
      <c r="AF19" s="163"/>
      <c r="AG19" s="163"/>
      <c r="AH19" s="163"/>
    </row>
    <row r="20" spans="1:39" ht="30" customHeight="1" x14ac:dyDescent="0.2">
      <c r="A20" s="168" t="s">
        <v>1886</v>
      </c>
      <c r="B20" s="169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7"/>
      <c r="AF20" s="163"/>
      <c r="AG20" s="163"/>
      <c r="AH20" s="163"/>
    </row>
    <row r="21" spans="1:39" s="240" customFormat="1" ht="27.75" customHeight="1" x14ac:dyDescent="0.2">
      <c r="A21" s="181"/>
      <c r="B21" s="181" t="s">
        <v>87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2"/>
      <c r="AF21" s="241"/>
      <c r="AG21" s="241"/>
      <c r="AH21" s="241"/>
      <c r="AI21" s="242"/>
      <c r="AJ21" s="242"/>
      <c r="AK21" s="242"/>
    </row>
    <row r="22" spans="1:39" s="240" customFormat="1" ht="27.75" customHeight="1" x14ac:dyDescent="0.2">
      <c r="A22" s="181"/>
      <c r="B22" s="181" t="s">
        <v>84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2"/>
      <c r="AF22" s="241"/>
      <c r="AG22" s="241"/>
      <c r="AH22" s="241"/>
      <c r="AI22" s="242"/>
      <c r="AJ22" s="242"/>
      <c r="AK22" s="242"/>
    </row>
    <row r="23" spans="1:39" s="240" customFormat="1" ht="27.75" customHeight="1" x14ac:dyDescent="0.2">
      <c r="A23" s="181"/>
      <c r="C23" s="181" t="s">
        <v>86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2"/>
      <c r="AF23" s="241"/>
      <c r="AG23" s="241"/>
      <c r="AH23" s="241"/>
      <c r="AI23" s="242"/>
      <c r="AJ23" s="242"/>
      <c r="AK23" s="242"/>
    </row>
    <row r="24" spans="1:39" s="240" customFormat="1" ht="27.75" customHeight="1" x14ac:dyDescent="0.2">
      <c r="A24" s="243"/>
      <c r="C24" s="181" t="s">
        <v>85</v>
      </c>
      <c r="D24" s="243"/>
      <c r="E24" s="243"/>
      <c r="F24" s="243"/>
      <c r="G24" s="181"/>
      <c r="H24" s="181"/>
      <c r="I24" s="181"/>
      <c r="J24" s="181"/>
      <c r="K24" s="181"/>
      <c r="L24" s="181"/>
      <c r="M24" s="181"/>
      <c r="N24" s="181"/>
      <c r="O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2"/>
      <c r="AF24" s="241" t="s">
        <v>762</v>
      </c>
      <c r="AG24" s="241"/>
      <c r="AH24" s="241"/>
      <c r="AI24" s="242"/>
      <c r="AJ24" s="242"/>
      <c r="AK24" s="242"/>
      <c r="AM24" s="240" t="s">
        <v>881</v>
      </c>
    </row>
    <row r="25" spans="1:39" s="240" customFormat="1" ht="27.75" customHeight="1" x14ac:dyDescent="0.2">
      <c r="D25" s="239" t="s">
        <v>1712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2"/>
      <c r="AF25" s="241"/>
      <c r="AG25" s="241"/>
      <c r="AH25" s="241"/>
      <c r="AI25" s="242"/>
      <c r="AJ25" s="242"/>
      <c r="AK25" s="242"/>
      <c r="AM25" s="240" t="s">
        <v>882</v>
      </c>
    </row>
    <row r="26" spans="1:39" s="240" customFormat="1" ht="27.75" customHeight="1" x14ac:dyDescent="0.2">
      <c r="A26" s="181"/>
      <c r="D26" s="239" t="s">
        <v>1713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  <c r="AF26" s="241"/>
      <c r="AG26" s="241"/>
      <c r="AH26" s="241"/>
      <c r="AI26" s="242"/>
      <c r="AJ26" s="242"/>
      <c r="AK26" s="242"/>
      <c r="AM26" s="240" t="s">
        <v>884</v>
      </c>
    </row>
    <row r="27" spans="1:39" s="240" customFormat="1" ht="27.75" customHeight="1" x14ac:dyDescent="0.2">
      <c r="A27" s="181"/>
      <c r="B27" s="181" t="s">
        <v>1887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2"/>
      <c r="AF27" s="241"/>
      <c r="AG27" s="241"/>
      <c r="AH27" s="241"/>
      <c r="AI27" s="242"/>
      <c r="AJ27" s="242"/>
      <c r="AK27" s="242"/>
    </row>
    <row r="28" spans="1:39" s="240" customFormat="1" ht="27.75" customHeight="1" x14ac:dyDescent="0.2">
      <c r="A28" s="181"/>
      <c r="B28" s="181"/>
      <c r="C28" s="181" t="s">
        <v>1888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2"/>
      <c r="AF28" s="241"/>
      <c r="AG28" s="241"/>
      <c r="AH28" s="241"/>
      <c r="AI28" s="242"/>
      <c r="AJ28" s="242"/>
      <c r="AK28" s="242"/>
    </row>
    <row r="29" spans="1:39" s="240" customFormat="1" ht="27.75" customHeight="1" x14ac:dyDescent="0.2">
      <c r="A29" s="181"/>
      <c r="B29" s="181" t="s">
        <v>89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2"/>
      <c r="AF29" s="241"/>
      <c r="AG29" s="241"/>
      <c r="AH29" s="241"/>
      <c r="AI29" s="242"/>
      <c r="AJ29" s="242"/>
      <c r="AK29" s="242"/>
    </row>
    <row r="30" spans="1:39" ht="26.25" customHeight="1" x14ac:dyDescent="0.2">
      <c r="A30" s="187"/>
      <c r="C30" s="239" t="s">
        <v>1331</v>
      </c>
      <c r="D30" s="239"/>
      <c r="E30" s="239"/>
      <c r="F30" s="239"/>
      <c r="G30" s="239"/>
      <c r="H30" s="239"/>
      <c r="I30" s="243"/>
      <c r="J30" s="166"/>
      <c r="K30" s="166"/>
      <c r="L30" s="166"/>
      <c r="M30" s="166"/>
      <c r="N30" s="166"/>
      <c r="O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7"/>
      <c r="AF30" s="163"/>
      <c r="AG30" s="163"/>
      <c r="AH30" s="163"/>
      <c r="AM30" s="71" t="s">
        <v>883</v>
      </c>
    </row>
    <row r="31" spans="1:39" ht="26.25" customHeight="1" x14ac:dyDescent="0.2">
      <c r="A31" s="187"/>
      <c r="C31" s="243"/>
      <c r="D31" s="243"/>
      <c r="E31" s="243"/>
      <c r="F31" s="243"/>
      <c r="G31" s="243"/>
      <c r="H31" s="243"/>
      <c r="I31" s="243"/>
      <c r="J31" s="166"/>
      <c r="K31" s="166"/>
      <c r="L31" s="166"/>
      <c r="M31" s="166"/>
      <c r="N31" s="166"/>
      <c r="O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7"/>
      <c r="AF31" s="163"/>
      <c r="AG31" s="163"/>
      <c r="AH31" s="163"/>
    </row>
    <row r="32" spans="1:39" ht="26.25" customHeight="1" x14ac:dyDescent="0.2">
      <c r="A32" s="187"/>
      <c r="C32" s="243"/>
      <c r="D32" s="243"/>
      <c r="E32" s="243"/>
      <c r="F32" s="243"/>
      <c r="G32" s="243"/>
      <c r="H32" s="243"/>
      <c r="I32" s="243"/>
      <c r="J32" s="166"/>
      <c r="K32" s="166"/>
      <c r="L32" s="166"/>
      <c r="M32" s="166"/>
      <c r="N32" s="166"/>
      <c r="O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7"/>
      <c r="AF32" s="163"/>
      <c r="AG32" s="163"/>
      <c r="AH32" s="163"/>
    </row>
    <row r="33" spans="1:34" ht="26.25" customHeight="1" x14ac:dyDescent="0.2">
      <c r="A33" s="187"/>
      <c r="C33" s="243"/>
      <c r="D33" s="243"/>
      <c r="E33" s="243"/>
      <c r="F33" s="243"/>
      <c r="G33" s="243"/>
      <c r="H33" s="243"/>
      <c r="I33" s="243"/>
      <c r="J33" s="166"/>
      <c r="K33" s="166"/>
      <c r="L33" s="166"/>
      <c r="M33" s="166"/>
      <c r="N33" s="166"/>
      <c r="O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7"/>
      <c r="AF33" s="163"/>
      <c r="AG33" s="163"/>
      <c r="AH33" s="163"/>
    </row>
    <row r="34" spans="1:34" ht="15.75" customHeight="1" x14ac:dyDescent="0.2">
      <c r="A34" s="434" t="s">
        <v>88</v>
      </c>
      <c r="B34" s="434"/>
      <c r="C34" s="434"/>
      <c r="D34" s="434"/>
      <c r="E34" s="434"/>
      <c r="F34" s="434"/>
      <c r="G34" s="434"/>
      <c r="H34" s="434"/>
      <c r="I34" s="435"/>
      <c r="J34" s="415" t="s">
        <v>692</v>
      </c>
      <c r="K34" s="422" t="s">
        <v>687</v>
      </c>
      <c r="L34" s="422"/>
      <c r="M34" s="422"/>
      <c r="N34" s="415" t="s">
        <v>693</v>
      </c>
      <c r="O34" s="422" t="s">
        <v>687</v>
      </c>
      <c r="P34" s="422"/>
      <c r="Q34" s="422"/>
      <c r="R34" s="415" t="s">
        <v>704</v>
      </c>
      <c r="S34" s="422" t="s">
        <v>687</v>
      </c>
      <c r="T34" s="422"/>
      <c r="U34" s="422"/>
      <c r="V34" s="202"/>
      <c r="W34" s="422" t="s">
        <v>687</v>
      </c>
      <c r="X34" s="422"/>
      <c r="Y34" s="422"/>
      <c r="Z34" s="202"/>
      <c r="AA34" s="422" t="s">
        <v>687</v>
      </c>
      <c r="AB34" s="422"/>
      <c r="AC34" s="422"/>
      <c r="AD34" s="166"/>
      <c r="AE34" s="167"/>
      <c r="AF34" s="163"/>
      <c r="AG34" s="163"/>
      <c r="AH34" s="163"/>
    </row>
    <row r="35" spans="1:34" x14ac:dyDescent="0.2">
      <c r="A35" s="436"/>
      <c r="B35" s="436"/>
      <c r="C35" s="436"/>
      <c r="D35" s="436"/>
      <c r="E35" s="436"/>
      <c r="F35" s="436"/>
      <c r="G35" s="436"/>
      <c r="H35" s="436"/>
      <c r="I35" s="437"/>
      <c r="J35" s="416"/>
      <c r="K35" s="90" t="s">
        <v>688</v>
      </c>
      <c r="L35" s="91" t="s">
        <v>689</v>
      </c>
      <c r="M35" s="92"/>
      <c r="N35" s="416"/>
      <c r="O35" s="90" t="s">
        <v>688</v>
      </c>
      <c r="P35" s="91" t="s">
        <v>689</v>
      </c>
      <c r="Q35" s="92"/>
      <c r="R35" s="416"/>
      <c r="S35" s="90" t="s">
        <v>688</v>
      </c>
      <c r="T35" s="91" t="s">
        <v>689</v>
      </c>
      <c r="U35" s="92"/>
      <c r="V35" s="202"/>
      <c r="W35" s="90" t="s">
        <v>688</v>
      </c>
      <c r="X35" s="91" t="s">
        <v>689</v>
      </c>
      <c r="Y35" s="92"/>
      <c r="Z35" s="202"/>
      <c r="AA35" s="90" t="s">
        <v>688</v>
      </c>
      <c r="AB35" s="91" t="s">
        <v>689</v>
      </c>
      <c r="AC35" s="92"/>
      <c r="AD35" s="166"/>
      <c r="AE35" s="167"/>
      <c r="AF35" s="163" t="s">
        <v>763</v>
      </c>
      <c r="AG35" s="163"/>
      <c r="AH35" s="163"/>
    </row>
    <row r="36" spans="1:34" x14ac:dyDescent="0.2">
      <c r="A36" s="112" t="s">
        <v>731</v>
      </c>
      <c r="B36" s="113" t="s">
        <v>681</v>
      </c>
      <c r="C36" s="114" t="s">
        <v>682</v>
      </c>
      <c r="D36" s="203"/>
      <c r="E36" s="113" t="s">
        <v>683</v>
      </c>
      <c r="F36" s="114" t="s">
        <v>684</v>
      </c>
      <c r="G36" s="112" t="s">
        <v>690</v>
      </c>
      <c r="H36" s="112" t="s">
        <v>685</v>
      </c>
      <c r="I36" s="112" t="s">
        <v>686</v>
      </c>
      <c r="J36" s="417"/>
      <c r="K36" s="204"/>
      <c r="L36" s="205" t="s">
        <v>732</v>
      </c>
      <c r="M36" s="206" t="s">
        <v>733</v>
      </c>
      <c r="N36" s="417"/>
      <c r="O36" s="204"/>
      <c r="P36" s="205" t="s">
        <v>732</v>
      </c>
      <c r="Q36" s="206" t="s">
        <v>733</v>
      </c>
      <c r="R36" s="417"/>
      <c r="S36" s="204"/>
      <c r="T36" s="205" t="s">
        <v>732</v>
      </c>
      <c r="U36" s="206" t="s">
        <v>733</v>
      </c>
      <c r="V36" s="207" t="s">
        <v>734</v>
      </c>
      <c r="W36" s="204"/>
      <c r="X36" s="205" t="s">
        <v>732</v>
      </c>
      <c r="Y36" s="206" t="s">
        <v>733</v>
      </c>
      <c r="Z36" s="208" t="s">
        <v>735</v>
      </c>
      <c r="AA36" s="204"/>
      <c r="AB36" s="205" t="s">
        <v>732</v>
      </c>
      <c r="AC36" s="206" t="s">
        <v>733</v>
      </c>
      <c r="AD36" s="166"/>
      <c r="AE36" s="167"/>
      <c r="AF36" s="163" t="s">
        <v>694</v>
      </c>
      <c r="AG36" s="163"/>
      <c r="AH36" s="163"/>
    </row>
    <row r="37" spans="1:34" x14ac:dyDescent="0.2">
      <c r="A37" s="117">
        <v>58421</v>
      </c>
      <c r="B37" s="209" t="s">
        <v>697</v>
      </c>
      <c r="C37" s="210" t="s">
        <v>698</v>
      </c>
      <c r="D37" s="209" t="str">
        <f>ASC(PHONETIC(B37))</f>
        <v>ﾄｳｷｮｳ</v>
      </c>
      <c r="E37" s="210"/>
      <c r="F37" s="211" t="str">
        <f>ASC(PHONETIC(C37))</f>
        <v>ﾀﾛｳ</v>
      </c>
      <c r="G37" s="212">
        <v>3</v>
      </c>
      <c r="H37" s="212" t="s">
        <v>691</v>
      </c>
      <c r="I37" s="212" t="s">
        <v>1586</v>
      </c>
      <c r="J37" s="213" t="s">
        <v>667</v>
      </c>
      <c r="K37" s="283" t="s">
        <v>664</v>
      </c>
      <c r="L37" s="214" t="s">
        <v>665</v>
      </c>
      <c r="M37" s="215" t="s">
        <v>666</v>
      </c>
      <c r="N37" s="216"/>
      <c r="O37" s="217"/>
      <c r="P37" s="218"/>
      <c r="Q37" s="219"/>
      <c r="R37" s="216"/>
      <c r="S37" s="217"/>
      <c r="T37" s="218"/>
      <c r="U37" s="219"/>
      <c r="V37" s="118">
        <v>1</v>
      </c>
      <c r="W37" s="217" t="s">
        <v>767</v>
      </c>
      <c r="X37" s="218" t="s">
        <v>738</v>
      </c>
      <c r="Y37" s="219" t="s">
        <v>739</v>
      </c>
      <c r="Z37" s="118"/>
      <c r="AA37" s="217"/>
      <c r="AB37" s="218"/>
      <c r="AC37" s="219"/>
      <c r="AD37" s="218"/>
      <c r="AE37" s="219"/>
      <c r="AF37" s="163" t="s">
        <v>723</v>
      </c>
      <c r="AG37" s="163"/>
      <c r="AH37" s="163"/>
    </row>
    <row r="38" spans="1:34" x14ac:dyDescent="0.2">
      <c r="A38" s="117">
        <v>58422</v>
      </c>
      <c r="B38" s="209" t="s">
        <v>697</v>
      </c>
      <c r="C38" s="210" t="s">
        <v>703</v>
      </c>
      <c r="D38" s="209" t="str">
        <f>ASC(PHONETIC(B38))</f>
        <v>ﾄｳｷｮｳ</v>
      </c>
      <c r="E38" s="210"/>
      <c r="F38" s="211" t="str">
        <f>ASC(PHONETIC(C38))</f>
        <v>ｼﾞﾛｳ</v>
      </c>
      <c r="G38" s="212">
        <v>2</v>
      </c>
      <c r="H38" s="212" t="s">
        <v>691</v>
      </c>
      <c r="I38" s="212" t="s">
        <v>1586</v>
      </c>
      <c r="J38" s="213" t="s">
        <v>699</v>
      </c>
      <c r="K38" s="283" t="s">
        <v>736</v>
      </c>
      <c r="L38" s="214" t="s">
        <v>737</v>
      </c>
      <c r="M38" s="215" t="s">
        <v>739</v>
      </c>
      <c r="N38" s="216"/>
      <c r="O38" s="217"/>
      <c r="P38" s="218"/>
      <c r="Q38" s="219"/>
      <c r="R38" s="216"/>
      <c r="S38" s="217"/>
      <c r="T38" s="218"/>
      <c r="U38" s="219"/>
      <c r="V38" s="118">
        <v>1</v>
      </c>
      <c r="W38" s="217" t="s">
        <v>767</v>
      </c>
      <c r="X38" s="218" t="s">
        <v>738</v>
      </c>
      <c r="Y38" s="219" t="s">
        <v>739</v>
      </c>
      <c r="Z38" s="118"/>
      <c r="AA38" s="217"/>
      <c r="AB38" s="218"/>
      <c r="AC38" s="219"/>
      <c r="AD38" s="218"/>
      <c r="AE38" s="219"/>
      <c r="AF38" s="163" t="s">
        <v>695</v>
      </c>
      <c r="AG38" s="163"/>
      <c r="AH38" s="163"/>
    </row>
    <row r="39" spans="1:34" x14ac:dyDescent="0.2">
      <c r="A39" s="117">
        <v>58423</v>
      </c>
      <c r="B39" s="209" t="s">
        <v>697</v>
      </c>
      <c r="C39" s="210" t="s">
        <v>743</v>
      </c>
      <c r="D39" s="209" t="str">
        <f>ASC(PHONETIC(B39))</f>
        <v>ﾄｳｷｮｳ</v>
      </c>
      <c r="E39" s="210"/>
      <c r="F39" s="211" t="str">
        <f>ASC(PHONETIC(C39))</f>
        <v>ｻﾌﾞﾛｳ</v>
      </c>
      <c r="G39" s="212">
        <v>1</v>
      </c>
      <c r="H39" s="212" t="s">
        <v>691</v>
      </c>
      <c r="I39" s="212" t="s">
        <v>1586</v>
      </c>
      <c r="J39" s="213" t="s">
        <v>696</v>
      </c>
      <c r="K39" s="283" t="s">
        <v>767</v>
      </c>
      <c r="L39" s="214" t="s">
        <v>764</v>
      </c>
      <c r="M39" s="215" t="s">
        <v>765</v>
      </c>
      <c r="N39" s="216"/>
      <c r="O39" s="217"/>
      <c r="P39" s="218"/>
      <c r="Q39" s="219"/>
      <c r="R39" s="216"/>
      <c r="S39" s="217"/>
      <c r="T39" s="218"/>
      <c r="U39" s="219"/>
      <c r="V39" s="118">
        <v>1</v>
      </c>
      <c r="W39" s="217" t="s">
        <v>767</v>
      </c>
      <c r="X39" s="218" t="s">
        <v>738</v>
      </c>
      <c r="Y39" s="219" t="s">
        <v>739</v>
      </c>
      <c r="Z39" s="118"/>
      <c r="AA39" s="217"/>
      <c r="AB39" s="218"/>
      <c r="AC39" s="219"/>
      <c r="AD39" s="218"/>
      <c r="AE39" s="219"/>
      <c r="AF39" s="163" t="s">
        <v>700</v>
      </c>
      <c r="AG39" s="163"/>
      <c r="AH39" s="163"/>
    </row>
    <row r="40" spans="1:34" x14ac:dyDescent="0.2">
      <c r="A40" s="117">
        <v>58424</v>
      </c>
      <c r="B40" s="209" t="s">
        <v>697</v>
      </c>
      <c r="C40" s="210" t="s">
        <v>768</v>
      </c>
      <c r="D40" s="209" t="s">
        <v>769</v>
      </c>
      <c r="E40" s="210"/>
      <c r="F40" s="211" t="s">
        <v>770</v>
      </c>
      <c r="G40" s="212">
        <v>1</v>
      </c>
      <c r="H40" s="212" t="s">
        <v>691</v>
      </c>
      <c r="I40" s="212" t="s">
        <v>1586</v>
      </c>
      <c r="J40" s="213" t="s">
        <v>747</v>
      </c>
      <c r="K40" s="283" t="s">
        <v>771</v>
      </c>
      <c r="L40" s="214" t="s">
        <v>772</v>
      </c>
      <c r="M40" s="215" t="s">
        <v>773</v>
      </c>
      <c r="N40" s="216"/>
      <c r="O40" s="217"/>
      <c r="P40" s="218"/>
      <c r="Q40" s="219"/>
      <c r="R40" s="216"/>
      <c r="S40" s="217"/>
      <c r="T40" s="218"/>
      <c r="U40" s="219"/>
      <c r="V40" s="118"/>
      <c r="W40" s="217"/>
      <c r="X40" s="218"/>
      <c r="Y40" s="219"/>
      <c r="Z40" s="118"/>
      <c r="AA40" s="217"/>
      <c r="AB40" s="218"/>
      <c r="AC40" s="219"/>
      <c r="AD40" s="218"/>
      <c r="AE40" s="219"/>
      <c r="AF40" s="163" t="s">
        <v>696</v>
      </c>
      <c r="AG40" s="163"/>
      <c r="AH40" s="163"/>
    </row>
    <row r="41" spans="1:34" x14ac:dyDescent="0.2">
      <c r="A41" s="117">
        <v>58422</v>
      </c>
      <c r="B41" s="209" t="s">
        <v>697</v>
      </c>
      <c r="C41" s="210" t="s">
        <v>868</v>
      </c>
      <c r="D41" s="209" t="str">
        <f>ASC(PHONETIC(B41))</f>
        <v>ﾄｳｷｮｳ</v>
      </c>
      <c r="E41" s="210"/>
      <c r="F41" s="211" t="str">
        <f>ASC(PHONETIC(C41))</f>
        <v>ｺﾞﾛｳ</v>
      </c>
      <c r="G41" s="212">
        <v>2</v>
      </c>
      <c r="H41" s="212" t="s">
        <v>691</v>
      </c>
      <c r="I41" s="212" t="s">
        <v>1586</v>
      </c>
      <c r="J41" s="213" t="s">
        <v>699</v>
      </c>
      <c r="K41" s="283" t="s">
        <v>736</v>
      </c>
      <c r="L41" s="214" t="s">
        <v>737</v>
      </c>
      <c r="M41" s="215" t="s">
        <v>739</v>
      </c>
      <c r="N41" s="216"/>
      <c r="O41" s="217"/>
      <c r="P41" s="218"/>
      <c r="Q41" s="219"/>
      <c r="R41" s="216"/>
      <c r="S41" s="217"/>
      <c r="T41" s="218"/>
      <c r="U41" s="219"/>
      <c r="V41" s="118">
        <v>1</v>
      </c>
      <c r="W41" s="217" t="s">
        <v>767</v>
      </c>
      <c r="X41" s="218" t="s">
        <v>738</v>
      </c>
      <c r="Y41" s="219" t="s">
        <v>739</v>
      </c>
      <c r="Z41" s="118"/>
      <c r="AA41" s="217"/>
      <c r="AB41" s="218"/>
      <c r="AC41" s="219"/>
      <c r="AD41" s="218"/>
      <c r="AE41" s="219"/>
      <c r="AF41" s="163" t="s">
        <v>701</v>
      </c>
      <c r="AG41" s="163"/>
      <c r="AH41" s="163"/>
    </row>
    <row r="42" spans="1:34" x14ac:dyDescent="0.2">
      <c r="A42" s="117">
        <v>58423</v>
      </c>
      <c r="B42" s="209" t="s">
        <v>697</v>
      </c>
      <c r="C42" s="210" t="s">
        <v>869</v>
      </c>
      <c r="D42" s="209" t="str">
        <f>ASC(PHONETIC(B42))</f>
        <v>ﾄｳｷｮｳ</v>
      </c>
      <c r="E42" s="210"/>
      <c r="F42" s="211" t="str">
        <f>ASC(PHONETIC(C42))</f>
        <v>ﾑﾂｵ</v>
      </c>
      <c r="G42" s="212">
        <v>1</v>
      </c>
      <c r="H42" s="212" t="s">
        <v>691</v>
      </c>
      <c r="I42" s="212" t="s">
        <v>1586</v>
      </c>
      <c r="J42" s="213" t="s">
        <v>696</v>
      </c>
      <c r="K42" s="283" t="s">
        <v>767</v>
      </c>
      <c r="L42" s="214" t="s">
        <v>764</v>
      </c>
      <c r="M42" s="215" t="s">
        <v>765</v>
      </c>
      <c r="N42" s="216"/>
      <c r="O42" s="217"/>
      <c r="P42" s="218"/>
      <c r="Q42" s="219"/>
      <c r="R42" s="216"/>
      <c r="S42" s="217"/>
      <c r="T42" s="218"/>
      <c r="U42" s="219"/>
      <c r="V42" s="118"/>
      <c r="W42" s="217"/>
      <c r="X42" s="218"/>
      <c r="Y42" s="219"/>
      <c r="Z42" s="118"/>
      <c r="AA42" s="217"/>
      <c r="AB42" s="218"/>
      <c r="AC42" s="219"/>
      <c r="AD42" s="218"/>
      <c r="AE42" s="219"/>
      <c r="AF42" s="163" t="s">
        <v>700</v>
      </c>
      <c r="AG42" s="163"/>
      <c r="AH42" s="163"/>
    </row>
    <row r="43" spans="1:34" x14ac:dyDescent="0.2">
      <c r="A43" s="117">
        <v>58424</v>
      </c>
      <c r="B43" s="209" t="s">
        <v>697</v>
      </c>
      <c r="C43" s="210" t="s">
        <v>870</v>
      </c>
      <c r="D43" s="209" t="s">
        <v>769</v>
      </c>
      <c r="E43" s="210"/>
      <c r="F43" s="211" t="s">
        <v>770</v>
      </c>
      <c r="G43" s="212">
        <v>1</v>
      </c>
      <c r="H43" s="212" t="s">
        <v>691</v>
      </c>
      <c r="I43" s="212" t="s">
        <v>1586</v>
      </c>
      <c r="J43" s="213" t="s">
        <v>747</v>
      </c>
      <c r="K43" s="283" t="s">
        <v>771</v>
      </c>
      <c r="L43" s="214" t="s">
        <v>772</v>
      </c>
      <c r="M43" s="215" t="s">
        <v>773</v>
      </c>
      <c r="N43" s="216"/>
      <c r="O43" s="217"/>
      <c r="P43" s="218"/>
      <c r="Q43" s="219"/>
      <c r="R43" s="216"/>
      <c r="S43" s="217"/>
      <c r="T43" s="218"/>
      <c r="U43" s="219"/>
      <c r="V43" s="118"/>
      <c r="W43" s="217"/>
      <c r="X43" s="218"/>
      <c r="Y43" s="219"/>
      <c r="Z43" s="118"/>
      <c r="AA43" s="217"/>
      <c r="AB43" s="218"/>
      <c r="AC43" s="219"/>
      <c r="AD43" s="218"/>
      <c r="AE43" s="219"/>
      <c r="AF43" s="163" t="s">
        <v>696</v>
      </c>
      <c r="AG43" s="163"/>
      <c r="AH43" s="163"/>
    </row>
    <row r="44" spans="1:34" x14ac:dyDescent="0.2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7"/>
      <c r="AF44" s="163" t="s">
        <v>701</v>
      </c>
      <c r="AG44" s="163"/>
      <c r="AH44" s="163"/>
    </row>
    <row r="45" spans="1:34" x14ac:dyDescent="0.2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7"/>
      <c r="AF45" s="163" t="s">
        <v>702</v>
      </c>
      <c r="AG45" s="163"/>
      <c r="AH45" s="163"/>
    </row>
    <row r="46" spans="1:34" x14ac:dyDescent="0.2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7"/>
      <c r="AF46" s="163"/>
      <c r="AG46" s="163"/>
      <c r="AH46" s="163"/>
    </row>
    <row r="47" spans="1:34" x14ac:dyDescent="0.2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7"/>
      <c r="AF47" s="163"/>
      <c r="AG47" s="163"/>
      <c r="AH47" s="163"/>
    </row>
    <row r="48" spans="1:34" x14ac:dyDescent="0.2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7"/>
      <c r="AF48" s="163"/>
      <c r="AG48" s="163"/>
      <c r="AH48" s="163"/>
    </row>
    <row r="49" spans="1:37" ht="34.5" customHeight="1" x14ac:dyDescent="0.2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7"/>
      <c r="AF49" s="163"/>
      <c r="AG49" s="163"/>
      <c r="AH49" s="163"/>
    </row>
    <row r="50" spans="1:37" ht="19.2" x14ac:dyDescent="0.2">
      <c r="A50" s="220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7"/>
      <c r="AF50" s="163"/>
      <c r="AG50" s="163"/>
      <c r="AH50" s="163"/>
    </row>
    <row r="51" spans="1:37" ht="23.25" customHeight="1" x14ac:dyDescent="0.2"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3"/>
      <c r="AG51" s="163"/>
      <c r="AH51" s="163"/>
    </row>
    <row r="52" spans="1:37" ht="23.25" customHeight="1" x14ac:dyDescent="0.2"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3"/>
      <c r="AG52" s="163"/>
      <c r="AH52" s="163"/>
    </row>
    <row r="53" spans="1:37" ht="23.25" customHeight="1" x14ac:dyDescent="0.2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3"/>
      <c r="AG53" s="163"/>
      <c r="AH53" s="163"/>
    </row>
    <row r="54" spans="1:37" ht="23.25" customHeight="1" x14ac:dyDescent="0.2">
      <c r="AF54" s="163"/>
      <c r="AG54" s="163"/>
      <c r="AH54" s="163"/>
    </row>
    <row r="55" spans="1:37" ht="23.25" customHeight="1" x14ac:dyDescent="0.2"/>
    <row r="56" spans="1:37" ht="23.25" customHeight="1" x14ac:dyDescent="0.2"/>
    <row r="57" spans="1:37" ht="23.25" customHeight="1" x14ac:dyDescent="0.2"/>
    <row r="58" spans="1:37" ht="23.25" customHeight="1" x14ac:dyDescent="0.2"/>
    <row r="59" spans="1:37" ht="23.25" customHeight="1" x14ac:dyDescent="0.2"/>
    <row r="60" spans="1:37" ht="23.25" customHeight="1" x14ac:dyDescent="0.2">
      <c r="A60" s="178"/>
    </row>
    <row r="61" spans="1:37" ht="23.25" customHeight="1" x14ac:dyDescent="0.2">
      <c r="A61" s="178"/>
    </row>
    <row r="62" spans="1:37" ht="23.25" customHeight="1" x14ac:dyDescent="0.2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</row>
    <row r="63" spans="1:37" s="222" customFormat="1" ht="12" x14ac:dyDescent="0.2">
      <c r="B63" s="224"/>
      <c r="C63" s="418"/>
      <c r="D63" s="418"/>
      <c r="E63" s="418"/>
      <c r="F63" s="226"/>
      <c r="G63" s="418"/>
      <c r="H63" s="418"/>
      <c r="I63" s="418"/>
      <c r="J63" s="226"/>
      <c r="K63" s="221"/>
      <c r="L63" s="221"/>
      <c r="M63" s="221"/>
      <c r="AF63" s="223"/>
      <c r="AG63" s="223"/>
      <c r="AH63" s="223"/>
      <c r="AI63" s="223"/>
      <c r="AJ63" s="223"/>
      <c r="AK63" s="223"/>
    </row>
    <row r="64" spans="1:37" s="222" customFormat="1" ht="12" x14ac:dyDescent="0.2">
      <c r="A64" s="227"/>
      <c r="B64" s="224"/>
      <c r="C64" s="418"/>
      <c r="D64" s="418"/>
      <c r="E64" s="418"/>
      <c r="F64" s="226"/>
      <c r="G64" s="418"/>
      <c r="H64" s="418"/>
      <c r="I64" s="418"/>
      <c r="J64" s="226"/>
      <c r="K64" s="221"/>
      <c r="L64" s="221"/>
      <c r="M64" s="221"/>
      <c r="AF64" s="223"/>
      <c r="AG64" s="223"/>
      <c r="AH64" s="223"/>
      <c r="AI64" s="223"/>
      <c r="AJ64" s="223"/>
      <c r="AK64" s="223"/>
    </row>
    <row r="65" spans="1:39" s="222" customFormat="1" ht="12" x14ac:dyDescent="0.2">
      <c r="A65" s="221"/>
      <c r="B65" s="228"/>
      <c r="C65" s="418"/>
      <c r="D65" s="418"/>
      <c r="E65" s="418"/>
      <c r="F65" s="226"/>
      <c r="G65" s="228"/>
      <c r="H65" s="228"/>
      <c r="I65" s="228"/>
      <c r="J65" s="228"/>
      <c r="K65" s="221"/>
      <c r="L65" s="221"/>
      <c r="M65" s="221"/>
      <c r="AF65" s="223"/>
      <c r="AG65" s="223"/>
      <c r="AH65" s="223"/>
      <c r="AI65" s="223"/>
      <c r="AJ65" s="223"/>
      <c r="AK65" s="223"/>
    </row>
    <row r="66" spans="1:39" s="222" customFormat="1" ht="12" x14ac:dyDescent="0.2">
      <c r="A66" s="221"/>
      <c r="B66" s="228"/>
      <c r="C66" s="228"/>
      <c r="D66" s="228"/>
      <c r="E66" s="228"/>
      <c r="F66" s="228"/>
      <c r="G66" s="228"/>
      <c r="H66" s="228"/>
      <c r="I66" s="228"/>
      <c r="J66" s="228"/>
      <c r="K66" s="221"/>
      <c r="L66" s="221"/>
      <c r="M66" s="221"/>
      <c r="AF66" s="223"/>
      <c r="AG66" s="223"/>
      <c r="AH66" s="223"/>
      <c r="AI66" s="223"/>
      <c r="AJ66" s="223"/>
      <c r="AK66" s="223"/>
    </row>
    <row r="67" spans="1:39" s="222" customFormat="1" ht="12" x14ac:dyDescent="0.2">
      <c r="A67" s="221"/>
      <c r="B67" s="228"/>
      <c r="C67" s="228"/>
      <c r="D67" s="228"/>
      <c r="E67" s="228"/>
      <c r="F67" s="228"/>
      <c r="G67" s="228"/>
      <c r="H67" s="228"/>
      <c r="I67" s="228"/>
      <c r="J67" s="228"/>
      <c r="K67" s="221"/>
      <c r="L67" s="221"/>
      <c r="M67" s="221"/>
      <c r="AF67" s="223"/>
      <c r="AG67" s="223"/>
      <c r="AH67" s="223"/>
      <c r="AI67" s="223"/>
      <c r="AJ67" s="223"/>
      <c r="AK67" s="223"/>
    </row>
    <row r="68" spans="1:39" s="222" customFormat="1" ht="6.75" customHeight="1" x14ac:dyDescent="0.2">
      <c r="A68" s="221"/>
      <c r="B68" s="228"/>
      <c r="C68" s="225"/>
      <c r="D68" s="413"/>
      <c r="E68" s="414"/>
      <c r="F68" s="226"/>
      <c r="G68" s="228"/>
      <c r="H68" s="228"/>
      <c r="I68" s="228"/>
      <c r="J68" s="228"/>
      <c r="K68" s="221"/>
      <c r="L68" s="221"/>
      <c r="M68" s="221"/>
      <c r="AF68" s="223"/>
      <c r="AG68" s="223"/>
      <c r="AH68" s="223"/>
      <c r="AI68" s="223"/>
      <c r="AJ68" s="223"/>
      <c r="AK68" s="223"/>
    </row>
    <row r="69" spans="1:39" s="222" customFormat="1" ht="17.25" customHeight="1" x14ac:dyDescent="0.2">
      <c r="A69" s="221"/>
      <c r="B69" s="228"/>
      <c r="C69" s="228"/>
      <c r="D69" s="228"/>
      <c r="E69" s="228"/>
      <c r="F69" s="228"/>
      <c r="G69" s="228"/>
      <c r="H69" s="228"/>
      <c r="I69" s="225"/>
      <c r="J69" s="228"/>
      <c r="K69" s="221"/>
      <c r="L69" s="221"/>
      <c r="M69" s="221"/>
      <c r="AF69" s="223"/>
      <c r="AG69" s="223"/>
      <c r="AH69" s="223"/>
      <c r="AI69" s="223"/>
      <c r="AJ69" s="223"/>
      <c r="AK69" s="223"/>
    </row>
    <row r="70" spans="1:39" s="222" customFormat="1" ht="15.75" customHeight="1" x14ac:dyDescent="0.2">
      <c r="A70" s="221"/>
      <c r="B70" s="228"/>
      <c r="C70" s="228"/>
      <c r="D70" s="228"/>
      <c r="E70" s="228"/>
      <c r="F70" s="228"/>
      <c r="G70" s="228"/>
      <c r="H70" s="228"/>
      <c r="I70" s="225"/>
      <c r="J70" s="228"/>
      <c r="K70" s="221"/>
      <c r="L70" s="221"/>
      <c r="M70" s="221"/>
      <c r="AF70" s="223"/>
      <c r="AG70" s="223"/>
      <c r="AH70" s="223"/>
      <c r="AI70" s="223"/>
      <c r="AJ70" s="223"/>
      <c r="AK70" s="223"/>
    </row>
    <row r="71" spans="1:39" s="222" customFormat="1" ht="12" x14ac:dyDescent="0.2">
      <c r="A71" s="221"/>
      <c r="B71" s="228"/>
      <c r="C71" s="228"/>
      <c r="D71" s="228"/>
      <c r="E71" s="228"/>
      <c r="F71" s="228"/>
      <c r="G71" s="228"/>
      <c r="H71" s="228"/>
      <c r="I71" s="228"/>
      <c r="J71" s="228"/>
      <c r="K71" s="221"/>
      <c r="L71" s="221"/>
      <c r="M71" s="221"/>
      <c r="AF71" s="223"/>
      <c r="AG71" s="223"/>
      <c r="AH71" s="223"/>
      <c r="AI71" s="223"/>
      <c r="AJ71" s="223"/>
      <c r="AK71" s="223"/>
    </row>
    <row r="72" spans="1:39" s="222" customFormat="1" ht="12" x14ac:dyDescent="0.2">
      <c r="A72" s="221"/>
      <c r="B72" s="228"/>
      <c r="C72" s="228"/>
      <c r="D72" s="228"/>
      <c r="E72" s="228"/>
      <c r="F72" s="228"/>
      <c r="G72" s="228"/>
      <c r="H72" s="228"/>
      <c r="I72" s="228"/>
      <c r="J72" s="228"/>
      <c r="K72" s="221"/>
      <c r="L72" s="221"/>
      <c r="M72" s="221"/>
      <c r="AF72" s="223"/>
      <c r="AG72" s="223"/>
      <c r="AH72" s="223"/>
      <c r="AI72" s="223"/>
      <c r="AJ72" s="223"/>
      <c r="AK72" s="223"/>
    </row>
    <row r="73" spans="1:39" s="222" customFormat="1" x14ac:dyDescent="0.2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223"/>
      <c r="AG73" s="223"/>
      <c r="AH73" s="223"/>
      <c r="AI73" s="223"/>
      <c r="AJ73" s="223"/>
      <c r="AK73" s="223"/>
    </row>
    <row r="74" spans="1:39" ht="6.75" customHeight="1" x14ac:dyDescent="0.2">
      <c r="AM74" s="222"/>
    </row>
  </sheetData>
  <sheetProtection password="DEFF" sheet="1" objects="1" scenarios="1"/>
  <mergeCells count="30">
    <mergeCell ref="C63:E63"/>
    <mergeCell ref="B6:C6"/>
    <mergeCell ref="F6:H6"/>
    <mergeCell ref="F15:G15"/>
    <mergeCell ref="A34:I35"/>
    <mergeCell ref="B9:J9"/>
    <mergeCell ref="D6:E6"/>
    <mergeCell ref="O34:Q34"/>
    <mergeCell ref="S34:U34"/>
    <mergeCell ref="D7:J7"/>
    <mergeCell ref="I6:J6"/>
    <mergeCell ref="C15:D15"/>
    <mergeCell ref="K6:Q6"/>
    <mergeCell ref="E8:L8"/>
    <mergeCell ref="A1:AE1"/>
    <mergeCell ref="D68:E68"/>
    <mergeCell ref="R34:R36"/>
    <mergeCell ref="C64:E64"/>
    <mergeCell ref="C65:E65"/>
    <mergeCell ref="G63:I63"/>
    <mergeCell ref="G64:I64"/>
    <mergeCell ref="O9:AB9"/>
    <mergeCell ref="A7:C7"/>
    <mergeCell ref="C16:Z16"/>
    <mergeCell ref="W34:Y34"/>
    <mergeCell ref="I15:J15"/>
    <mergeCell ref="AA34:AC34"/>
    <mergeCell ref="J34:J36"/>
    <mergeCell ref="K34:M34"/>
    <mergeCell ref="N34:N36"/>
  </mergeCells>
  <phoneticPr fontId="4"/>
  <dataValidations xWindow="462" yWindow="451" count="12"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37:D43 F37:F43"/>
    <dataValidation type="list" allowBlank="1" showInputMessage="1" showErrorMessage="1" promptTitle="学年" prompt="小学生・中学生・高校生は学年を記入してください。_x000a_一般の方は空欄で結構です。" sqref="G43 G40">
      <formula1>$AF$24:$AF$44</formula1>
    </dataValidation>
    <dataValidation type="list" allowBlank="1" showInputMessage="1" showErrorMessage="1" promptTitle="性別" prompt="性別を選び、入力してください。" sqref="H37:H43">
      <formula1>#REF!</formula1>
    </dataValidation>
    <dataValidation imeMode="halfAlpha" allowBlank="1" showInputMessage="1" showErrorMessage="1" promptTitle="分" prompt="半角数字で入力してください。_x000a_" sqref="K37:K43"/>
    <dataValidation imeMode="halfAlpha" allowBlank="1" showInputMessage="1" showErrorMessage="1" promptTitle="秒・ｍ" prompt="半角数字で入力してください。_x000a_" sqref="L37:L43"/>
    <dataValidation imeMode="halfAlpha" allowBlank="1" showInputMessage="1" showErrorMessage="1" promptTitle="秒以下・ｃｍ" prompt="秒以下のタイム・ｃｍを半角数字で入力してください。_x000a_" sqref="M37:M43"/>
    <dataValidation imeMode="halfAlpha" allowBlank="1" showInputMessage="1" showErrorMessage="1" promptTitle="４R" prompt="4×100MRの出場選手を４人から６人まで入力します。_x000a_１チーム目は 1_x000a_２チーム目は 2・・・・" sqref="V37:V43"/>
    <dataValidation imeMode="halfAlpha" allowBlank="1" showInputMessage="1" showErrorMessage="1" promptTitle="１６Ｒ" prompt="4×400MRの出場選手を入力します。_x000a_１チーム目は 1_x000a_２チーム目は 2・・・・" sqref="Z37:Z43"/>
    <dataValidation allowBlank="1" showInputMessage="1" showErrorMessage="1" promptTitle="学年" prompt="小学生・中学生・高校生は学年を記入してください。_x000a_一般の方は空欄で結構です。" sqref="G37:G39 G41:G42"/>
    <dataValidation allowBlank="1" showInputMessage="1" showErrorMessage="1" promptTitle="所属" prompt="なるべく６文字以内の略称でお願いします。_x000a_中学校は&quot;中&quot;、大学は&quot;大&quot;を必ず最後につけてください。_x000a__x000a_高校生は&quot;高&quot;をつけないで下さい。_x000a_都立校は最初に&quot;都&quot;をつけて下さい" sqref="I37:I43"/>
    <dataValidation type="list" allowBlank="1" showInputMessage="1" showErrorMessage="1" sqref="C16">
      <formula1>$AQ$10:$AQ$13</formula1>
    </dataValidation>
    <dataValidation type="list" allowBlank="1" showInputMessage="1" showErrorMessage="1" sqref="R37:R43 N37:N43">
      <formula1>$AB$4:$AB$43</formula1>
    </dataValidation>
  </dataValidations>
  <hyperlinks>
    <hyperlink ref="O9" r:id="rId1"/>
    <hyperlink ref="B9" r:id="rId2"/>
  </hyperlinks>
  <printOptions horizontalCentered="1"/>
  <pageMargins left="0" right="0" top="0.39370078740157483" bottom="0" header="0.15748031496062992" footer="0.15748031496062992"/>
  <pageSetup paperSize="9" scale="64" orientation="portrait" verticalDpi="300" r:id="rId3"/>
  <headerFooter alignWithMargins="0"/>
  <ignoredErrors>
    <ignoredError sqref="K37:M43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76"/>
  <sheetViews>
    <sheetView workbookViewId="0">
      <selection activeCell="D1" sqref="D1:E1"/>
    </sheetView>
  </sheetViews>
  <sheetFormatPr defaultColWidth="9" defaultRowHeight="13.2" x14ac:dyDescent="0.2"/>
  <cols>
    <col min="1" max="3" width="5.77734375" style="71" customWidth="1"/>
    <col min="4" max="4" width="9.44140625" style="71" bestFit="1" customWidth="1"/>
    <col min="5" max="5" width="9" style="71"/>
    <col min="6" max="6" width="9.44140625" style="71" bestFit="1" customWidth="1"/>
    <col min="7" max="13" width="9" style="71"/>
    <col min="14" max="14" width="13.88671875" style="71" bestFit="1" customWidth="1"/>
    <col min="15" max="15" width="9" style="71"/>
    <col min="16" max="16" width="13.88671875" style="71" customWidth="1"/>
    <col min="17" max="17" width="13.88671875" style="71" bestFit="1" customWidth="1"/>
    <col min="18" max="16384" width="9" style="71"/>
  </cols>
  <sheetData>
    <row r="1" spans="1:38" s="4" customFormat="1" ht="25.5" customHeight="1" thickBot="1" x14ac:dyDescent="0.25">
      <c r="A1" s="451" t="s">
        <v>298</v>
      </c>
      <c r="B1" s="451"/>
      <c r="C1" s="452"/>
      <c r="D1" s="453"/>
      <c r="E1" s="454"/>
      <c r="F1" s="455" t="e">
        <f>VLOOKUP(D1,テスト,2)</f>
        <v>#N/A</v>
      </c>
      <c r="G1" s="456"/>
      <c r="H1" s="234" t="e">
        <f>VLOOKUP(D1,テスト,4)</f>
        <v>#N/A</v>
      </c>
      <c r="I1" s="5"/>
      <c r="J1" s="5"/>
      <c r="K1" s="5"/>
      <c r="L1" s="5"/>
      <c r="M1" s="5"/>
      <c r="N1" s="5"/>
      <c r="O1" s="5"/>
      <c r="P1" s="5"/>
      <c r="T1" s="65"/>
      <c r="AL1" s="65"/>
    </row>
    <row r="2" spans="1:38" s="6" customFormat="1" ht="25.5" customHeight="1" thickTop="1" x14ac:dyDescent="0.2">
      <c r="A2" s="451" t="s">
        <v>1585</v>
      </c>
      <c r="B2" s="463"/>
      <c r="C2" s="464"/>
      <c r="D2" s="466" t="str">
        <f>IF(ISERROR(VLOOKUP(D1,テスト,5,0)),"",VLOOKUP(D1,テスト,5,0))</f>
        <v/>
      </c>
      <c r="E2" s="467"/>
      <c r="F2" s="467"/>
      <c r="G2" s="467"/>
      <c r="H2" s="468"/>
      <c r="I2" s="444" t="s">
        <v>713</v>
      </c>
      <c r="J2" s="445"/>
      <c r="K2" s="446" t="str">
        <f>IF(ISERROR(VLOOKUP(D1,テスト,6,0)),"",VLOOKUP(D1,テスト,6,0))</f>
        <v/>
      </c>
      <c r="L2" s="447"/>
      <c r="M2" s="447"/>
      <c r="N2" s="447"/>
      <c r="O2" s="448"/>
      <c r="P2" s="67"/>
      <c r="T2" s="66"/>
      <c r="AL2" s="66"/>
    </row>
    <row r="3" spans="1:38" s="6" customFormat="1" ht="25.5" customHeight="1" x14ac:dyDescent="0.2">
      <c r="A3" s="451"/>
      <c r="B3" s="463"/>
      <c r="C3" s="464"/>
      <c r="D3" s="469"/>
      <c r="E3" s="470"/>
      <c r="F3" s="470"/>
      <c r="G3" s="470"/>
      <c r="H3" s="471"/>
      <c r="I3" s="484" t="s">
        <v>724</v>
      </c>
      <c r="J3" s="485"/>
      <c r="K3" s="476" t="str">
        <f>IF(ISERROR(VLOOKUP(D1,テスト,7,0)),"",VLOOKUP(D1,テスト,7,0))</f>
        <v/>
      </c>
      <c r="L3" s="477"/>
      <c r="M3" s="477"/>
      <c r="N3" s="477"/>
      <c r="O3" s="478"/>
      <c r="P3" s="67"/>
      <c r="T3" s="66"/>
      <c r="AL3" s="66"/>
    </row>
    <row r="4" spans="1:38" s="6" customFormat="1" ht="21" customHeight="1" thickBot="1" x14ac:dyDescent="0.25">
      <c r="A4" s="463"/>
      <c r="B4" s="463"/>
      <c r="C4" s="465"/>
      <c r="D4" s="472"/>
      <c r="E4" s="473"/>
      <c r="F4" s="473"/>
      <c r="G4" s="473"/>
      <c r="H4" s="474"/>
      <c r="I4" s="484" t="s">
        <v>714</v>
      </c>
      <c r="J4" s="491"/>
      <c r="K4" s="492" t="str">
        <f>IF(ISERROR(VLOOKUP(D1,テスト,8,0)),"",VLOOKUP(D1,テスト,8,0))</f>
        <v/>
      </c>
      <c r="L4" s="493"/>
      <c r="M4" s="493"/>
      <c r="N4" s="493"/>
      <c r="O4" s="494"/>
      <c r="P4" s="67"/>
      <c r="T4" s="66"/>
      <c r="AL4" s="66"/>
    </row>
    <row r="5" spans="1:38" s="6" customFormat="1" ht="21" customHeight="1" thickTop="1" x14ac:dyDescent="0.2">
      <c r="A5" s="451" t="s">
        <v>1583</v>
      </c>
      <c r="B5" s="451"/>
      <c r="C5" s="452"/>
      <c r="D5" s="457"/>
      <c r="E5" s="458"/>
      <c r="F5" s="458"/>
      <c r="G5" s="458"/>
      <c r="H5" s="459"/>
      <c r="I5" s="449" t="s">
        <v>897</v>
      </c>
      <c r="J5" s="450"/>
      <c r="K5" s="446"/>
      <c r="L5" s="479"/>
      <c r="M5" s="479"/>
      <c r="N5" s="479"/>
      <c r="O5" s="480"/>
      <c r="P5" s="68"/>
      <c r="T5" s="66"/>
      <c r="AC5" s="70"/>
      <c r="AD5" s="71"/>
      <c r="AE5" s="71"/>
      <c r="AF5" s="71"/>
      <c r="AG5" s="71"/>
      <c r="AI5" s="72"/>
      <c r="AK5" s="69"/>
      <c r="AL5" s="69"/>
    </row>
    <row r="6" spans="1:38" s="6" customFormat="1" ht="21" customHeight="1" x14ac:dyDescent="0.2">
      <c r="A6" s="451"/>
      <c r="B6" s="451"/>
      <c r="C6" s="452"/>
      <c r="D6" s="457"/>
      <c r="E6" s="458"/>
      <c r="F6" s="458"/>
      <c r="G6" s="458"/>
      <c r="H6" s="459"/>
      <c r="I6" s="486" t="s">
        <v>299</v>
      </c>
      <c r="J6" s="487"/>
      <c r="K6" s="488"/>
      <c r="L6" s="489"/>
      <c r="M6" s="489"/>
      <c r="N6" s="489"/>
      <c r="O6" s="490"/>
      <c r="P6" s="68"/>
      <c r="T6" s="66"/>
      <c r="AC6" s="70"/>
      <c r="AD6" s="71"/>
      <c r="AE6" s="71"/>
      <c r="AF6" s="71"/>
      <c r="AG6" s="71"/>
      <c r="AI6" s="72"/>
      <c r="AK6" s="69"/>
      <c r="AL6" s="69"/>
    </row>
    <row r="7" spans="1:38" s="6" customFormat="1" ht="21" customHeight="1" thickBot="1" x14ac:dyDescent="0.25">
      <c r="A7" s="451"/>
      <c r="B7" s="451"/>
      <c r="C7" s="452"/>
      <c r="D7" s="460"/>
      <c r="E7" s="461"/>
      <c r="F7" s="461"/>
      <c r="G7" s="461"/>
      <c r="H7" s="462"/>
      <c r="I7" s="495" t="s">
        <v>1581</v>
      </c>
      <c r="J7" s="496"/>
      <c r="K7" s="481"/>
      <c r="L7" s="482"/>
      <c r="M7" s="482"/>
      <c r="N7" s="482"/>
      <c r="O7" s="483"/>
      <c r="P7" s="73"/>
      <c r="T7" s="66"/>
      <c r="AC7" s="70"/>
      <c r="AD7" s="71"/>
      <c r="AE7" s="71"/>
      <c r="AF7" s="71"/>
      <c r="AG7" s="71"/>
      <c r="AI7" s="72"/>
      <c r="AK7" s="69"/>
      <c r="AL7" s="69"/>
    </row>
    <row r="8" spans="1:38" ht="18.75" customHeight="1" thickTop="1" x14ac:dyDescent="0.2">
      <c r="A8" s="246"/>
      <c r="B8" s="246"/>
      <c r="C8" s="246"/>
      <c r="D8" s="251" t="s">
        <v>1356</v>
      </c>
      <c r="E8" s="74"/>
      <c r="F8" s="245"/>
      <c r="G8" s="74"/>
      <c r="H8" s="74"/>
      <c r="I8" s="248"/>
      <c r="J8" s="249"/>
      <c r="K8" s="248"/>
      <c r="L8" s="249"/>
      <c r="M8" s="249"/>
      <c r="N8" s="249"/>
      <c r="O8" s="249"/>
      <c r="P8" s="249"/>
      <c r="Q8" s="233"/>
      <c r="R8" s="233"/>
      <c r="S8" s="77"/>
      <c r="T8" s="475"/>
      <c r="U8" s="475"/>
      <c r="V8" s="475"/>
      <c r="W8" s="77"/>
      <c r="X8" s="475"/>
      <c r="Y8" s="475"/>
      <c r="Z8" s="475"/>
      <c r="AA8" s="76"/>
      <c r="AB8" s="6"/>
      <c r="AC8" s="70"/>
      <c r="AH8" s="6"/>
      <c r="AK8" s="69"/>
      <c r="AL8" s="78"/>
    </row>
    <row r="9" spans="1:38" ht="16.2" x14ac:dyDescent="0.2">
      <c r="A9" s="247"/>
      <c r="B9" s="247"/>
      <c r="C9" s="247"/>
      <c r="D9" s="75"/>
      <c r="E9" s="74"/>
      <c r="F9" s="126"/>
      <c r="G9" s="74"/>
      <c r="H9" s="74"/>
      <c r="I9" s="249"/>
      <c r="J9" s="249"/>
      <c r="K9" s="249"/>
      <c r="L9" s="249"/>
      <c r="M9" s="249"/>
      <c r="N9" s="249"/>
      <c r="O9" s="249"/>
      <c r="P9" s="249"/>
      <c r="Q9" s="77"/>
      <c r="R9" s="77"/>
      <c r="S9" s="77"/>
      <c r="T9" s="77"/>
      <c r="U9" s="77"/>
      <c r="V9" s="77"/>
      <c r="W9" s="77"/>
      <c r="X9" s="77"/>
      <c r="Y9" s="77"/>
      <c r="Z9" s="77"/>
      <c r="AA9" s="76"/>
      <c r="AB9" s="6"/>
      <c r="AC9" s="70"/>
      <c r="AH9" s="6"/>
      <c r="AI9" s="72"/>
      <c r="AK9" s="78"/>
      <c r="AL9" s="78"/>
    </row>
    <row r="10" spans="1:38" ht="16.2" x14ac:dyDescent="0.2">
      <c r="A10" s="77"/>
      <c r="B10" s="77"/>
      <c r="C10" s="77"/>
      <c r="D10" s="77"/>
      <c r="E10" s="79"/>
      <c r="F10" s="443"/>
      <c r="G10" s="443"/>
      <c r="H10" s="443"/>
      <c r="I10" s="75"/>
      <c r="J10" s="75"/>
      <c r="K10" s="75"/>
      <c r="L10" s="76"/>
      <c r="M10" s="77"/>
      <c r="N10" s="77"/>
      <c r="O10" s="77"/>
      <c r="P10" s="76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6"/>
      <c r="AB10" s="6"/>
      <c r="AC10" s="70"/>
      <c r="AH10" s="6"/>
      <c r="AI10" s="72"/>
      <c r="AK10" s="78"/>
      <c r="AL10" s="78"/>
    </row>
    <row r="11" spans="1:38" x14ac:dyDescent="0.2">
      <c r="D11" s="71" t="s">
        <v>76</v>
      </c>
    </row>
    <row r="12" spans="1:38" x14ac:dyDescent="0.2">
      <c r="D12" s="439" t="s">
        <v>74</v>
      </c>
      <c r="E12" s="440"/>
      <c r="F12" s="440"/>
      <c r="G12" s="441" t="s">
        <v>75</v>
      </c>
      <c r="H12" s="440"/>
      <c r="I12" s="442"/>
    </row>
    <row r="13" spans="1:38" x14ac:dyDescent="0.2">
      <c r="D13" s="237">
        <v>501</v>
      </c>
      <c r="E13" s="235" t="s">
        <v>1103</v>
      </c>
      <c r="F13" s="235"/>
      <c r="G13" s="238">
        <v>601</v>
      </c>
      <c r="H13" s="235" t="s">
        <v>1173</v>
      </c>
      <c r="I13" s="236"/>
    </row>
    <row r="14" spans="1:38" x14ac:dyDescent="0.2">
      <c r="D14" s="237">
        <v>502</v>
      </c>
      <c r="E14" s="235" t="s">
        <v>1104</v>
      </c>
      <c r="F14" s="235"/>
      <c r="G14" s="238">
        <v>602</v>
      </c>
      <c r="H14" s="235" t="s">
        <v>1402</v>
      </c>
      <c r="I14" s="236"/>
    </row>
    <row r="15" spans="1:38" x14ac:dyDescent="0.2">
      <c r="D15" s="237">
        <v>503</v>
      </c>
      <c r="E15" s="235" t="s">
        <v>1023</v>
      </c>
      <c r="F15" s="235"/>
      <c r="G15" s="238">
        <v>603</v>
      </c>
      <c r="H15" s="235" t="s">
        <v>1169</v>
      </c>
      <c r="I15" s="236"/>
    </row>
    <row r="16" spans="1:38" x14ac:dyDescent="0.2">
      <c r="D16" s="237">
        <v>504</v>
      </c>
      <c r="E16" s="235" t="s">
        <v>1025</v>
      </c>
      <c r="F16" s="235"/>
      <c r="G16" s="238">
        <v>604</v>
      </c>
      <c r="H16" s="235" t="s">
        <v>1170</v>
      </c>
      <c r="I16" s="236"/>
    </row>
    <row r="17" spans="4:9" x14ac:dyDescent="0.2">
      <c r="D17" s="237">
        <v>505</v>
      </c>
      <c r="E17" s="235" t="s">
        <v>1069</v>
      </c>
      <c r="F17" s="235"/>
      <c r="G17" s="238">
        <v>605</v>
      </c>
      <c r="H17" s="235" t="s">
        <v>1120</v>
      </c>
      <c r="I17" s="236"/>
    </row>
    <row r="18" spans="4:9" x14ac:dyDescent="0.2">
      <c r="D18" s="237">
        <v>506</v>
      </c>
      <c r="E18" s="235" t="s">
        <v>69</v>
      </c>
      <c r="F18" s="235"/>
      <c r="G18" s="238">
        <v>606</v>
      </c>
      <c r="H18" s="235" t="s">
        <v>3999</v>
      </c>
      <c r="I18" s="236"/>
    </row>
    <row r="19" spans="4:9" x14ac:dyDescent="0.2">
      <c r="D19" s="237">
        <v>507</v>
      </c>
      <c r="E19" s="235" t="s">
        <v>1063</v>
      </c>
      <c r="F19" s="235"/>
      <c r="G19" s="238">
        <v>607</v>
      </c>
      <c r="H19" s="235" t="s">
        <v>1162</v>
      </c>
      <c r="I19" s="236"/>
    </row>
    <row r="20" spans="4:9" x14ac:dyDescent="0.2">
      <c r="D20" s="237">
        <v>508</v>
      </c>
      <c r="E20" s="235" t="s">
        <v>1590</v>
      </c>
      <c r="F20" s="235"/>
      <c r="G20" s="238">
        <v>608</v>
      </c>
      <c r="H20" s="235" t="s">
        <v>1167</v>
      </c>
      <c r="I20" s="236"/>
    </row>
    <row r="21" spans="4:9" x14ac:dyDescent="0.2">
      <c r="D21" s="237">
        <v>509</v>
      </c>
      <c r="E21" s="235" t="s">
        <v>3062</v>
      </c>
      <c r="F21" s="235"/>
      <c r="G21" s="238">
        <v>610</v>
      </c>
      <c r="H21" s="235" t="s">
        <v>1176</v>
      </c>
      <c r="I21" s="236"/>
    </row>
    <row r="22" spans="4:9" x14ac:dyDescent="0.2">
      <c r="D22" s="237">
        <v>510</v>
      </c>
      <c r="E22" s="235" t="s">
        <v>1027</v>
      </c>
      <c r="F22" s="235"/>
      <c r="G22" s="238">
        <v>611</v>
      </c>
      <c r="H22" s="235" t="s">
        <v>1177</v>
      </c>
      <c r="I22" s="236"/>
    </row>
    <row r="23" spans="4:9" x14ac:dyDescent="0.2">
      <c r="D23" s="237">
        <v>511</v>
      </c>
      <c r="E23" s="235" t="s">
        <v>1055</v>
      </c>
      <c r="F23" s="235"/>
      <c r="G23" s="238">
        <v>613</v>
      </c>
      <c r="H23" s="235" t="s">
        <v>1178</v>
      </c>
      <c r="I23" s="236"/>
    </row>
    <row r="24" spans="4:9" x14ac:dyDescent="0.2">
      <c r="D24" s="237">
        <v>512</v>
      </c>
      <c r="E24" s="235" t="s">
        <v>1084</v>
      </c>
      <c r="F24" s="235"/>
      <c r="G24" s="238">
        <v>614</v>
      </c>
      <c r="H24" s="235" t="s">
        <v>1184</v>
      </c>
      <c r="I24" s="236"/>
    </row>
    <row r="25" spans="4:9" x14ac:dyDescent="0.2">
      <c r="D25" s="237">
        <v>513</v>
      </c>
      <c r="E25" s="235" t="s">
        <v>1076</v>
      </c>
      <c r="F25" s="235"/>
      <c r="G25" s="238">
        <v>615</v>
      </c>
      <c r="H25" s="235" t="s">
        <v>1186</v>
      </c>
      <c r="I25" s="236"/>
    </row>
    <row r="26" spans="4:9" x14ac:dyDescent="0.2">
      <c r="D26" s="237">
        <v>514</v>
      </c>
      <c r="E26" s="235" t="s">
        <v>1064</v>
      </c>
      <c r="F26" s="235"/>
      <c r="G26" s="238">
        <v>616</v>
      </c>
      <c r="H26" s="235" t="s">
        <v>3063</v>
      </c>
      <c r="I26" s="236"/>
    </row>
    <row r="27" spans="4:9" x14ac:dyDescent="0.2">
      <c r="D27" s="237">
        <v>515</v>
      </c>
      <c r="E27" s="235" t="s">
        <v>1068</v>
      </c>
      <c r="F27" s="235"/>
      <c r="G27" s="238">
        <v>617</v>
      </c>
      <c r="H27" s="235" t="s">
        <v>1110</v>
      </c>
      <c r="I27" s="236"/>
    </row>
    <row r="28" spans="4:9" x14ac:dyDescent="0.2">
      <c r="D28" s="237">
        <v>516</v>
      </c>
      <c r="E28" s="235" t="s">
        <v>1037</v>
      </c>
      <c r="F28" s="235"/>
      <c r="G28" s="238">
        <v>618</v>
      </c>
      <c r="H28" s="235" t="s">
        <v>1112</v>
      </c>
      <c r="I28" s="236"/>
    </row>
    <row r="29" spans="4:9" x14ac:dyDescent="0.2">
      <c r="D29" s="237">
        <v>517</v>
      </c>
      <c r="E29" s="235" t="s">
        <v>1072</v>
      </c>
      <c r="F29" s="235"/>
      <c r="G29" s="238">
        <v>619</v>
      </c>
      <c r="H29" s="235" t="s">
        <v>1153</v>
      </c>
      <c r="I29" s="236"/>
    </row>
    <row r="30" spans="4:9" x14ac:dyDescent="0.2">
      <c r="D30" s="237">
        <v>519</v>
      </c>
      <c r="E30" s="235" t="s">
        <v>1089</v>
      </c>
      <c r="F30" s="235"/>
      <c r="G30" s="238">
        <v>621</v>
      </c>
      <c r="H30" s="235" t="s">
        <v>77</v>
      </c>
      <c r="I30" s="236"/>
    </row>
    <row r="31" spans="4:9" x14ac:dyDescent="0.2">
      <c r="D31" s="237">
        <v>520</v>
      </c>
      <c r="E31" s="235" t="s">
        <v>1099</v>
      </c>
      <c r="F31" s="235"/>
      <c r="G31" s="238">
        <v>622</v>
      </c>
      <c r="H31" s="235" t="s">
        <v>78</v>
      </c>
      <c r="I31" s="236"/>
    </row>
    <row r="32" spans="4:9" x14ac:dyDescent="0.2">
      <c r="D32" s="237">
        <v>521</v>
      </c>
      <c r="E32" s="235" t="s">
        <v>1091</v>
      </c>
      <c r="F32" s="235"/>
      <c r="G32" s="238">
        <v>623</v>
      </c>
      <c r="H32" s="235" t="s">
        <v>79</v>
      </c>
      <c r="I32" s="236"/>
    </row>
    <row r="33" spans="4:9" x14ac:dyDescent="0.2">
      <c r="D33" s="237">
        <v>522</v>
      </c>
      <c r="E33" s="235" t="s">
        <v>1107</v>
      </c>
      <c r="F33" s="235"/>
      <c r="G33" s="238">
        <v>624</v>
      </c>
      <c r="H33" s="235" t="s">
        <v>80</v>
      </c>
      <c r="I33" s="236"/>
    </row>
    <row r="34" spans="4:9" x14ac:dyDescent="0.2">
      <c r="D34" s="237">
        <v>523</v>
      </c>
      <c r="E34" s="235" t="s">
        <v>1100</v>
      </c>
      <c r="F34" s="235"/>
      <c r="G34" s="238">
        <v>626</v>
      </c>
      <c r="H34" s="235" t="s">
        <v>81</v>
      </c>
      <c r="I34" s="236"/>
    </row>
    <row r="35" spans="4:9" x14ac:dyDescent="0.2">
      <c r="D35" s="237">
        <v>524</v>
      </c>
      <c r="E35" s="235" t="s">
        <v>1011</v>
      </c>
      <c r="F35" s="235"/>
      <c r="G35" s="238">
        <v>627</v>
      </c>
      <c r="H35" s="235" t="s">
        <v>1164</v>
      </c>
      <c r="I35" s="236"/>
    </row>
    <row r="36" spans="4:9" x14ac:dyDescent="0.2">
      <c r="D36" s="237">
        <v>525</v>
      </c>
      <c r="E36" s="235" t="s">
        <v>1066</v>
      </c>
      <c r="F36" s="235"/>
      <c r="G36" s="238">
        <v>628</v>
      </c>
      <c r="H36" s="235" t="s">
        <v>3374</v>
      </c>
      <c r="I36" s="236"/>
    </row>
    <row r="37" spans="4:9" x14ac:dyDescent="0.2">
      <c r="D37" s="237">
        <v>526</v>
      </c>
      <c r="E37" s="235" t="s">
        <v>70</v>
      </c>
      <c r="F37" s="235"/>
      <c r="G37" s="238">
        <v>629</v>
      </c>
      <c r="H37" s="235" t="s">
        <v>1165</v>
      </c>
      <c r="I37" s="236"/>
    </row>
    <row r="38" spans="4:9" x14ac:dyDescent="0.2">
      <c r="D38" s="237">
        <v>528</v>
      </c>
      <c r="E38" s="235" t="s">
        <v>4947</v>
      </c>
      <c r="F38" s="235"/>
      <c r="G38" s="238">
        <v>630</v>
      </c>
      <c r="H38" s="235" t="s">
        <v>1113</v>
      </c>
      <c r="I38" s="236"/>
    </row>
    <row r="39" spans="4:9" x14ac:dyDescent="0.2">
      <c r="D39" s="237">
        <v>529</v>
      </c>
      <c r="E39" s="235" t="s">
        <v>1088</v>
      </c>
      <c r="F39" s="235"/>
      <c r="G39" s="238">
        <v>631</v>
      </c>
      <c r="H39" s="235" t="s">
        <v>1121</v>
      </c>
      <c r="I39" s="236"/>
    </row>
    <row r="40" spans="4:9" x14ac:dyDescent="0.2">
      <c r="D40" s="237">
        <v>530</v>
      </c>
      <c r="E40" s="235" t="s">
        <v>1065</v>
      </c>
      <c r="F40" s="235"/>
      <c r="G40" s="238">
        <v>632</v>
      </c>
      <c r="H40" s="235" t="s">
        <v>51</v>
      </c>
      <c r="I40" s="236"/>
    </row>
    <row r="41" spans="4:9" x14ac:dyDescent="0.2">
      <c r="D41" s="237">
        <v>531</v>
      </c>
      <c r="E41" s="235" t="s">
        <v>1012</v>
      </c>
      <c r="F41" s="235"/>
      <c r="G41" s="238">
        <v>633</v>
      </c>
      <c r="H41" s="235" t="s">
        <v>1154</v>
      </c>
      <c r="I41" s="236"/>
    </row>
    <row r="42" spans="4:9" x14ac:dyDescent="0.2">
      <c r="D42" s="237">
        <v>532</v>
      </c>
      <c r="E42" s="235" t="s">
        <v>1067</v>
      </c>
      <c r="F42" s="235"/>
      <c r="G42" s="238">
        <v>635</v>
      </c>
      <c r="H42" s="235" t="s">
        <v>1182</v>
      </c>
      <c r="I42" s="236"/>
    </row>
    <row r="43" spans="4:9" x14ac:dyDescent="0.2">
      <c r="D43" s="237">
        <v>534</v>
      </c>
      <c r="E43" s="235" t="s">
        <v>1080</v>
      </c>
      <c r="F43" s="235"/>
      <c r="G43" s="238">
        <v>636</v>
      </c>
      <c r="H43" s="235" t="s">
        <v>1183</v>
      </c>
      <c r="I43" s="236"/>
    </row>
    <row r="44" spans="4:9" x14ac:dyDescent="0.2">
      <c r="D44" s="237">
        <v>535</v>
      </c>
      <c r="E44" s="235" t="s">
        <v>1085</v>
      </c>
      <c r="F44" s="235"/>
      <c r="G44" s="238">
        <v>637</v>
      </c>
      <c r="H44" s="235" t="s">
        <v>1172</v>
      </c>
      <c r="I44" s="236"/>
    </row>
    <row r="45" spans="4:9" x14ac:dyDescent="0.2">
      <c r="D45" s="237">
        <v>536</v>
      </c>
      <c r="E45" s="235" t="s">
        <v>1086</v>
      </c>
      <c r="F45" s="235"/>
      <c r="G45" s="238">
        <v>638</v>
      </c>
      <c r="H45" s="235" t="s">
        <v>1185</v>
      </c>
      <c r="I45" s="236"/>
    </row>
    <row r="46" spans="4:9" x14ac:dyDescent="0.2">
      <c r="D46" s="237">
        <v>537</v>
      </c>
      <c r="E46" s="235" t="s">
        <v>71</v>
      </c>
      <c r="F46" s="235"/>
      <c r="G46" s="238">
        <v>640</v>
      </c>
      <c r="H46" s="235" t="s">
        <v>1171</v>
      </c>
      <c r="I46" s="236"/>
    </row>
    <row r="47" spans="4:9" x14ac:dyDescent="0.2">
      <c r="D47" s="237">
        <v>538</v>
      </c>
      <c r="E47" s="235" t="s">
        <v>4948</v>
      </c>
      <c r="F47" s="235"/>
      <c r="G47" s="238">
        <v>642</v>
      </c>
      <c r="H47" s="235" t="s">
        <v>1168</v>
      </c>
      <c r="I47" s="236"/>
    </row>
    <row r="48" spans="4:9" x14ac:dyDescent="0.2">
      <c r="D48" s="237">
        <v>539</v>
      </c>
      <c r="E48" s="235" t="s">
        <v>1078</v>
      </c>
      <c r="F48" s="235"/>
      <c r="G48" s="238">
        <v>643</v>
      </c>
      <c r="H48" s="235" t="s">
        <v>1175</v>
      </c>
      <c r="I48" s="236"/>
    </row>
    <row r="49" spans="4:9" x14ac:dyDescent="0.2">
      <c r="D49" s="237">
        <v>540</v>
      </c>
      <c r="E49" s="235" t="s">
        <v>1108</v>
      </c>
      <c r="F49" s="235"/>
      <c r="G49" s="238">
        <v>644</v>
      </c>
      <c r="H49" t="s">
        <v>1562</v>
      </c>
      <c r="I49" s="236"/>
    </row>
    <row r="50" spans="4:9" x14ac:dyDescent="0.2">
      <c r="D50" s="237">
        <v>541</v>
      </c>
      <c r="E50" s="235" t="s">
        <v>72</v>
      </c>
      <c r="F50" s="235"/>
      <c r="G50" s="238">
        <v>646</v>
      </c>
      <c r="H50" s="235" t="s">
        <v>1160</v>
      </c>
      <c r="I50" s="236"/>
    </row>
    <row r="51" spans="4:9" x14ac:dyDescent="0.2">
      <c r="D51" s="237">
        <v>542</v>
      </c>
      <c r="E51" s="235" t="s">
        <v>1082</v>
      </c>
      <c r="F51" s="235"/>
      <c r="G51" s="238">
        <v>647</v>
      </c>
      <c r="H51" s="235" t="s">
        <v>1156</v>
      </c>
      <c r="I51" s="236"/>
    </row>
    <row r="52" spans="4:9" x14ac:dyDescent="0.2">
      <c r="D52" s="237">
        <v>543</v>
      </c>
      <c r="E52" s="235" t="s">
        <v>1083</v>
      </c>
      <c r="F52" s="235"/>
      <c r="G52" s="238">
        <v>648</v>
      </c>
      <c r="H52" s="235" t="s">
        <v>1188</v>
      </c>
      <c r="I52" s="236"/>
    </row>
    <row r="53" spans="4:9" x14ac:dyDescent="0.2">
      <c r="D53" s="237">
        <v>545</v>
      </c>
      <c r="E53" s="235" t="s">
        <v>1095</v>
      </c>
      <c r="F53" s="235"/>
      <c r="G53" s="238">
        <v>649</v>
      </c>
      <c r="H53" s="235" t="s">
        <v>1166</v>
      </c>
      <c r="I53" s="236"/>
    </row>
    <row r="54" spans="4:9" x14ac:dyDescent="0.2">
      <c r="D54" s="237">
        <v>546</v>
      </c>
      <c r="E54" s="235" t="s">
        <v>1098</v>
      </c>
      <c r="F54" s="235"/>
      <c r="G54" s="238">
        <v>650</v>
      </c>
      <c r="H54" s="235" t="s">
        <v>1180</v>
      </c>
      <c r="I54" s="236"/>
    </row>
    <row r="55" spans="4:9" x14ac:dyDescent="0.2">
      <c r="D55" s="237">
        <v>547</v>
      </c>
      <c r="E55" s="235" t="s">
        <v>1097</v>
      </c>
      <c r="F55" s="235"/>
      <c r="G55" s="238">
        <v>651</v>
      </c>
      <c r="H55" s="235" t="s">
        <v>1181</v>
      </c>
      <c r="I55" s="236"/>
    </row>
    <row r="56" spans="4:9" x14ac:dyDescent="0.2">
      <c r="D56" s="237">
        <v>548</v>
      </c>
      <c r="E56" s="235" t="s">
        <v>1096</v>
      </c>
      <c r="F56" s="235"/>
      <c r="G56" s="238">
        <v>652</v>
      </c>
      <c r="H56" s="235" t="s">
        <v>82</v>
      </c>
      <c r="I56" s="236"/>
    </row>
    <row r="57" spans="4:9" x14ac:dyDescent="0.2">
      <c r="D57" s="237">
        <v>550</v>
      </c>
      <c r="E57" s="235" t="s">
        <v>1060</v>
      </c>
      <c r="F57" s="235"/>
      <c r="G57" s="238">
        <v>653</v>
      </c>
      <c r="H57" s="235" t="s">
        <v>83</v>
      </c>
      <c r="I57" s="236"/>
    </row>
    <row r="58" spans="4:9" x14ac:dyDescent="0.2">
      <c r="D58" s="237">
        <v>552</v>
      </c>
      <c r="E58" s="235" t="s">
        <v>1862</v>
      </c>
      <c r="F58" s="235"/>
      <c r="G58" s="238">
        <v>654</v>
      </c>
      <c r="H58" s="235" t="s">
        <v>1152</v>
      </c>
      <c r="I58" s="236"/>
    </row>
    <row r="59" spans="4:9" x14ac:dyDescent="0.2">
      <c r="D59" s="237">
        <v>553</v>
      </c>
      <c r="E59" s="235" t="s">
        <v>73</v>
      </c>
      <c r="F59" s="235"/>
      <c r="G59" s="238">
        <v>655</v>
      </c>
      <c r="H59" s="235" t="s">
        <v>1179</v>
      </c>
      <c r="I59" s="236"/>
    </row>
    <row r="60" spans="4:9" x14ac:dyDescent="0.2">
      <c r="D60" s="237">
        <v>554</v>
      </c>
      <c r="E60" s="235" t="s">
        <v>1073</v>
      </c>
      <c r="F60" s="235"/>
      <c r="G60" s="238">
        <v>657</v>
      </c>
      <c r="H60" s="235" t="s">
        <v>1187</v>
      </c>
      <c r="I60" s="236"/>
    </row>
    <row r="61" spans="4:9" x14ac:dyDescent="0.2">
      <c r="D61" s="237">
        <v>557</v>
      </c>
      <c r="E61" s="235" t="s">
        <v>60</v>
      </c>
      <c r="F61" s="235"/>
      <c r="G61" s="238">
        <v>658</v>
      </c>
      <c r="H61" s="235" t="s">
        <v>1174</v>
      </c>
      <c r="I61" s="236"/>
    </row>
    <row r="62" spans="4:9" x14ac:dyDescent="0.2">
      <c r="D62" s="237">
        <v>558</v>
      </c>
      <c r="E62" s="235" t="s">
        <v>1075</v>
      </c>
      <c r="F62" s="250"/>
      <c r="G62" s="238">
        <v>659</v>
      </c>
      <c r="H62" s="235" t="s">
        <v>1155</v>
      </c>
      <c r="I62" s="236"/>
    </row>
    <row r="63" spans="4:9" x14ac:dyDescent="0.2">
      <c r="D63" s="237">
        <v>560</v>
      </c>
      <c r="E63" s="235" t="s">
        <v>1074</v>
      </c>
      <c r="F63" s="250"/>
      <c r="G63" s="238">
        <v>660</v>
      </c>
      <c r="H63" s="235" t="s">
        <v>4950</v>
      </c>
      <c r="I63" s="236"/>
    </row>
    <row r="64" spans="4:9" x14ac:dyDescent="0.2">
      <c r="D64" s="237">
        <v>561</v>
      </c>
      <c r="E64" s="235" t="s">
        <v>1081</v>
      </c>
      <c r="F64" s="250"/>
    </row>
    <row r="65" spans="1:17" x14ac:dyDescent="0.2">
      <c r="D65" s="237">
        <v>562</v>
      </c>
      <c r="E65" s="235" t="s">
        <v>1035</v>
      </c>
      <c r="F65" s="250"/>
    </row>
    <row r="66" spans="1:17" x14ac:dyDescent="0.2">
      <c r="D66" s="237">
        <v>563</v>
      </c>
      <c r="E66" s="235" t="s">
        <v>1092</v>
      </c>
      <c r="F66" s="250"/>
    </row>
    <row r="67" spans="1:17" x14ac:dyDescent="0.2">
      <c r="D67" s="237">
        <v>564</v>
      </c>
      <c r="E67" s="235" t="s">
        <v>1093</v>
      </c>
      <c r="F67" s="250"/>
    </row>
    <row r="68" spans="1:17" x14ac:dyDescent="0.2">
      <c r="D68" s="237">
        <v>565</v>
      </c>
      <c r="E68" s="235" t="s">
        <v>1102</v>
      </c>
      <c r="F68" s="250"/>
    </row>
    <row r="69" spans="1:17" x14ac:dyDescent="0.2">
      <c r="D69" s="237">
        <v>567</v>
      </c>
      <c r="E69" s="235" t="s">
        <v>1077</v>
      </c>
      <c r="F69" s="250"/>
    </row>
    <row r="70" spans="1:17" x14ac:dyDescent="0.2">
      <c r="D70" s="237">
        <v>568</v>
      </c>
      <c r="E70" s="235" t="s">
        <v>4949</v>
      </c>
      <c r="F70" s="250"/>
    </row>
    <row r="71" spans="1:17" hidden="1" x14ac:dyDescent="0.2">
      <c r="D71" s="237"/>
      <c r="E71" s="235"/>
      <c r="F71" s="250"/>
      <c r="J71" s="71" t="s">
        <v>1865</v>
      </c>
      <c r="K71" s="71" t="s">
        <v>1866</v>
      </c>
      <c r="L71" s="71" t="s">
        <v>1867</v>
      </c>
      <c r="M71" s="71" t="s">
        <v>1868</v>
      </c>
      <c r="N71" s="71" t="s">
        <v>1869</v>
      </c>
      <c r="O71" s="71" t="s">
        <v>1870</v>
      </c>
      <c r="P71" s="71" t="s">
        <v>1871</v>
      </c>
      <c r="Q71" s="95" t="s">
        <v>1872</v>
      </c>
    </row>
    <row r="72" spans="1:17" s="95" customFormat="1" hidden="1" x14ac:dyDescent="0.2">
      <c r="A72" s="95">
        <f>D1</f>
        <v>0</v>
      </c>
      <c r="B72" s="95" t="str">
        <f>D2</f>
        <v/>
      </c>
      <c r="C72" s="95">
        <f>D5</f>
        <v>0</v>
      </c>
      <c r="D72" s="237">
        <v>568</v>
      </c>
      <c r="E72" s="235" t="s">
        <v>1071</v>
      </c>
      <c r="F72" s="250"/>
      <c r="G72" s="71"/>
      <c r="H72" s="71"/>
      <c r="I72" s="71"/>
      <c r="J72" s="95">
        <f>COUNT('出場選手エントリー票　男'!B2:B81)</f>
        <v>0</v>
      </c>
      <c r="K72" s="95">
        <f>COUNTIF(出場選手エントリー票!R5:R124,"男*")+COUNTIF(出場選手エントリー票!V5:V124,"男*")+COUNTIF(出場選手エントリー票!Z5:Z124,"男*")</f>
        <v>0</v>
      </c>
      <c r="L72" s="95">
        <f>COUNT('出場選手エントリー票　女'!B2:B81)</f>
        <v>0</v>
      </c>
      <c r="M72" s="95">
        <f>COUNTIF(出場選手エントリー票!R5:R124,"女*")+COUNTIF(出場選手エントリー票!V5:V124,"女*")+COUNTIF(出場選手エントリー票!Z5:Z124,"女*")</f>
        <v>0</v>
      </c>
      <c r="N72" s="95">
        <f>IF(SUMPRODUCT(1/COUNTIF('出場選手エントリー票　男'!N2:N81,'出場選手エントリー票　男'!N2:N81))-1&lt;0.5,0,SUMPRODUCT(1/COUNTIF('出場選手エントリー票　男'!N2:N81,'出場選手エントリー票　男'!N2:N81))-1)</f>
        <v>0</v>
      </c>
      <c r="O72" s="95">
        <f>IF(SUMPRODUCT(1/COUNTIF('出場選手エントリー票　女'!N2:N81,'出場選手エントリー票　女'!N2:N81))-1&lt;0.5,0,SUMPRODUCT(1/COUNTIF('出場選手エントリー票　女'!N2:N81,'出場選手エントリー票　女'!N2:N81))-1)</f>
        <v>0</v>
      </c>
      <c r="P72" s="95">
        <f>IF(SUMPRODUCT(1/COUNTIF('出場選手エントリー票　男'!O2:O81,'出場選手エントリー票　男'!O2:O81))-1&lt;0.5,0,SUMPRODUCT(1/COUNTIF('出場選手エントリー票　男'!O2:O81,'出場選手エントリー票　男'!O2:O81))-1)</f>
        <v>0</v>
      </c>
      <c r="Q72" s="95">
        <f>IF(SUMPRODUCT(1/COUNTIF('出場選手エントリー票　女'!O2:O81,'出場選手エントリー票　女'!O2:O81))-1&lt;0.5,0,SUMPRODUCT(1/COUNTIF('出場選手エントリー票　男'!O2:O81,'出場選手エントリー票　男'!O2:O81))-1)</f>
        <v>0</v>
      </c>
    </row>
    <row r="73" spans="1:17" x14ac:dyDescent="0.2">
      <c r="D73" s="237">
        <v>569</v>
      </c>
      <c r="E73" s="235" t="s">
        <v>1070</v>
      </c>
      <c r="F73" s="250"/>
    </row>
    <row r="74" spans="1:17" x14ac:dyDescent="0.2">
      <c r="D74" s="237">
        <v>570</v>
      </c>
      <c r="E74" s="235" t="s">
        <v>1101</v>
      </c>
      <c r="F74" s="250"/>
      <c r="G74" s="95">
        <f>K5</f>
        <v>0</v>
      </c>
      <c r="H74" s="95">
        <f>K6</f>
        <v>0</v>
      </c>
      <c r="I74" s="95">
        <f>K7</f>
        <v>0</v>
      </c>
    </row>
    <row r="76" spans="1:17" x14ac:dyDescent="0.2">
      <c r="D76" s="95" t="str">
        <f>K2</f>
        <v/>
      </c>
      <c r="E76" s="95" t="str">
        <f>K3</f>
        <v/>
      </c>
      <c r="F76" s="95" t="str">
        <f>K4</f>
        <v/>
      </c>
    </row>
  </sheetData>
  <sheetProtection password="DEFF" sheet="1" objects="1" scenarios="1" selectLockedCells="1"/>
  <mergeCells count="24">
    <mergeCell ref="X8:Z8"/>
    <mergeCell ref="K3:O3"/>
    <mergeCell ref="K5:O5"/>
    <mergeCell ref="K7:O7"/>
    <mergeCell ref="I3:J3"/>
    <mergeCell ref="I6:J6"/>
    <mergeCell ref="K6:O6"/>
    <mergeCell ref="I4:J4"/>
    <mergeCell ref="K4:O4"/>
    <mergeCell ref="T8:V8"/>
    <mergeCell ref="I7:J7"/>
    <mergeCell ref="A1:C1"/>
    <mergeCell ref="D1:E1"/>
    <mergeCell ref="F1:G1"/>
    <mergeCell ref="D5:H7"/>
    <mergeCell ref="A2:C4"/>
    <mergeCell ref="D2:H4"/>
    <mergeCell ref="A5:C7"/>
    <mergeCell ref="D12:F12"/>
    <mergeCell ref="G12:I12"/>
    <mergeCell ref="F10:H10"/>
    <mergeCell ref="I2:J2"/>
    <mergeCell ref="K2:O2"/>
    <mergeCell ref="I5:J5"/>
  </mergeCells>
  <phoneticPr fontId="4"/>
  <dataValidations count="2">
    <dataValidation imeMode="off" allowBlank="1" showInputMessage="1" showErrorMessage="1" sqref="K6:O7"/>
    <dataValidation imeMode="hiragana" allowBlank="1" showInputMessage="1" showErrorMessage="1" sqref="K5:O5 D5:H7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BQ153"/>
  <sheetViews>
    <sheetView showOutlineSymbols="0" zoomScale="87" zoomScaleNormal="87" workbookViewId="0">
      <pane xSplit="9" ySplit="4" topLeftCell="J5" activePane="bottomRight" state="frozen"/>
      <selection activeCell="H25" sqref="H24:H25"/>
      <selection pane="topRight" activeCell="H25" sqref="H24:H25"/>
      <selection pane="bottomLeft" activeCell="H25" sqref="H24:H25"/>
      <selection pane="bottomRight" activeCell="F1" sqref="F1"/>
    </sheetView>
  </sheetViews>
  <sheetFormatPr defaultColWidth="8.88671875" defaultRowHeight="13.2" x14ac:dyDescent="0.2"/>
  <cols>
    <col min="1" max="4" width="3.33203125" hidden="1" customWidth="1"/>
    <col min="5" max="5" width="4.6640625" style="71" customWidth="1"/>
    <col min="6" max="6" width="8.44140625" customWidth="1"/>
    <col min="7" max="7" width="8.44140625" hidden="1" customWidth="1"/>
    <col min="8" max="11" width="8.88671875" customWidth="1"/>
    <col min="12" max="14" width="4.44140625" style="21" hidden="1" customWidth="1"/>
    <col min="15" max="15" width="5.109375" customWidth="1"/>
    <col min="16" max="16" width="5.109375" bestFit="1" customWidth="1"/>
    <col min="17" max="17" width="12.77734375" customWidth="1"/>
    <col min="18" max="18" width="15.109375" customWidth="1"/>
    <col min="19" max="20" width="3.33203125" bestFit="1" customWidth="1"/>
    <col min="21" max="21" width="3.88671875" bestFit="1" customWidth="1"/>
    <col min="22" max="22" width="15.109375" customWidth="1"/>
    <col min="23" max="24" width="3.33203125" bestFit="1" customWidth="1"/>
    <col min="25" max="25" width="3.88671875" customWidth="1"/>
    <col min="26" max="26" width="15.109375" hidden="1" customWidth="1"/>
    <col min="27" max="28" width="3.33203125" hidden="1" customWidth="1"/>
    <col min="29" max="29" width="3.88671875" hidden="1" customWidth="1"/>
    <col min="30" max="30" width="4.33203125" hidden="1" customWidth="1"/>
    <col min="31" max="31" width="3.33203125" style="21" hidden="1" customWidth="1"/>
    <col min="32" max="32" width="3.33203125" hidden="1" customWidth="1"/>
    <col min="33" max="33" width="3.88671875" hidden="1" customWidth="1"/>
    <col min="34" max="34" width="4.44140625" customWidth="1"/>
    <col min="35" max="36" width="3.33203125" customWidth="1"/>
    <col min="37" max="37" width="3.88671875" customWidth="1"/>
    <col min="38" max="38" width="16.44140625" style="71" customWidth="1"/>
    <col min="39" max="39" width="8.6640625" style="261" hidden="1" customWidth="1"/>
    <col min="40" max="40" width="20.21875" style="261" hidden="1" customWidth="1"/>
    <col min="41" max="49" width="8.88671875" style="261" hidden="1" customWidth="1"/>
    <col min="50" max="50" width="57.88671875" style="261" hidden="1" customWidth="1"/>
    <col min="51" max="53" width="12.109375" hidden="1" customWidth="1"/>
    <col min="54" max="56" width="12.21875" hidden="1" customWidth="1"/>
    <col min="57" max="57" width="8.88671875" hidden="1" customWidth="1"/>
    <col min="58" max="60" width="22.21875" hidden="1" customWidth="1"/>
    <col min="61" max="63" width="16.21875" hidden="1" customWidth="1"/>
    <col min="64" max="69" width="8.88671875" hidden="1" customWidth="1"/>
  </cols>
  <sheetData>
    <row r="1" spans="1:63" s="1" customFormat="1" ht="45" customHeight="1" thickTop="1" thickBot="1" x14ac:dyDescent="0.25">
      <c r="E1" s="294" t="s">
        <v>726</v>
      </c>
      <c r="F1" s="295">
        <v>29</v>
      </c>
      <c r="G1" s="296"/>
      <c r="H1" s="297" t="s">
        <v>725</v>
      </c>
      <c r="I1" s="501" t="s">
        <v>66</v>
      </c>
      <c r="J1" s="502"/>
      <c r="K1" s="502"/>
      <c r="L1" s="502"/>
      <c r="M1" s="502"/>
      <c r="N1" s="502"/>
      <c r="O1" s="502"/>
      <c r="P1" s="503"/>
      <c r="Q1" s="497" t="str">
        <f>IF(OR(学校情報!D2="",学校情報!K2="",学校情報!K3="",学校情報!D5="",学校情報!K5="",学校情報!K7="",学校情報!K6=""),"このメッセージが消えるまで学校情報を入力してください","保存は添付ファイル作成ボタンを押してください⇒⇒⇒⇒⇒⇒")</f>
        <v>このメッセージが消えるまで学校情報を入力してください</v>
      </c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</row>
    <row r="2" spans="1:63" ht="13.8" thickTop="1" x14ac:dyDescent="0.2">
      <c r="F2" s="507" t="s">
        <v>1873</v>
      </c>
      <c r="G2" s="252"/>
      <c r="H2" s="254" t="s">
        <v>300</v>
      </c>
      <c r="I2" s="255">
        <f>学校情報!E8</f>
        <v>0</v>
      </c>
      <c r="J2" s="258" t="s">
        <v>90</v>
      </c>
      <c r="K2" s="186"/>
      <c r="L2" s="78"/>
      <c r="M2" s="94"/>
      <c r="N2" s="94"/>
      <c r="O2" s="89"/>
      <c r="P2" s="89"/>
      <c r="Q2" s="89"/>
      <c r="R2" s="517" t="s">
        <v>692</v>
      </c>
      <c r="S2" s="512" t="s">
        <v>1584</v>
      </c>
      <c r="T2" s="512"/>
      <c r="U2" s="513"/>
      <c r="V2" s="517" t="s">
        <v>693</v>
      </c>
      <c r="W2" s="512" t="s">
        <v>1584</v>
      </c>
      <c r="X2" s="512"/>
      <c r="Y2" s="513"/>
      <c r="Z2" s="499" t="s">
        <v>704</v>
      </c>
      <c r="AA2" s="512" t="s">
        <v>1584</v>
      </c>
      <c r="AB2" s="512"/>
      <c r="AC2" s="513"/>
      <c r="AD2" s="522" t="s">
        <v>1492</v>
      </c>
      <c r="AE2" s="512" t="s">
        <v>1584</v>
      </c>
      <c r="AF2" s="512"/>
      <c r="AG2" s="513"/>
      <c r="AH2" s="525" t="s">
        <v>297</v>
      </c>
      <c r="AI2" s="512" t="s">
        <v>1584</v>
      </c>
      <c r="AJ2" s="512"/>
      <c r="AK2" s="513"/>
    </row>
    <row r="3" spans="1:63" x14ac:dyDescent="0.2">
      <c r="F3" s="508"/>
      <c r="G3" s="253"/>
      <c r="H3" s="256" t="s">
        <v>301</v>
      </c>
      <c r="I3" s="257">
        <f>学校情報!E9</f>
        <v>0</v>
      </c>
      <c r="J3" s="259" t="s">
        <v>90</v>
      </c>
      <c r="K3" s="186"/>
      <c r="L3" s="509" t="s">
        <v>659</v>
      </c>
      <c r="M3" s="510"/>
      <c r="N3" s="511"/>
      <c r="O3" s="89"/>
      <c r="P3" s="89"/>
      <c r="Q3" s="89"/>
      <c r="R3" s="518"/>
      <c r="S3" s="90" t="s">
        <v>688</v>
      </c>
      <c r="T3" s="91" t="s">
        <v>689</v>
      </c>
      <c r="U3" s="266"/>
      <c r="V3" s="518"/>
      <c r="W3" s="90" t="s">
        <v>688</v>
      </c>
      <c r="X3" s="91" t="s">
        <v>689</v>
      </c>
      <c r="Y3" s="266"/>
      <c r="Z3" s="500"/>
      <c r="AA3" s="123" t="s">
        <v>688</v>
      </c>
      <c r="AB3" s="91" t="s">
        <v>689</v>
      </c>
      <c r="AC3" s="266"/>
      <c r="AD3" s="523"/>
      <c r="AE3" s="123" t="s">
        <v>688</v>
      </c>
      <c r="AF3" s="91" t="s">
        <v>689</v>
      </c>
      <c r="AG3" s="266"/>
      <c r="AH3" s="526"/>
      <c r="AI3" s="123" t="s">
        <v>688</v>
      </c>
      <c r="AJ3" s="91" t="s">
        <v>689</v>
      </c>
      <c r="AK3" s="266"/>
    </row>
    <row r="4" spans="1:63" ht="13.8" thickBot="1" x14ac:dyDescent="0.25">
      <c r="F4" s="127" t="s">
        <v>294</v>
      </c>
      <c r="G4" s="128"/>
      <c r="H4" s="158" t="s">
        <v>681</v>
      </c>
      <c r="I4" s="159" t="s">
        <v>682</v>
      </c>
      <c r="J4" s="158" t="s">
        <v>683</v>
      </c>
      <c r="K4" s="159" t="s">
        <v>684</v>
      </c>
      <c r="L4" s="161" t="s">
        <v>660</v>
      </c>
      <c r="M4" s="161" t="s">
        <v>709</v>
      </c>
      <c r="N4" s="161" t="s">
        <v>710</v>
      </c>
      <c r="O4" s="93" t="s">
        <v>690</v>
      </c>
      <c r="P4" s="93" t="s">
        <v>685</v>
      </c>
      <c r="Q4" s="158" t="s">
        <v>686</v>
      </c>
      <c r="R4" s="519"/>
      <c r="S4" s="120"/>
      <c r="T4" s="121" t="s">
        <v>295</v>
      </c>
      <c r="U4" s="267" t="s">
        <v>296</v>
      </c>
      <c r="V4" s="519"/>
      <c r="W4" s="120"/>
      <c r="X4" s="121" t="s">
        <v>295</v>
      </c>
      <c r="Y4" s="267" t="s">
        <v>296</v>
      </c>
      <c r="Z4" s="500"/>
      <c r="AA4" s="120"/>
      <c r="AB4" s="121" t="s">
        <v>295</v>
      </c>
      <c r="AC4" s="267" t="s">
        <v>296</v>
      </c>
      <c r="AD4" s="524"/>
      <c r="AE4" s="120"/>
      <c r="AF4" s="121"/>
      <c r="AG4" s="267"/>
      <c r="AH4" s="527"/>
      <c r="AI4" s="120"/>
      <c r="AJ4" s="121"/>
      <c r="AK4" s="267"/>
      <c r="AL4" s="122" t="s">
        <v>905</v>
      </c>
      <c r="AY4" t="s">
        <v>1578</v>
      </c>
      <c r="AZ4" t="s">
        <v>1424</v>
      </c>
      <c r="BA4" t="s">
        <v>1425</v>
      </c>
      <c r="BB4" t="s">
        <v>1579</v>
      </c>
      <c r="BC4" t="s">
        <v>1424</v>
      </c>
      <c r="BD4" t="s">
        <v>1425</v>
      </c>
      <c r="BF4" t="s">
        <v>300</v>
      </c>
      <c r="BG4" t="s">
        <v>1424</v>
      </c>
      <c r="BH4" t="s">
        <v>1425</v>
      </c>
      <c r="BI4" t="s">
        <v>301</v>
      </c>
      <c r="BJ4" t="s">
        <v>1424</v>
      </c>
      <c r="BK4" t="s">
        <v>1425</v>
      </c>
    </row>
    <row r="5" spans="1:63" ht="22.5" customHeight="1" x14ac:dyDescent="0.2">
      <c r="A5" t="str">
        <f>IF(ISERROR(RANK(B5,$B$5:$B$124,1)),"",RANK(B5,$B$5:$B$124,1))</f>
        <v/>
      </c>
      <c r="B5" t="str">
        <f>IF(P5="男",ROW(P5),"")</f>
        <v/>
      </c>
      <c r="C5" t="str">
        <f t="shared" ref="C5:C68" si="0">IF(ISERROR(RANK(D5,$D$5:$D$124,1)),"",RANK(D5,$D$5:$D$124,1))</f>
        <v/>
      </c>
      <c r="D5" t="str">
        <f t="shared" ref="D5:D36" si="1">IF(P5="女",ROW(R5),"")</f>
        <v/>
      </c>
      <c r="E5" s="84">
        <v>1</v>
      </c>
      <c r="F5" s="407"/>
      <c r="G5" s="135"/>
      <c r="H5" s="406">
        <f>IF(ISERROR(VLOOKUP($F5,氏名データ!$2:$2800,4,0)),"",VLOOKUP($F5,氏名データ!$2:$2800,4,0))</f>
        <v>0</v>
      </c>
      <c r="I5" s="33">
        <f>IF(ISERROR(VLOOKUP($F5,氏名データ!$2:$2800,5,0)),"",VLOOKUP($F5,氏名データ!$2:$2800,5,0))</f>
        <v>0</v>
      </c>
      <c r="J5" s="34">
        <f>IF(ISERROR(VLOOKUP($F5,氏名データ!$2:$2800,6,0)),"",VLOOKUP($F5,氏名データ!$2:$2800,6,0))</f>
        <v>0</v>
      </c>
      <c r="K5" s="35">
        <f>IF(ISERROR(VLOOKUP($F5,氏名データ!$2:$2800,7,0)),"",VLOOKUP($F5,氏名データ!$2:$2800,7,0))</f>
        <v>0</v>
      </c>
      <c r="L5" s="36"/>
      <c r="M5" s="36"/>
      <c r="N5" s="36"/>
      <c r="O5" s="278">
        <f>IF(ISERROR(VLOOKUP($F5,氏名データ!$2:$2800,8,0)),"",VLOOKUP($F5,氏名データ!$2:$2800,8,0))</f>
        <v>0</v>
      </c>
      <c r="P5" s="27">
        <f>IF(ISERROR(VLOOKUP($F5,氏名データ!$2:$2800,11,0)),"",VLOOKUP($F5,氏名データ!$2:$2800,11,0))</f>
        <v>0</v>
      </c>
      <c r="Q5" s="25" t="str">
        <f>IF(ISERROR(VLOOKUP($F5,氏名データ!$2:$2800,9,0)),"",VLOOKUP($F5,氏名データ!$2:$2800,9,0))</f>
        <v/>
      </c>
      <c r="R5" s="350"/>
      <c r="S5" s="344"/>
      <c r="T5" s="345"/>
      <c r="U5" s="351"/>
      <c r="V5" s="356"/>
      <c r="W5" s="344"/>
      <c r="X5" s="345"/>
      <c r="Y5" s="351"/>
      <c r="Z5" s="350"/>
      <c r="AA5" s="344"/>
      <c r="AB5" s="345"/>
      <c r="AC5" s="351"/>
      <c r="AD5" s="360"/>
      <c r="AE5" s="344" t="s">
        <v>1573</v>
      </c>
      <c r="AF5" s="345"/>
      <c r="AG5" s="351"/>
      <c r="AH5" s="365"/>
      <c r="AI5" s="344" t="s">
        <v>1572</v>
      </c>
      <c r="AJ5" s="345"/>
      <c r="AK5" s="351"/>
      <c r="AL5" s="288" t="str">
        <f>IF(F5="","",学校情報!$D$2)</f>
        <v/>
      </c>
      <c r="AM5" s="261">
        <v>0</v>
      </c>
      <c r="AN5" s="260" t="s">
        <v>901</v>
      </c>
      <c r="AO5" s="261" t="s">
        <v>900</v>
      </c>
      <c r="AP5" s="261" t="s">
        <v>685</v>
      </c>
      <c r="AR5" s="261" t="s">
        <v>690</v>
      </c>
      <c r="BF5" s="394" t="s">
        <v>3955</v>
      </c>
      <c r="BG5" s="394"/>
      <c r="BH5" s="394"/>
      <c r="BI5" s="394"/>
      <c r="BJ5" s="394"/>
      <c r="BK5" s="394"/>
    </row>
    <row r="6" spans="1:63" ht="22.5" customHeight="1" x14ac:dyDescent="0.2">
      <c r="A6" t="str">
        <f t="shared" ref="A6:A69" si="2">IF(ISERROR(RANK(B6,$B$5:$B$124,1)),"",RANK(B6,$B$5:$B$124,1))</f>
        <v/>
      </c>
      <c r="B6" t="str">
        <f>IF(P6="男",ROW(P6),"")</f>
        <v/>
      </c>
      <c r="C6" t="str">
        <f>IF(ISERROR(RANK(D6,$D$5:$D$124,1)),"",RANK(D6,$D$5:$D$124,1))</f>
        <v/>
      </c>
      <c r="D6" t="str">
        <f t="shared" si="1"/>
        <v/>
      </c>
      <c r="E6" s="85">
        <v>2</v>
      </c>
      <c r="F6" s="408"/>
      <c r="G6" s="136"/>
      <c r="H6" s="160">
        <f>IF(ISERROR(VLOOKUP($F6,氏名データ!$2:$2800,4,0)),"",VLOOKUP($F6,氏名データ!$2:$2800,4,0))</f>
        <v>0</v>
      </c>
      <c r="I6" s="23">
        <f>IF(ISERROR(VLOOKUP($F6,氏名データ!$2:$2800,5,0)),"",VLOOKUP($F6,氏名データ!$2:$2800,5,0))</f>
        <v>0</v>
      </c>
      <c r="J6" s="160">
        <f>IF(ISERROR(VLOOKUP($F6,氏名データ!$2:$2800,6,0)),"",VLOOKUP($F6,氏名データ!$2:$2800,6,0))</f>
        <v>0</v>
      </c>
      <c r="K6" s="23">
        <f>IF(ISERROR(VLOOKUP($F6,氏名データ!$2:$2800,7,0)),"",VLOOKUP($F6,氏名データ!$2:$2800,7,0))</f>
        <v>0</v>
      </c>
      <c r="L6" s="24"/>
      <c r="M6" s="24"/>
      <c r="N6" s="24"/>
      <c r="O6" s="278">
        <f>IF(ISERROR(VLOOKUP($F6,氏名データ!$2:$2800,8,0)),"",VLOOKUP($F6,氏名データ!$2:$2800,8,0))</f>
        <v>0</v>
      </c>
      <c r="P6" s="27">
        <f>IF(ISERROR(VLOOKUP($F6,氏名データ!$2:$2800,11,0)),"",VLOOKUP($F6,氏名データ!$2:$2800,11,0))</f>
        <v>0</v>
      </c>
      <c r="Q6" s="25" t="str">
        <f>IF(ISERROR(VLOOKUP($F6,氏名データ!$2:$2800,9,0)),"",VLOOKUP($F6,氏名データ!$2:$2800,9,0))</f>
        <v/>
      </c>
      <c r="R6" s="358"/>
      <c r="S6" s="340"/>
      <c r="T6" s="341"/>
      <c r="U6" s="353"/>
      <c r="V6" s="352"/>
      <c r="W6" s="340"/>
      <c r="X6" s="341"/>
      <c r="Y6" s="353"/>
      <c r="Z6" s="352"/>
      <c r="AA6" s="340"/>
      <c r="AB6" s="341"/>
      <c r="AC6" s="353"/>
      <c r="AD6" s="361"/>
      <c r="AE6" s="340" t="s">
        <v>1572</v>
      </c>
      <c r="AF6" s="341"/>
      <c r="AG6" s="353"/>
      <c r="AH6" s="366"/>
      <c r="AI6" s="340" t="s">
        <v>1572</v>
      </c>
      <c r="AJ6" s="341"/>
      <c r="AK6" s="353"/>
      <c r="AL6" s="289" t="str">
        <f>IF(F6="","",学校情報!$D$2)</f>
        <v/>
      </c>
      <c r="AM6" s="261">
        <v>1</v>
      </c>
      <c r="AN6" s="284" t="s">
        <v>3367</v>
      </c>
      <c r="AO6" s="263">
        <v>23</v>
      </c>
      <c r="AP6" s="261" t="s">
        <v>898</v>
      </c>
      <c r="AR6" s="261" t="s">
        <v>208</v>
      </c>
      <c r="AU6" s="261">
        <v>1</v>
      </c>
      <c r="AV6" s="261" t="s">
        <v>767</v>
      </c>
      <c r="AW6" s="261">
        <v>1</v>
      </c>
      <c r="AX6" s="261" t="s">
        <v>61</v>
      </c>
      <c r="AY6" s="398" t="s">
        <v>3956</v>
      </c>
      <c r="AZ6" s="398" t="s">
        <v>3956</v>
      </c>
      <c r="BA6" s="398" t="s">
        <v>3956</v>
      </c>
      <c r="BB6" s="398" t="s">
        <v>1407</v>
      </c>
      <c r="BC6" s="398" t="s">
        <v>1407</v>
      </c>
      <c r="BD6" s="398" t="s">
        <v>1407</v>
      </c>
      <c r="BF6" s="394" t="s">
        <v>3956</v>
      </c>
      <c r="BG6" s="394" t="s">
        <v>3956</v>
      </c>
      <c r="BH6" s="394" t="s">
        <v>3956</v>
      </c>
      <c r="BI6" s="394" t="s">
        <v>1407</v>
      </c>
      <c r="BJ6" s="394" t="s">
        <v>1407</v>
      </c>
      <c r="BK6" s="394" t="s">
        <v>1407</v>
      </c>
    </row>
    <row r="7" spans="1:63" ht="22.5" customHeight="1" x14ac:dyDescent="0.2">
      <c r="A7" t="str">
        <f t="shared" si="2"/>
        <v/>
      </c>
      <c r="B7" t="str">
        <f t="shared" ref="B7:B70" si="3">IF(P7="男",ROW(P7),"")</f>
        <v/>
      </c>
      <c r="C7" t="str">
        <f t="shared" si="0"/>
        <v/>
      </c>
      <c r="D7" t="str">
        <f t="shared" si="1"/>
        <v/>
      </c>
      <c r="E7" s="85">
        <v>3</v>
      </c>
      <c r="F7" s="408"/>
      <c r="G7" s="136"/>
      <c r="H7" s="22">
        <f>IF(ISERROR(VLOOKUP($F7,氏名データ!$2:$2800,4,0)),"",VLOOKUP($F7,氏名データ!$2:$2800,4,0))</f>
        <v>0</v>
      </c>
      <c r="I7" s="23">
        <f>IF(ISERROR(VLOOKUP($F7,氏名データ!$2:$2800,5,0)),"",VLOOKUP($F7,氏名データ!$2:$2800,5,0))</f>
        <v>0</v>
      </c>
      <c r="J7" s="25">
        <f>IF(ISERROR(VLOOKUP($F7,氏名データ!$2:$2800,6,0)),"",VLOOKUP($F7,氏名データ!$2:$2800,6,0))</f>
        <v>0</v>
      </c>
      <c r="K7" s="26">
        <f>IF(ISERROR(VLOOKUP($F7,氏名データ!$2:$2800,7,0)),"",VLOOKUP($F7,氏名データ!$2:$2800,7,0))</f>
        <v>0</v>
      </c>
      <c r="L7" s="24"/>
      <c r="M7" s="24"/>
      <c r="N7" s="24"/>
      <c r="O7" s="278">
        <f>IF(ISERROR(VLOOKUP($F7,氏名データ!$2:$2800,8,0)),"",VLOOKUP($F7,氏名データ!$2:$2800,8,0))</f>
        <v>0</v>
      </c>
      <c r="P7" s="27">
        <f>IF(ISERROR(VLOOKUP($F7,氏名データ!$2:$2800,11,0)),"",VLOOKUP($F7,氏名データ!$2:$2800,11,0))</f>
        <v>0</v>
      </c>
      <c r="Q7" s="25" t="str">
        <f>IF(ISERROR(VLOOKUP($F7,氏名データ!$2:$2800,9,0)),"",VLOOKUP($F7,氏名データ!$2:$2800,9,0))</f>
        <v/>
      </c>
      <c r="R7" s="352"/>
      <c r="S7" s="340"/>
      <c r="T7" s="341"/>
      <c r="U7" s="353"/>
      <c r="V7" s="352"/>
      <c r="W7" s="340"/>
      <c r="X7" s="341"/>
      <c r="Y7" s="353"/>
      <c r="Z7" s="352"/>
      <c r="AA7" s="340"/>
      <c r="AB7" s="341"/>
      <c r="AC7" s="353"/>
      <c r="AD7" s="361"/>
      <c r="AE7" s="340" t="s">
        <v>1572</v>
      </c>
      <c r="AF7" s="341"/>
      <c r="AG7" s="353"/>
      <c r="AH7" s="366"/>
      <c r="AI7" s="340" t="s">
        <v>1572</v>
      </c>
      <c r="AJ7" s="341"/>
      <c r="AK7" s="353"/>
      <c r="AL7" s="289" t="str">
        <f>IF(F7="","",学校情報!$D$2)</f>
        <v/>
      </c>
      <c r="AM7" s="261">
        <v>2</v>
      </c>
      <c r="AN7" s="284" t="s">
        <v>1418</v>
      </c>
      <c r="AO7" s="263">
        <v>24</v>
      </c>
      <c r="AP7" s="261" t="s">
        <v>899</v>
      </c>
      <c r="AR7" s="261" t="s">
        <v>902</v>
      </c>
      <c r="AU7" s="261">
        <v>2</v>
      </c>
      <c r="AV7" s="261" t="s">
        <v>736</v>
      </c>
      <c r="AW7" s="261">
        <v>2</v>
      </c>
      <c r="AX7" s="261" t="s">
        <v>62</v>
      </c>
      <c r="AY7" s="399" t="s">
        <v>1418</v>
      </c>
      <c r="AZ7" s="399" t="s">
        <v>1418</v>
      </c>
      <c r="BA7" s="399" t="s">
        <v>1418</v>
      </c>
      <c r="BB7" s="399" t="s">
        <v>1409</v>
      </c>
      <c r="BC7" s="399" t="s">
        <v>1409</v>
      </c>
      <c r="BD7" s="399" t="s">
        <v>1409</v>
      </c>
      <c r="BF7" s="394" t="s">
        <v>1418</v>
      </c>
      <c r="BG7" s="394" t="s">
        <v>1418</v>
      </c>
      <c r="BH7" s="394" t="s">
        <v>1418</v>
      </c>
      <c r="BI7" s="394" t="s">
        <v>1409</v>
      </c>
      <c r="BJ7" s="394" t="s">
        <v>1409</v>
      </c>
      <c r="BK7" s="394" t="s">
        <v>1409</v>
      </c>
    </row>
    <row r="8" spans="1:63" ht="22.5" customHeight="1" x14ac:dyDescent="0.2">
      <c r="A8" t="str">
        <f t="shared" si="2"/>
        <v/>
      </c>
      <c r="B8" t="str">
        <f t="shared" si="3"/>
        <v/>
      </c>
      <c r="C8" t="str">
        <f t="shared" si="0"/>
        <v/>
      </c>
      <c r="D8" t="str">
        <f t="shared" si="1"/>
        <v/>
      </c>
      <c r="E8" s="85">
        <v>4</v>
      </c>
      <c r="F8" s="408"/>
      <c r="G8" s="136"/>
      <c r="H8" s="22">
        <f>IF(ISERROR(VLOOKUP($F8,氏名データ!$2:$2800,4,0)),"",VLOOKUP($F8,氏名データ!$2:$2800,4,0))</f>
        <v>0</v>
      </c>
      <c r="I8" s="23">
        <f>IF(ISERROR(VLOOKUP($F8,氏名データ!$2:$2800,5,0)),"",VLOOKUP($F8,氏名データ!$2:$2800,5,0))</f>
        <v>0</v>
      </c>
      <c r="J8" s="25">
        <f>IF(ISERROR(VLOOKUP($F8,氏名データ!$2:$2800,6,0)),"",VLOOKUP($F8,氏名データ!$2:$2800,6,0))</f>
        <v>0</v>
      </c>
      <c r="K8" s="26">
        <f>IF(ISERROR(VLOOKUP($F8,氏名データ!$2:$2800,7,0)),"",VLOOKUP($F8,氏名データ!$2:$2800,7,0))</f>
        <v>0</v>
      </c>
      <c r="L8" s="24"/>
      <c r="M8" s="24"/>
      <c r="N8" s="24"/>
      <c r="O8" s="278">
        <f>IF(ISERROR(VLOOKUP($F8,氏名データ!$2:$2800,8,0)),"",VLOOKUP($F8,氏名データ!$2:$2800,8,0))</f>
        <v>0</v>
      </c>
      <c r="P8" s="27">
        <f>IF(ISERROR(VLOOKUP($F8,氏名データ!$2:$2800,11,0)),"",VLOOKUP($F8,氏名データ!$2:$2800,11,0))</f>
        <v>0</v>
      </c>
      <c r="Q8" s="25" t="str">
        <f>IF(ISERROR(VLOOKUP($F8,氏名データ!$2:$2800,9,0)),"",VLOOKUP($F8,氏名データ!$2:$2800,9,0))</f>
        <v/>
      </c>
      <c r="R8" s="352"/>
      <c r="S8" s="340"/>
      <c r="T8" s="341"/>
      <c r="U8" s="353"/>
      <c r="V8" s="352"/>
      <c r="W8" s="340"/>
      <c r="X8" s="341"/>
      <c r="Y8" s="353"/>
      <c r="Z8" s="352"/>
      <c r="AA8" s="340"/>
      <c r="AB8" s="341"/>
      <c r="AC8" s="353"/>
      <c r="AD8" s="361"/>
      <c r="AE8" s="340" t="s">
        <v>1572</v>
      </c>
      <c r="AF8" s="341"/>
      <c r="AG8" s="353"/>
      <c r="AH8" s="366"/>
      <c r="AI8" s="340" t="s">
        <v>1572</v>
      </c>
      <c r="AJ8" s="341"/>
      <c r="AK8" s="353"/>
      <c r="AL8" s="289" t="str">
        <f>IF(F8="","",学校情報!$D$2)</f>
        <v/>
      </c>
      <c r="AM8" s="263">
        <v>3</v>
      </c>
      <c r="AN8" s="284" t="s">
        <v>1566</v>
      </c>
      <c r="AO8" s="263">
        <v>25</v>
      </c>
      <c r="AR8" s="261" t="s">
        <v>871</v>
      </c>
      <c r="AS8" s="263">
        <v>21</v>
      </c>
      <c r="AU8" s="261">
        <v>3</v>
      </c>
      <c r="AV8" s="263" t="s">
        <v>664</v>
      </c>
      <c r="AW8" s="261">
        <v>3</v>
      </c>
      <c r="AX8" s="261" t="s">
        <v>63</v>
      </c>
      <c r="AY8" s="399" t="s">
        <v>1566</v>
      </c>
      <c r="AZ8" s="399" t="s">
        <v>1566</v>
      </c>
      <c r="BA8" s="399" t="s">
        <v>1566</v>
      </c>
      <c r="BB8" s="399" t="s">
        <v>1411</v>
      </c>
      <c r="BC8" s="399" t="s">
        <v>1411</v>
      </c>
      <c r="BD8" s="399" t="s">
        <v>1411</v>
      </c>
      <c r="BF8" s="394" t="s">
        <v>1566</v>
      </c>
      <c r="BG8" s="394" t="s">
        <v>1566</v>
      </c>
      <c r="BH8" s="394" t="s">
        <v>1566</v>
      </c>
      <c r="BI8" s="394" t="s">
        <v>1411</v>
      </c>
      <c r="BJ8" s="394" t="s">
        <v>1411</v>
      </c>
      <c r="BK8" s="394" t="s">
        <v>1411</v>
      </c>
    </row>
    <row r="9" spans="1:63" ht="22.5" customHeight="1" thickBot="1" x14ac:dyDescent="0.25">
      <c r="A9" t="str">
        <f t="shared" si="2"/>
        <v/>
      </c>
      <c r="B9" t="str">
        <f t="shared" si="3"/>
        <v/>
      </c>
      <c r="C9" t="str">
        <f t="shared" si="0"/>
        <v/>
      </c>
      <c r="D9" t="str">
        <f t="shared" si="1"/>
        <v/>
      </c>
      <c r="E9" s="86">
        <v>5</v>
      </c>
      <c r="F9" s="409"/>
      <c r="G9" s="137"/>
      <c r="H9" s="48">
        <f>IF(ISERROR(VLOOKUP($F9,氏名データ!$2:$2800,4,0)),"",VLOOKUP($F9,氏名データ!$2:$2800,4,0))</f>
        <v>0</v>
      </c>
      <c r="I9" s="49">
        <f>IF(ISERROR(VLOOKUP($F9,氏名データ!$2:$2800,5,0)),"",VLOOKUP($F9,氏名データ!$2:$2800,5,0))</f>
        <v>0</v>
      </c>
      <c r="J9" s="50">
        <f>IF(ISERROR(VLOOKUP($F9,氏名データ!$2:$2800,6,0)),"",VLOOKUP($F9,氏名データ!$2:$2800,6,0))</f>
        <v>0</v>
      </c>
      <c r="K9" s="51">
        <f>IF(ISERROR(VLOOKUP($F9,氏名データ!$2:$2800,7,0)),"",VLOOKUP($F9,氏名データ!$2:$2800,7,0))</f>
        <v>0</v>
      </c>
      <c r="L9" s="52"/>
      <c r="M9" s="52"/>
      <c r="N9" s="52"/>
      <c r="O9" s="279">
        <f>IF(ISERROR(VLOOKUP($F9,氏名データ!$2:$2800,8,0)),"",VLOOKUP($F9,氏名データ!$2:$2800,8,0))</f>
        <v>0</v>
      </c>
      <c r="P9" s="53">
        <f>IF(ISERROR(VLOOKUP($F9,氏名データ!$2:$2800,11,0)),"",VLOOKUP($F9,氏名データ!$2:$2800,11,0))</f>
        <v>0</v>
      </c>
      <c r="Q9" s="50" t="str">
        <f>IF(ISERROR(VLOOKUP($F9,氏名データ!$2:$2800,9,0)),"",VLOOKUP($F9,氏名データ!$2:$2800,9,0))</f>
        <v/>
      </c>
      <c r="R9" s="354"/>
      <c r="S9" s="346"/>
      <c r="T9" s="347"/>
      <c r="U9" s="355"/>
      <c r="V9" s="354"/>
      <c r="W9" s="346"/>
      <c r="X9" s="347"/>
      <c r="Y9" s="355"/>
      <c r="Z9" s="354"/>
      <c r="AA9" s="346"/>
      <c r="AB9" s="347"/>
      <c r="AC9" s="355"/>
      <c r="AD9" s="362"/>
      <c r="AE9" s="346" t="s">
        <v>1572</v>
      </c>
      <c r="AF9" s="347"/>
      <c r="AG9" s="355"/>
      <c r="AH9" s="367"/>
      <c r="AI9" s="346" t="s">
        <v>1572</v>
      </c>
      <c r="AJ9" s="347"/>
      <c r="AK9" s="355"/>
      <c r="AL9" s="290" t="str">
        <f>IF(F9="","",学校情報!$D$2)</f>
        <v/>
      </c>
      <c r="AM9" s="263">
        <v>4</v>
      </c>
      <c r="AN9" s="284" t="s">
        <v>1568</v>
      </c>
      <c r="AO9" s="263">
        <v>26</v>
      </c>
      <c r="AR9" s="261" t="s">
        <v>705</v>
      </c>
      <c r="AS9" s="263">
        <v>22</v>
      </c>
      <c r="AT9" s="263"/>
      <c r="AU9" s="261">
        <v>4</v>
      </c>
      <c r="AV9" s="261" t="s">
        <v>293</v>
      </c>
      <c r="AW9" s="261">
        <v>4</v>
      </c>
      <c r="AX9" s="261" t="s">
        <v>64</v>
      </c>
      <c r="AY9" s="399" t="s">
        <v>1568</v>
      </c>
      <c r="AZ9" s="399" t="s">
        <v>1568</v>
      </c>
      <c r="BA9" s="399" t="s">
        <v>1568</v>
      </c>
      <c r="BB9" s="399" t="s">
        <v>1412</v>
      </c>
      <c r="BC9" s="399" t="s">
        <v>1412</v>
      </c>
      <c r="BD9" s="399" t="s">
        <v>1412</v>
      </c>
      <c r="BF9" s="394" t="s">
        <v>1568</v>
      </c>
      <c r="BG9" s="394" t="s">
        <v>1568</v>
      </c>
      <c r="BH9" s="394" t="s">
        <v>1568</v>
      </c>
      <c r="BI9" s="394" t="s">
        <v>1412</v>
      </c>
      <c r="BJ9" s="394" t="s">
        <v>1412</v>
      </c>
      <c r="BK9" s="394" t="s">
        <v>1412</v>
      </c>
    </row>
    <row r="10" spans="1:63" ht="22.5" customHeight="1" x14ac:dyDescent="0.2">
      <c r="A10" t="str">
        <f t="shared" si="2"/>
        <v/>
      </c>
      <c r="B10" t="str">
        <f t="shared" si="3"/>
        <v/>
      </c>
      <c r="C10" t="str">
        <f t="shared" si="0"/>
        <v/>
      </c>
      <c r="D10" t="str">
        <f t="shared" si="1"/>
        <v/>
      </c>
      <c r="E10" s="87">
        <v>6</v>
      </c>
      <c r="F10" s="407"/>
      <c r="G10" s="138"/>
      <c r="H10" s="32">
        <f>IF(ISERROR(VLOOKUP($F10,氏名データ!$2:$2800,4,0)),"",VLOOKUP($F10,氏名データ!$2:$2800,4,0))</f>
        <v>0</v>
      </c>
      <c r="I10" s="33">
        <f>IF(ISERROR(VLOOKUP($F10,氏名データ!$2:$2800,5,0)),"",VLOOKUP($F10,氏名データ!$2:$2800,5,0))</f>
        <v>0</v>
      </c>
      <c r="J10" s="34">
        <f>IF(ISERROR(VLOOKUP($F10,氏名データ!$2:$2800,6,0)),"",VLOOKUP($F10,氏名データ!$2:$2800,6,0))</f>
        <v>0</v>
      </c>
      <c r="K10" s="35">
        <f>IF(ISERROR(VLOOKUP($F10,氏名データ!$2:$2800,7,0)),"",VLOOKUP($F10,氏名データ!$2:$2800,7,0))</f>
        <v>0</v>
      </c>
      <c r="L10" s="36"/>
      <c r="M10" s="36"/>
      <c r="N10" s="36"/>
      <c r="O10" s="280">
        <f>IF(ISERROR(VLOOKUP($F10,氏名データ!$2:$2800,8,0)),"",VLOOKUP($F10,氏名データ!$2:$2800,8,0))</f>
        <v>0</v>
      </c>
      <c r="P10" s="37">
        <f>IF(ISERROR(VLOOKUP($F10,氏名データ!$2:$2800,11,0)),"",VLOOKUP($F10,氏名データ!$2:$2800,11,0))</f>
        <v>0</v>
      </c>
      <c r="Q10" s="34" t="str">
        <f>IF(ISERROR(VLOOKUP($F10,氏名データ!$2:$2800,9,0)),"",VLOOKUP($F10,氏名データ!$2:$2800,9,0))</f>
        <v/>
      </c>
      <c r="R10" s="356"/>
      <c r="S10" s="342"/>
      <c r="T10" s="343"/>
      <c r="U10" s="357"/>
      <c r="V10" s="356"/>
      <c r="W10" s="342"/>
      <c r="X10" s="343"/>
      <c r="Y10" s="357"/>
      <c r="Z10" s="356"/>
      <c r="AA10" s="342"/>
      <c r="AB10" s="343"/>
      <c r="AC10" s="357"/>
      <c r="AD10" s="363"/>
      <c r="AE10" s="342" t="s">
        <v>1572</v>
      </c>
      <c r="AF10" s="343"/>
      <c r="AG10" s="357"/>
      <c r="AH10" s="368"/>
      <c r="AI10" s="342" t="s">
        <v>1572</v>
      </c>
      <c r="AJ10" s="343"/>
      <c r="AK10" s="357"/>
      <c r="AL10" s="291" t="str">
        <f>IF(F10="","",学校情報!$D$2)</f>
        <v/>
      </c>
      <c r="AM10" s="261">
        <v>5</v>
      </c>
      <c r="AN10" s="284" t="s">
        <v>1565</v>
      </c>
      <c r="AO10" s="263">
        <v>27</v>
      </c>
      <c r="AR10" s="261" t="s">
        <v>706</v>
      </c>
      <c r="AS10" s="263">
        <v>24</v>
      </c>
      <c r="AT10" s="263"/>
      <c r="AU10" s="261">
        <v>5</v>
      </c>
      <c r="AV10" s="263" t="s">
        <v>774</v>
      </c>
      <c r="AW10" s="261">
        <v>5</v>
      </c>
      <c r="AX10" s="261" t="s">
        <v>65</v>
      </c>
      <c r="AY10" s="399" t="s">
        <v>1565</v>
      </c>
      <c r="AZ10" s="399" t="s">
        <v>1565</v>
      </c>
      <c r="BA10" s="399" t="s">
        <v>1565</v>
      </c>
      <c r="BB10" s="399" t="s">
        <v>1408</v>
      </c>
      <c r="BC10" s="399" t="s">
        <v>1408</v>
      </c>
      <c r="BD10" s="399" t="s">
        <v>1408</v>
      </c>
      <c r="BF10" s="394" t="s">
        <v>1565</v>
      </c>
      <c r="BG10" s="394" t="s">
        <v>1565</v>
      </c>
      <c r="BH10" s="394" t="s">
        <v>1565</v>
      </c>
      <c r="BI10" s="394" t="s">
        <v>1408</v>
      </c>
      <c r="BJ10" s="394" t="s">
        <v>1408</v>
      </c>
      <c r="BK10" s="394" t="s">
        <v>1408</v>
      </c>
    </row>
    <row r="11" spans="1:63" ht="22.5" customHeight="1" x14ac:dyDescent="0.2">
      <c r="A11" t="str">
        <f t="shared" si="2"/>
        <v/>
      </c>
      <c r="B11" t="str">
        <f t="shared" si="3"/>
        <v/>
      </c>
      <c r="C11" t="str">
        <f t="shared" si="0"/>
        <v/>
      </c>
      <c r="D11" t="str">
        <f t="shared" si="1"/>
        <v/>
      </c>
      <c r="E11" s="85">
        <v>7</v>
      </c>
      <c r="F11" s="408"/>
      <c r="G11" s="136"/>
      <c r="H11" s="22">
        <f>IF(ISERROR(VLOOKUP($F11,氏名データ!$2:$2800,4,0)),"",VLOOKUP($F11,氏名データ!$2:$2800,4,0))</f>
        <v>0</v>
      </c>
      <c r="I11" s="23">
        <f>IF(ISERROR(VLOOKUP($F11,氏名データ!$2:$2800,5,0)),"",VLOOKUP($F11,氏名データ!$2:$2800,5,0))</f>
        <v>0</v>
      </c>
      <c r="J11" s="25">
        <f>IF(ISERROR(VLOOKUP($F11,氏名データ!$2:$2800,6,0)),"",VLOOKUP($F11,氏名データ!$2:$2800,6,0))</f>
        <v>0</v>
      </c>
      <c r="K11" s="26">
        <f>IF(ISERROR(VLOOKUP($F11,氏名データ!$2:$2800,7,0)),"",VLOOKUP($F11,氏名データ!$2:$2800,7,0))</f>
        <v>0</v>
      </c>
      <c r="L11" s="24"/>
      <c r="M11" s="24"/>
      <c r="N11" s="24"/>
      <c r="O11" s="278">
        <f>IF(ISERROR(VLOOKUP($F11,氏名データ!$2:$2800,8,0)),"",VLOOKUP($F11,氏名データ!$2:$2800,8,0))</f>
        <v>0</v>
      </c>
      <c r="P11" s="27">
        <f>IF(ISERROR(VLOOKUP($F11,氏名データ!$2:$2800,11,0)),"",VLOOKUP($F11,氏名データ!$2:$2800,11,0))</f>
        <v>0</v>
      </c>
      <c r="Q11" s="25" t="str">
        <f>IF(ISERROR(VLOOKUP($F11,氏名データ!$2:$2800,9,0)),"",VLOOKUP($F11,氏名データ!$2:$2800,9,0))</f>
        <v/>
      </c>
      <c r="R11" s="352"/>
      <c r="S11" s="340"/>
      <c r="T11" s="341"/>
      <c r="U11" s="353"/>
      <c r="V11" s="352"/>
      <c r="W11" s="340"/>
      <c r="X11" s="341"/>
      <c r="Y11" s="353"/>
      <c r="Z11" s="352"/>
      <c r="AA11" s="340"/>
      <c r="AB11" s="341"/>
      <c r="AC11" s="353"/>
      <c r="AD11" s="361"/>
      <c r="AE11" s="340" t="s">
        <v>1572</v>
      </c>
      <c r="AF11" s="341"/>
      <c r="AG11" s="353"/>
      <c r="AH11" s="366"/>
      <c r="AI11" s="340" t="s">
        <v>1572</v>
      </c>
      <c r="AJ11" s="341"/>
      <c r="AK11" s="353"/>
      <c r="AL11" s="289" t="str">
        <f>IF(F11="","",学校情報!$D$2)</f>
        <v/>
      </c>
      <c r="AM11" s="261">
        <v>6</v>
      </c>
      <c r="AN11" s="284" t="s">
        <v>1567</v>
      </c>
      <c r="AO11" s="263">
        <v>28</v>
      </c>
      <c r="AR11" s="261" t="s">
        <v>707</v>
      </c>
      <c r="AS11" s="263">
        <v>25</v>
      </c>
      <c r="AT11" s="263"/>
      <c r="AV11" s="263" t="s">
        <v>775</v>
      </c>
      <c r="AW11" s="261">
        <v>6</v>
      </c>
      <c r="AX11" s="261" t="s">
        <v>66</v>
      </c>
      <c r="AY11" s="400" t="s">
        <v>1567</v>
      </c>
      <c r="AZ11" s="400" t="s">
        <v>1567</v>
      </c>
      <c r="BA11" s="400" t="s">
        <v>1567</v>
      </c>
      <c r="BB11" s="400" t="s">
        <v>1410</v>
      </c>
      <c r="BC11" s="400" t="s">
        <v>1410</v>
      </c>
      <c r="BD11" s="400" t="s">
        <v>1410</v>
      </c>
      <c r="BF11" s="394" t="s">
        <v>1567</v>
      </c>
      <c r="BG11" s="394" t="s">
        <v>1567</v>
      </c>
      <c r="BH11" s="394" t="s">
        <v>1567</v>
      </c>
      <c r="BI11" s="394" t="s">
        <v>1410</v>
      </c>
      <c r="BJ11" s="394" t="s">
        <v>1410</v>
      </c>
      <c r="BK11" s="394" t="s">
        <v>1410</v>
      </c>
    </row>
    <row r="12" spans="1:63" ht="22.5" customHeight="1" x14ac:dyDescent="0.2">
      <c r="A12" t="str">
        <f t="shared" si="2"/>
        <v/>
      </c>
      <c r="B12" t="str">
        <f t="shared" si="3"/>
        <v/>
      </c>
      <c r="C12" t="str">
        <f t="shared" si="0"/>
        <v/>
      </c>
      <c r="D12" t="str">
        <f t="shared" si="1"/>
        <v/>
      </c>
      <c r="E12" s="85">
        <v>8</v>
      </c>
      <c r="F12" s="408"/>
      <c r="G12" s="136"/>
      <c r="H12" s="22">
        <f>IF(ISERROR(VLOOKUP($F12,氏名データ!$2:$2800,4,0)),"",VLOOKUP($F12,氏名データ!$2:$2800,4,0))</f>
        <v>0</v>
      </c>
      <c r="I12" s="23">
        <f>IF(ISERROR(VLOOKUP($F12,氏名データ!$2:$2800,5,0)),"",VLOOKUP($F12,氏名データ!$2:$2800,5,0))</f>
        <v>0</v>
      </c>
      <c r="J12" s="25">
        <f>IF(ISERROR(VLOOKUP($F12,氏名データ!$2:$2800,6,0)),"",VLOOKUP($F12,氏名データ!$2:$2800,6,0))</f>
        <v>0</v>
      </c>
      <c r="K12" s="26">
        <f>IF(ISERROR(VLOOKUP($F12,氏名データ!$2:$2800,7,0)),"",VLOOKUP($F12,氏名データ!$2:$2800,7,0))</f>
        <v>0</v>
      </c>
      <c r="L12" s="24"/>
      <c r="M12" s="24"/>
      <c r="N12" s="24"/>
      <c r="O12" s="278">
        <f>IF(ISERROR(VLOOKUP($F12,氏名データ!$2:$2800,8,0)),"",VLOOKUP($F12,氏名データ!$2:$2800,8,0))</f>
        <v>0</v>
      </c>
      <c r="P12" s="27">
        <f>IF(ISERROR(VLOOKUP($F12,氏名データ!$2:$2800,11,0)),"",VLOOKUP($F12,氏名データ!$2:$2800,11,0))</f>
        <v>0</v>
      </c>
      <c r="Q12" s="25" t="str">
        <f>IF(ISERROR(VLOOKUP($F12,氏名データ!$2:$2800,9,0)),"",VLOOKUP($F12,氏名データ!$2:$2800,9,0))</f>
        <v/>
      </c>
      <c r="R12" s="352"/>
      <c r="S12" s="340"/>
      <c r="T12" s="341"/>
      <c r="U12" s="353"/>
      <c r="V12" s="352"/>
      <c r="W12" s="340"/>
      <c r="X12" s="341"/>
      <c r="Y12" s="353"/>
      <c r="Z12" s="352"/>
      <c r="AA12" s="340"/>
      <c r="AB12" s="341"/>
      <c r="AC12" s="353"/>
      <c r="AD12" s="361"/>
      <c r="AE12" s="340" t="s">
        <v>1572</v>
      </c>
      <c r="AF12" s="341"/>
      <c r="AG12" s="353"/>
      <c r="AH12" s="366"/>
      <c r="AI12" s="340" t="s">
        <v>1572</v>
      </c>
      <c r="AJ12" s="341"/>
      <c r="AK12" s="353"/>
      <c r="AL12" s="289" t="str">
        <f>IF(F12="","",学校情報!$D$2)</f>
        <v/>
      </c>
      <c r="AM12" s="261">
        <v>7</v>
      </c>
      <c r="AN12" s="284" t="s">
        <v>3366</v>
      </c>
      <c r="AO12" s="263">
        <v>29</v>
      </c>
      <c r="AS12" s="263">
        <v>26</v>
      </c>
      <c r="AV12" s="261" t="s">
        <v>771</v>
      </c>
      <c r="AY12" s="400" t="s">
        <v>3957</v>
      </c>
      <c r="AZ12" s="400" t="s">
        <v>3957</v>
      </c>
      <c r="BA12" s="400" t="s">
        <v>3957</v>
      </c>
      <c r="BB12" s="400" t="s">
        <v>1571</v>
      </c>
      <c r="BC12" s="400" t="s">
        <v>1571</v>
      </c>
      <c r="BD12" s="400" t="s">
        <v>1571</v>
      </c>
      <c r="BF12" s="394" t="s">
        <v>3957</v>
      </c>
      <c r="BG12" s="394" t="s">
        <v>3957</v>
      </c>
      <c r="BH12" s="394" t="s">
        <v>3957</v>
      </c>
      <c r="BI12" s="394" t="s">
        <v>1571</v>
      </c>
      <c r="BJ12" s="394" t="s">
        <v>1571</v>
      </c>
      <c r="BK12" s="394" t="s">
        <v>1571</v>
      </c>
    </row>
    <row r="13" spans="1:63" ht="22.5" customHeight="1" x14ac:dyDescent="0.2">
      <c r="A13" t="str">
        <f t="shared" si="2"/>
        <v/>
      </c>
      <c r="B13" t="str">
        <f t="shared" si="3"/>
        <v/>
      </c>
      <c r="C13" t="str">
        <f t="shared" si="0"/>
        <v/>
      </c>
      <c r="D13" t="str">
        <f t="shared" si="1"/>
        <v/>
      </c>
      <c r="E13" s="85">
        <v>9</v>
      </c>
      <c r="F13" s="408"/>
      <c r="G13" s="136"/>
      <c r="H13" s="22">
        <f>IF(ISERROR(VLOOKUP($F13,氏名データ!$2:$2800,4,0)),"",VLOOKUP($F13,氏名データ!$2:$2800,4,0))</f>
        <v>0</v>
      </c>
      <c r="I13" s="23">
        <f>IF(ISERROR(VLOOKUP($F13,氏名データ!$2:$2800,5,0)),"",VLOOKUP($F13,氏名データ!$2:$2800,5,0))</f>
        <v>0</v>
      </c>
      <c r="J13" s="25">
        <f>IF(ISERROR(VLOOKUP($F13,氏名データ!$2:$2800,6,0)),"",VLOOKUP($F13,氏名データ!$2:$2800,6,0))</f>
        <v>0</v>
      </c>
      <c r="K13" s="26">
        <f>IF(ISERROR(VLOOKUP($F13,氏名データ!$2:$2800,7,0)),"",VLOOKUP($F13,氏名データ!$2:$2800,7,0))</f>
        <v>0</v>
      </c>
      <c r="L13" s="24"/>
      <c r="M13" s="24"/>
      <c r="N13" s="24"/>
      <c r="O13" s="278">
        <f>IF(ISERROR(VLOOKUP($F13,氏名データ!$2:$2800,8,0)),"",VLOOKUP($F13,氏名データ!$2:$2800,8,0))</f>
        <v>0</v>
      </c>
      <c r="P13" s="27">
        <f>IF(ISERROR(VLOOKUP($F13,氏名データ!$2:$2800,11,0)),"",VLOOKUP($F13,氏名データ!$2:$2800,11,0))</f>
        <v>0</v>
      </c>
      <c r="Q13" s="25" t="str">
        <f>IF(ISERROR(VLOOKUP($F13,氏名データ!$2:$2800,9,0)),"",VLOOKUP($F13,氏名データ!$2:$2800,9,0))</f>
        <v/>
      </c>
      <c r="R13" s="352"/>
      <c r="S13" s="340"/>
      <c r="T13" s="341"/>
      <c r="U13" s="353"/>
      <c r="V13" s="352"/>
      <c r="W13" s="340"/>
      <c r="X13" s="341"/>
      <c r="Y13" s="353"/>
      <c r="Z13" s="352"/>
      <c r="AA13" s="340"/>
      <c r="AB13" s="341"/>
      <c r="AC13" s="353"/>
      <c r="AD13" s="361"/>
      <c r="AE13" s="340" t="s">
        <v>1572</v>
      </c>
      <c r="AF13" s="341"/>
      <c r="AG13" s="353"/>
      <c r="AH13" s="366"/>
      <c r="AI13" s="340" t="s">
        <v>1572</v>
      </c>
      <c r="AJ13" s="341"/>
      <c r="AK13" s="353"/>
      <c r="AL13" s="289" t="str">
        <f>IF(F13="","",学校情報!$D$2)</f>
        <v/>
      </c>
      <c r="AM13" s="263">
        <v>8</v>
      </c>
      <c r="AN13" s="284" t="s">
        <v>1582</v>
      </c>
      <c r="AO13" s="263">
        <v>30</v>
      </c>
      <c r="AS13" s="263">
        <v>27</v>
      </c>
      <c r="AV13" s="263" t="s">
        <v>776</v>
      </c>
      <c r="AY13" s="400" t="s">
        <v>1582</v>
      </c>
      <c r="AZ13" s="400" t="s">
        <v>1582</v>
      </c>
      <c r="BA13" s="400" t="s">
        <v>1582</v>
      </c>
      <c r="BB13" s="400" t="s">
        <v>3958</v>
      </c>
      <c r="BC13" s="400" t="s">
        <v>3958</v>
      </c>
      <c r="BD13" s="400" t="s">
        <v>3958</v>
      </c>
      <c r="BF13" s="394" t="s">
        <v>1582</v>
      </c>
      <c r="BG13" s="394" t="s">
        <v>1582</v>
      </c>
      <c r="BH13" s="394" t="s">
        <v>1582</v>
      </c>
      <c r="BI13" s="394" t="s">
        <v>3958</v>
      </c>
      <c r="BJ13" s="394" t="s">
        <v>3958</v>
      </c>
      <c r="BK13" s="394" t="s">
        <v>3958</v>
      </c>
    </row>
    <row r="14" spans="1:63" ht="22.5" customHeight="1" thickBot="1" x14ac:dyDescent="0.25">
      <c r="A14" t="str">
        <f t="shared" si="2"/>
        <v/>
      </c>
      <c r="B14" t="str">
        <f t="shared" si="3"/>
        <v/>
      </c>
      <c r="C14" t="str">
        <f t="shared" si="0"/>
        <v/>
      </c>
      <c r="D14" t="str">
        <f t="shared" si="1"/>
        <v/>
      </c>
      <c r="E14" s="88">
        <v>10</v>
      </c>
      <c r="F14" s="410"/>
      <c r="G14" s="139"/>
      <c r="H14" s="56">
        <f>IF(ISERROR(VLOOKUP($F14,氏名データ!$2:$2800,4,0)),"",VLOOKUP($F14,氏名データ!$2:$2800,4,0))</f>
        <v>0</v>
      </c>
      <c r="I14" s="57">
        <f>IF(ISERROR(VLOOKUP($F14,氏名データ!$2:$2800,5,0)),"",VLOOKUP($F14,氏名データ!$2:$2800,5,0))</f>
        <v>0</v>
      </c>
      <c r="J14" s="58">
        <f>IF(ISERROR(VLOOKUP($F14,氏名データ!$2:$2800,6,0)),"",VLOOKUP($F14,氏名データ!$2:$2800,6,0))</f>
        <v>0</v>
      </c>
      <c r="K14" s="59">
        <f>IF(ISERROR(VLOOKUP($F14,氏名データ!$2:$2800,7,0)),"",VLOOKUP($F14,氏名データ!$2:$2800,7,0))</f>
        <v>0</v>
      </c>
      <c r="L14" s="60"/>
      <c r="M14" s="60"/>
      <c r="N14" s="60"/>
      <c r="O14" s="281">
        <f>IF(ISERROR(VLOOKUP($F14,氏名データ!$2:$2800,8,0)),"",VLOOKUP($F14,氏名データ!$2:$2800,8,0))</f>
        <v>0</v>
      </c>
      <c r="P14" s="61">
        <f>IF(ISERROR(VLOOKUP($F14,氏名データ!$2:$2800,11,0)),"",VLOOKUP($F14,氏名データ!$2:$2800,11,0))</f>
        <v>0</v>
      </c>
      <c r="Q14" s="58" t="str">
        <f>IF(ISERROR(VLOOKUP($F14,氏名データ!$2:$2800,9,0)),"",VLOOKUP($F14,氏名データ!$2:$2800,9,0))</f>
        <v/>
      </c>
      <c r="R14" s="358"/>
      <c r="S14" s="348"/>
      <c r="T14" s="349"/>
      <c r="U14" s="359"/>
      <c r="V14" s="358"/>
      <c r="W14" s="348"/>
      <c r="X14" s="349"/>
      <c r="Y14" s="359"/>
      <c r="Z14" s="358"/>
      <c r="AA14" s="348"/>
      <c r="AB14" s="349"/>
      <c r="AC14" s="359"/>
      <c r="AD14" s="364"/>
      <c r="AE14" s="348" t="s">
        <v>1572</v>
      </c>
      <c r="AF14" s="349"/>
      <c r="AG14" s="359"/>
      <c r="AH14" s="369"/>
      <c r="AI14" s="348" t="s">
        <v>1572</v>
      </c>
      <c r="AJ14" s="349"/>
      <c r="AK14" s="359"/>
      <c r="AL14" s="292" t="str">
        <f>IF(F14="","",学校情報!$D$2)</f>
        <v/>
      </c>
      <c r="AM14" s="263">
        <v>9</v>
      </c>
      <c r="AN14" s="284" t="s">
        <v>1569</v>
      </c>
      <c r="AS14" s="263">
        <v>28</v>
      </c>
      <c r="AV14" s="263" t="s">
        <v>777</v>
      </c>
      <c r="AY14" s="400" t="s">
        <v>3959</v>
      </c>
      <c r="AZ14" s="400" t="s">
        <v>3959</v>
      </c>
      <c r="BA14" s="400" t="s">
        <v>3959</v>
      </c>
      <c r="BB14" s="399" t="s">
        <v>1415</v>
      </c>
      <c r="BC14" s="399" t="s">
        <v>1415</v>
      </c>
      <c r="BD14" s="399" t="s">
        <v>1415</v>
      </c>
      <c r="BF14" s="394" t="s">
        <v>3959</v>
      </c>
      <c r="BG14" s="394" t="s">
        <v>3959</v>
      </c>
      <c r="BH14" s="394" t="s">
        <v>3959</v>
      </c>
      <c r="BI14" s="394" t="s">
        <v>1415</v>
      </c>
      <c r="BJ14" s="394" t="s">
        <v>1415</v>
      </c>
      <c r="BK14" s="394" t="s">
        <v>1415</v>
      </c>
    </row>
    <row r="15" spans="1:63" ht="22.5" customHeight="1" x14ac:dyDescent="0.2">
      <c r="A15" t="str">
        <f t="shared" si="2"/>
        <v/>
      </c>
      <c r="B15" t="str">
        <f t="shared" si="3"/>
        <v/>
      </c>
      <c r="C15" t="str">
        <f t="shared" si="0"/>
        <v/>
      </c>
      <c r="D15" t="str">
        <f t="shared" si="1"/>
        <v/>
      </c>
      <c r="E15" s="84">
        <v>11</v>
      </c>
      <c r="F15" s="411"/>
      <c r="G15" s="135"/>
      <c r="H15" s="40">
        <f>IF(ISERROR(VLOOKUP($F15,氏名データ!$2:$2800,4,0)),"",VLOOKUP($F15,氏名データ!$2:$2800,4,0))</f>
        <v>0</v>
      </c>
      <c r="I15" s="41">
        <f>IF(ISERROR(VLOOKUP($F15,氏名データ!$2:$2800,5,0)),"",VLOOKUP($F15,氏名データ!$2:$2800,5,0))</f>
        <v>0</v>
      </c>
      <c r="J15" s="42">
        <f>IF(ISERROR(VLOOKUP($F15,氏名データ!$2:$2800,6,0)),"",VLOOKUP($F15,氏名データ!$2:$2800,6,0))</f>
        <v>0</v>
      </c>
      <c r="K15" s="43">
        <f>IF(ISERROR(VLOOKUP($F15,氏名データ!$2:$2800,7,0)),"",VLOOKUP($F15,氏名データ!$2:$2800,7,0))</f>
        <v>0</v>
      </c>
      <c r="L15" s="44"/>
      <c r="M15" s="44"/>
      <c r="N15" s="44"/>
      <c r="O15" s="282">
        <f>IF(ISERROR(VLOOKUP($F15,氏名データ!$2:$2800,8,0)),"",VLOOKUP($F15,氏名データ!$2:$2800,8,0))</f>
        <v>0</v>
      </c>
      <c r="P15" s="45">
        <f>IF(ISERROR(VLOOKUP($F15,氏名データ!$2:$2800,11,0)),"",VLOOKUP($F15,氏名データ!$2:$2800,11,0))</f>
        <v>0</v>
      </c>
      <c r="Q15" s="42" t="str">
        <f>IF(ISERROR(VLOOKUP($F15,氏名データ!$2:$2800,9,0)),"",VLOOKUP($F15,氏名データ!$2:$2800,9,0))</f>
        <v/>
      </c>
      <c r="R15" s="350"/>
      <c r="S15" s="344"/>
      <c r="T15" s="345"/>
      <c r="U15" s="351"/>
      <c r="V15" s="350"/>
      <c r="W15" s="344"/>
      <c r="X15" s="345"/>
      <c r="Y15" s="351"/>
      <c r="Z15" s="350"/>
      <c r="AA15" s="344"/>
      <c r="AB15" s="345"/>
      <c r="AC15" s="351"/>
      <c r="AD15" s="360"/>
      <c r="AE15" s="344" t="s">
        <v>1572</v>
      </c>
      <c r="AF15" s="345"/>
      <c r="AG15" s="351"/>
      <c r="AH15" s="365"/>
      <c r="AI15" s="344" t="s">
        <v>1572</v>
      </c>
      <c r="AJ15" s="345"/>
      <c r="AK15" s="351"/>
      <c r="AL15" s="293" t="str">
        <f>IF(F15="","",学校情報!$D$2)</f>
        <v/>
      </c>
      <c r="AM15" s="261">
        <v>10</v>
      </c>
      <c r="AN15" s="284" t="s">
        <v>1419</v>
      </c>
      <c r="AS15" s="263">
        <v>29</v>
      </c>
      <c r="AV15" s="261" t="s">
        <v>772</v>
      </c>
      <c r="AY15" s="400" t="s">
        <v>1421</v>
      </c>
      <c r="AZ15" s="400" t="s">
        <v>1421</v>
      </c>
      <c r="BA15" s="400" t="s">
        <v>1421</v>
      </c>
      <c r="BB15" s="400" t="s">
        <v>3960</v>
      </c>
      <c r="BC15" s="400" t="s">
        <v>3960</v>
      </c>
      <c r="BD15" s="400" t="s">
        <v>3960</v>
      </c>
      <c r="BF15" s="394" t="s">
        <v>1421</v>
      </c>
      <c r="BG15" s="394" t="s">
        <v>1421</v>
      </c>
      <c r="BH15" s="394" t="s">
        <v>1421</v>
      </c>
      <c r="BI15" s="394" t="s">
        <v>3960</v>
      </c>
      <c r="BJ15" s="394" t="s">
        <v>3960</v>
      </c>
      <c r="BK15" s="394" t="s">
        <v>3960</v>
      </c>
    </row>
    <row r="16" spans="1:63" ht="22.5" customHeight="1" x14ac:dyDescent="0.2">
      <c r="A16" t="str">
        <f t="shared" si="2"/>
        <v/>
      </c>
      <c r="B16" t="str">
        <f t="shared" si="3"/>
        <v/>
      </c>
      <c r="C16" t="str">
        <f t="shared" si="0"/>
        <v/>
      </c>
      <c r="D16" t="str">
        <f t="shared" si="1"/>
        <v/>
      </c>
      <c r="E16" s="85">
        <v>12</v>
      </c>
      <c r="F16" s="408"/>
      <c r="G16" s="136"/>
      <c r="H16" s="22">
        <f>IF(ISERROR(VLOOKUP($F16,氏名データ!$2:$2800,4,0)),"",VLOOKUP($F16,氏名データ!$2:$2800,4,0))</f>
        <v>0</v>
      </c>
      <c r="I16" s="23">
        <f>IF(ISERROR(VLOOKUP($F16,氏名データ!$2:$2800,5,0)),"",VLOOKUP($F16,氏名データ!$2:$2800,5,0))</f>
        <v>0</v>
      </c>
      <c r="J16" s="25">
        <f>IF(ISERROR(VLOOKUP($F16,氏名データ!$2:$2800,6,0)),"",VLOOKUP($F16,氏名データ!$2:$2800,6,0))</f>
        <v>0</v>
      </c>
      <c r="K16" s="26">
        <f>IF(ISERROR(VLOOKUP($F16,氏名データ!$2:$2800,7,0)),"",VLOOKUP($F16,氏名データ!$2:$2800,7,0))</f>
        <v>0</v>
      </c>
      <c r="L16" s="24"/>
      <c r="M16" s="24"/>
      <c r="N16" s="24"/>
      <c r="O16" s="278">
        <f>IF(ISERROR(VLOOKUP($F16,氏名データ!$2:$2800,8,0)),"",VLOOKUP($F16,氏名データ!$2:$2800,8,0))</f>
        <v>0</v>
      </c>
      <c r="P16" s="27">
        <f>IF(ISERROR(VLOOKUP($F16,氏名データ!$2:$2800,11,0)),"",VLOOKUP($F16,氏名データ!$2:$2800,11,0))</f>
        <v>0</v>
      </c>
      <c r="Q16" s="25" t="str">
        <f>IF(ISERROR(VLOOKUP($F16,氏名データ!$2:$2800,9,0)),"",VLOOKUP($F16,氏名データ!$2:$2800,9,0))</f>
        <v/>
      </c>
      <c r="R16" s="352"/>
      <c r="S16" s="340"/>
      <c r="T16" s="341"/>
      <c r="U16" s="353"/>
      <c r="V16" s="352"/>
      <c r="W16" s="340"/>
      <c r="X16" s="341"/>
      <c r="Y16" s="353"/>
      <c r="Z16" s="352"/>
      <c r="AA16" s="340"/>
      <c r="AB16" s="341"/>
      <c r="AC16" s="353"/>
      <c r="AD16" s="361"/>
      <c r="AE16" s="340" t="s">
        <v>1572</v>
      </c>
      <c r="AF16" s="341"/>
      <c r="AG16" s="353"/>
      <c r="AH16" s="366"/>
      <c r="AI16" s="340" t="s">
        <v>1572</v>
      </c>
      <c r="AJ16" s="341"/>
      <c r="AK16" s="353"/>
      <c r="AL16" s="289" t="str">
        <f>IF(F16="","",学校情報!$D$2)</f>
        <v/>
      </c>
      <c r="AM16" s="261">
        <v>11</v>
      </c>
      <c r="AN16" s="284" t="s">
        <v>1420</v>
      </c>
      <c r="AS16" s="263">
        <v>30</v>
      </c>
      <c r="AV16" s="263" t="s">
        <v>778</v>
      </c>
      <c r="AY16" s="399" t="s">
        <v>1423</v>
      </c>
      <c r="AZ16" s="399" t="s">
        <v>1423</v>
      </c>
      <c r="BA16" s="399" t="s">
        <v>1423</v>
      </c>
      <c r="BB16" s="399" t="s">
        <v>1416</v>
      </c>
      <c r="BC16" s="399" t="s">
        <v>1416</v>
      </c>
      <c r="BD16" s="399" t="s">
        <v>1416</v>
      </c>
      <c r="BF16" s="394" t="s">
        <v>1423</v>
      </c>
      <c r="BG16" s="394" t="s">
        <v>1423</v>
      </c>
      <c r="BH16" s="394" t="s">
        <v>1423</v>
      </c>
      <c r="BI16" s="394" t="s">
        <v>1416</v>
      </c>
      <c r="BJ16" s="394" t="s">
        <v>1416</v>
      </c>
      <c r="BK16" s="394" t="s">
        <v>1416</v>
      </c>
    </row>
    <row r="17" spans="1:69" ht="22.5" customHeight="1" x14ac:dyDescent="0.2">
      <c r="A17" t="str">
        <f t="shared" si="2"/>
        <v/>
      </c>
      <c r="B17" t="str">
        <f t="shared" si="3"/>
        <v/>
      </c>
      <c r="C17" t="str">
        <f t="shared" si="0"/>
        <v/>
      </c>
      <c r="D17" t="str">
        <f t="shared" si="1"/>
        <v/>
      </c>
      <c r="E17" s="85">
        <v>13</v>
      </c>
      <c r="F17" s="408"/>
      <c r="G17" s="136"/>
      <c r="H17" s="22">
        <f>IF(ISERROR(VLOOKUP($F17,氏名データ!$2:$2800,4,0)),"",VLOOKUP($F17,氏名データ!$2:$2800,4,0))</f>
        <v>0</v>
      </c>
      <c r="I17" s="23">
        <f>IF(ISERROR(VLOOKUP($F17,氏名データ!$2:$2800,5,0)),"",VLOOKUP($F17,氏名データ!$2:$2800,5,0))</f>
        <v>0</v>
      </c>
      <c r="J17" s="25">
        <f>IF(ISERROR(VLOOKUP($F17,氏名データ!$2:$2800,6,0)),"",VLOOKUP($F17,氏名データ!$2:$2800,6,0))</f>
        <v>0</v>
      </c>
      <c r="K17" s="26">
        <f>IF(ISERROR(VLOOKUP($F17,氏名データ!$2:$2800,7,0)),"",VLOOKUP($F17,氏名データ!$2:$2800,7,0))</f>
        <v>0</v>
      </c>
      <c r="L17" s="24"/>
      <c r="M17" s="24"/>
      <c r="N17" s="24"/>
      <c r="O17" s="278">
        <f>IF(ISERROR(VLOOKUP($F17,氏名データ!$2:$2800,8,0)),"",VLOOKUP($F17,氏名データ!$2:$2800,8,0))</f>
        <v>0</v>
      </c>
      <c r="P17" s="27">
        <f>IF(ISERROR(VLOOKUP($F17,氏名データ!$2:$2800,11,0)),"",VLOOKUP($F17,氏名データ!$2:$2800,11,0))</f>
        <v>0</v>
      </c>
      <c r="Q17" s="25" t="str">
        <f>IF(ISERROR(VLOOKUP($F17,氏名データ!$2:$2800,9,0)),"",VLOOKUP($F17,氏名データ!$2:$2800,9,0))</f>
        <v/>
      </c>
      <c r="R17" s="352"/>
      <c r="S17" s="340"/>
      <c r="T17" s="341"/>
      <c r="U17" s="353"/>
      <c r="V17" s="352"/>
      <c r="W17" s="340"/>
      <c r="X17" s="341"/>
      <c r="Y17" s="353"/>
      <c r="Z17" s="352"/>
      <c r="AA17" s="340"/>
      <c r="AB17" s="341"/>
      <c r="AC17" s="353"/>
      <c r="AD17" s="361"/>
      <c r="AE17" s="340" t="s">
        <v>1572</v>
      </c>
      <c r="AF17" s="341"/>
      <c r="AG17" s="353"/>
      <c r="AH17" s="366"/>
      <c r="AI17" s="340" t="s">
        <v>1572</v>
      </c>
      <c r="AJ17" s="341"/>
      <c r="AK17" s="353"/>
      <c r="AL17" s="289" t="str">
        <f>IF(F17="","",学校情報!$D$2)</f>
        <v/>
      </c>
      <c r="AM17" s="261">
        <v>12</v>
      </c>
      <c r="AN17" s="284" t="s">
        <v>1421</v>
      </c>
      <c r="AO17" s="261" t="s">
        <v>48</v>
      </c>
      <c r="AP17" s="261" t="s">
        <v>49</v>
      </c>
      <c r="AQ17" s="261" t="s">
        <v>50</v>
      </c>
      <c r="AS17" s="263">
        <v>31</v>
      </c>
      <c r="AV17" s="263" t="s">
        <v>773</v>
      </c>
      <c r="AY17" s="399" t="s">
        <v>1422</v>
      </c>
      <c r="AZ17" s="399" t="s">
        <v>1422</v>
      </c>
      <c r="BA17" s="399" t="s">
        <v>1422</v>
      </c>
      <c r="BB17" s="400" t="s">
        <v>3961</v>
      </c>
      <c r="BC17" s="400" t="s">
        <v>3961</v>
      </c>
      <c r="BD17" s="400" t="s">
        <v>3961</v>
      </c>
      <c r="BF17" s="394" t="s">
        <v>1422</v>
      </c>
      <c r="BG17" s="394" t="s">
        <v>1422</v>
      </c>
      <c r="BH17" s="394" t="s">
        <v>1422</v>
      </c>
      <c r="BI17" s="394" t="s">
        <v>3961</v>
      </c>
      <c r="BJ17" s="394" t="s">
        <v>3961</v>
      </c>
      <c r="BK17" s="394" t="s">
        <v>3961</v>
      </c>
    </row>
    <row r="18" spans="1:69" ht="22.5" customHeight="1" x14ac:dyDescent="0.2">
      <c r="A18" t="str">
        <f t="shared" si="2"/>
        <v/>
      </c>
      <c r="B18" t="str">
        <f t="shared" si="3"/>
        <v/>
      </c>
      <c r="C18" t="str">
        <f t="shared" si="0"/>
        <v/>
      </c>
      <c r="D18" t="str">
        <f t="shared" si="1"/>
        <v/>
      </c>
      <c r="E18" s="85">
        <v>14</v>
      </c>
      <c r="F18" s="408"/>
      <c r="G18" s="136"/>
      <c r="H18" s="22">
        <f>IF(ISERROR(VLOOKUP($F18,氏名データ!$2:$2800,4,0)),"",VLOOKUP($F18,氏名データ!$2:$2800,4,0))</f>
        <v>0</v>
      </c>
      <c r="I18" s="23">
        <f>IF(ISERROR(VLOOKUP($F18,氏名データ!$2:$2800,5,0)),"",VLOOKUP($F18,氏名データ!$2:$2800,5,0))</f>
        <v>0</v>
      </c>
      <c r="J18" s="25">
        <f>IF(ISERROR(VLOOKUP($F18,氏名データ!$2:$2800,6,0)),"",VLOOKUP($F18,氏名データ!$2:$2800,6,0))</f>
        <v>0</v>
      </c>
      <c r="K18" s="26">
        <f>IF(ISERROR(VLOOKUP($F18,氏名データ!$2:$2800,7,0)),"",VLOOKUP($F18,氏名データ!$2:$2800,7,0))</f>
        <v>0</v>
      </c>
      <c r="L18" s="24"/>
      <c r="M18" s="24"/>
      <c r="N18" s="24"/>
      <c r="O18" s="278">
        <f>IF(ISERROR(VLOOKUP($F18,氏名データ!$2:$2800,8,0)),"",VLOOKUP($F18,氏名データ!$2:$2800,8,0))</f>
        <v>0</v>
      </c>
      <c r="P18" s="27">
        <f>IF(ISERROR(VLOOKUP($F18,氏名データ!$2:$2800,11,0)),"",VLOOKUP($F18,氏名データ!$2:$2800,11,0))</f>
        <v>0</v>
      </c>
      <c r="Q18" s="25" t="str">
        <f>IF(ISERROR(VLOOKUP($F18,氏名データ!$2:$2800,9,0)),"",VLOOKUP($F18,氏名データ!$2:$2800,9,0))</f>
        <v/>
      </c>
      <c r="R18" s="352"/>
      <c r="S18" s="340"/>
      <c r="T18" s="341"/>
      <c r="U18" s="353"/>
      <c r="V18" s="352"/>
      <c r="W18" s="340"/>
      <c r="X18" s="341"/>
      <c r="Y18" s="353"/>
      <c r="Z18" s="352"/>
      <c r="AA18" s="340"/>
      <c r="AB18" s="341"/>
      <c r="AC18" s="353"/>
      <c r="AD18" s="361"/>
      <c r="AE18" s="340" t="s">
        <v>1572</v>
      </c>
      <c r="AF18" s="341"/>
      <c r="AG18" s="353"/>
      <c r="AH18" s="366"/>
      <c r="AI18" s="340" t="s">
        <v>1572</v>
      </c>
      <c r="AJ18" s="341"/>
      <c r="AK18" s="353"/>
      <c r="AL18" s="289" t="str">
        <f>IF(F18="","",学校情報!$D$2)</f>
        <v/>
      </c>
      <c r="AM18" s="263">
        <v>13</v>
      </c>
      <c r="AN18" s="284" t="s">
        <v>1422</v>
      </c>
      <c r="AO18" s="261" t="s">
        <v>866</v>
      </c>
      <c r="AP18" s="261" t="s">
        <v>1404</v>
      </c>
      <c r="AQ18" s="261" t="s">
        <v>1405</v>
      </c>
      <c r="AS18" s="263">
        <v>32</v>
      </c>
      <c r="AV18" s="261" t="s">
        <v>779</v>
      </c>
      <c r="AY18" s="399" t="s">
        <v>1420</v>
      </c>
      <c r="AZ18" s="399" t="s">
        <v>1420</v>
      </c>
      <c r="BA18" s="399" t="s">
        <v>1420</v>
      </c>
      <c r="BB18" s="399" t="s">
        <v>1417</v>
      </c>
      <c r="BC18" s="399" t="s">
        <v>1417</v>
      </c>
      <c r="BD18" s="399" t="s">
        <v>1417</v>
      </c>
      <c r="BF18" s="394" t="s">
        <v>1420</v>
      </c>
      <c r="BG18" s="394" t="s">
        <v>1420</v>
      </c>
      <c r="BH18" s="394" t="s">
        <v>1420</v>
      </c>
      <c r="BI18" s="394" t="s">
        <v>1417</v>
      </c>
      <c r="BJ18" s="394" t="s">
        <v>1417</v>
      </c>
      <c r="BK18" s="394" t="s">
        <v>1417</v>
      </c>
    </row>
    <row r="19" spans="1:69" ht="22.5" customHeight="1" thickBot="1" x14ac:dyDescent="0.25">
      <c r="A19" t="str">
        <f t="shared" si="2"/>
        <v/>
      </c>
      <c r="B19" t="str">
        <f t="shared" si="3"/>
        <v/>
      </c>
      <c r="C19" t="str">
        <f t="shared" si="0"/>
        <v/>
      </c>
      <c r="D19" t="str">
        <f t="shared" si="1"/>
        <v/>
      </c>
      <c r="E19" s="86">
        <v>15</v>
      </c>
      <c r="F19" s="409"/>
      <c r="G19" s="137"/>
      <c r="H19" s="48">
        <f>IF(ISERROR(VLOOKUP($F19,氏名データ!$2:$2800,4,0)),"",VLOOKUP($F19,氏名データ!$2:$2800,4,0))</f>
        <v>0</v>
      </c>
      <c r="I19" s="49">
        <f>IF(ISERROR(VLOOKUP($F19,氏名データ!$2:$2800,5,0)),"",VLOOKUP($F19,氏名データ!$2:$2800,5,0))</f>
        <v>0</v>
      </c>
      <c r="J19" s="50">
        <f>IF(ISERROR(VLOOKUP($F19,氏名データ!$2:$2800,6,0)),"",VLOOKUP($F19,氏名データ!$2:$2800,6,0))</f>
        <v>0</v>
      </c>
      <c r="K19" s="51">
        <f>IF(ISERROR(VLOOKUP($F19,氏名データ!$2:$2800,7,0)),"",VLOOKUP($F19,氏名データ!$2:$2800,7,0))</f>
        <v>0</v>
      </c>
      <c r="L19" s="52"/>
      <c r="M19" s="52"/>
      <c r="N19" s="52"/>
      <c r="O19" s="279">
        <f>IF(ISERROR(VLOOKUP($F19,氏名データ!$2:$2800,8,0)),"",VLOOKUP($F19,氏名データ!$2:$2800,8,0))</f>
        <v>0</v>
      </c>
      <c r="P19" s="53">
        <f>IF(ISERROR(VLOOKUP($F19,氏名データ!$2:$2800,11,0)),"",VLOOKUP($F19,氏名データ!$2:$2800,11,0))</f>
        <v>0</v>
      </c>
      <c r="Q19" s="50" t="str">
        <f>IF(ISERROR(VLOOKUP($F19,氏名データ!$2:$2800,9,0)),"",VLOOKUP($F19,氏名データ!$2:$2800,9,0))</f>
        <v/>
      </c>
      <c r="R19" s="354"/>
      <c r="S19" s="346"/>
      <c r="T19" s="347"/>
      <c r="U19" s="355"/>
      <c r="V19" s="354"/>
      <c r="W19" s="346"/>
      <c r="X19" s="347"/>
      <c r="Y19" s="355"/>
      <c r="Z19" s="354"/>
      <c r="AA19" s="346"/>
      <c r="AB19" s="347"/>
      <c r="AC19" s="355"/>
      <c r="AD19" s="362"/>
      <c r="AE19" s="346" t="s">
        <v>1572</v>
      </c>
      <c r="AF19" s="347"/>
      <c r="AG19" s="355"/>
      <c r="AH19" s="367"/>
      <c r="AI19" s="346" t="s">
        <v>1572</v>
      </c>
      <c r="AJ19" s="347"/>
      <c r="AK19" s="355"/>
      <c r="AL19" s="290" t="str">
        <f>IF(F19="","",学校情報!$D$2)</f>
        <v/>
      </c>
      <c r="AM19" s="263">
        <v>14</v>
      </c>
      <c r="AN19" s="284" t="s">
        <v>1570</v>
      </c>
      <c r="AO19" s="261" t="s">
        <v>867</v>
      </c>
      <c r="AP19" s="261" t="s">
        <v>1406</v>
      </c>
      <c r="AQ19" s="261" t="s">
        <v>1406</v>
      </c>
      <c r="AS19" s="263">
        <v>33</v>
      </c>
      <c r="AV19" s="263" t="s">
        <v>780</v>
      </c>
      <c r="AY19" s="399" t="s">
        <v>1570</v>
      </c>
      <c r="AZ19" s="399" t="s">
        <v>1570</v>
      </c>
      <c r="BA19" s="399" t="s">
        <v>1570</v>
      </c>
      <c r="BB19" s="399" t="s">
        <v>1414</v>
      </c>
      <c r="BC19" s="399" t="s">
        <v>1414</v>
      </c>
      <c r="BD19" s="399" t="s">
        <v>1414</v>
      </c>
      <c r="BF19" s="394" t="s">
        <v>1570</v>
      </c>
      <c r="BG19" s="394" t="s">
        <v>1570</v>
      </c>
      <c r="BH19" s="394" t="s">
        <v>1570</v>
      </c>
      <c r="BI19" s="394" t="s">
        <v>1414</v>
      </c>
      <c r="BJ19" s="394" t="s">
        <v>1414</v>
      </c>
      <c r="BK19" s="394" t="s">
        <v>1414</v>
      </c>
    </row>
    <row r="20" spans="1:69" ht="22.5" customHeight="1" x14ac:dyDescent="0.2">
      <c r="A20" t="str">
        <f t="shared" si="2"/>
        <v/>
      </c>
      <c r="B20" t="str">
        <f t="shared" si="3"/>
        <v/>
      </c>
      <c r="C20" t="str">
        <f t="shared" si="0"/>
        <v/>
      </c>
      <c r="D20" t="str">
        <f t="shared" si="1"/>
        <v/>
      </c>
      <c r="E20" s="87">
        <v>16</v>
      </c>
      <c r="F20" s="407"/>
      <c r="G20" s="138"/>
      <c r="H20" s="32">
        <f>IF(ISERROR(VLOOKUP($F20,氏名データ!$2:$2800,4,0)),"",VLOOKUP($F20,氏名データ!$2:$2800,4,0))</f>
        <v>0</v>
      </c>
      <c r="I20" s="33">
        <f>IF(ISERROR(VLOOKUP($F20,氏名データ!$2:$2800,5,0)),"",VLOOKUP($F20,氏名データ!$2:$2800,5,0))</f>
        <v>0</v>
      </c>
      <c r="J20" s="34">
        <f>IF(ISERROR(VLOOKUP($F20,氏名データ!$2:$2800,6,0)),"",VLOOKUP($F20,氏名データ!$2:$2800,6,0))</f>
        <v>0</v>
      </c>
      <c r="K20" s="35">
        <f>IF(ISERROR(VLOOKUP($F20,氏名データ!$2:$2800,7,0)),"",VLOOKUP($F20,氏名データ!$2:$2800,7,0))</f>
        <v>0</v>
      </c>
      <c r="L20" s="36"/>
      <c r="M20" s="36"/>
      <c r="N20" s="36"/>
      <c r="O20" s="280">
        <f>IF(ISERROR(VLOOKUP($F20,氏名データ!$2:$2800,8,0)),"",VLOOKUP($F20,氏名データ!$2:$2800,8,0))</f>
        <v>0</v>
      </c>
      <c r="P20" s="37">
        <f>IF(ISERROR(VLOOKUP($F20,氏名データ!$2:$2800,11,0)),"",VLOOKUP($F20,氏名データ!$2:$2800,11,0))</f>
        <v>0</v>
      </c>
      <c r="Q20" s="34" t="str">
        <f>IF(ISERROR(VLOOKUP($F20,氏名データ!$2:$2800,9,0)),"",VLOOKUP($F20,氏名データ!$2:$2800,9,0))</f>
        <v/>
      </c>
      <c r="R20" s="356"/>
      <c r="S20" s="342"/>
      <c r="T20" s="343"/>
      <c r="U20" s="357"/>
      <c r="V20" s="356"/>
      <c r="W20" s="342"/>
      <c r="X20" s="343"/>
      <c r="Y20" s="357"/>
      <c r="Z20" s="356"/>
      <c r="AA20" s="342"/>
      <c r="AB20" s="343"/>
      <c r="AC20" s="357"/>
      <c r="AD20" s="363"/>
      <c r="AE20" s="342" t="s">
        <v>1572</v>
      </c>
      <c r="AF20" s="343"/>
      <c r="AG20" s="357"/>
      <c r="AH20" s="368"/>
      <c r="AI20" s="342" t="s">
        <v>1572</v>
      </c>
      <c r="AJ20" s="343"/>
      <c r="AK20" s="357"/>
      <c r="AL20" s="291" t="str">
        <f>IF(F20="","",学校情報!$D$2)</f>
        <v/>
      </c>
      <c r="AM20" s="261">
        <v>15</v>
      </c>
      <c r="AN20" s="260" t="s">
        <v>1423</v>
      </c>
      <c r="AO20" s="261" t="s">
        <v>3051</v>
      </c>
      <c r="AP20" s="261" t="s">
        <v>774</v>
      </c>
      <c r="AQ20" s="261" t="s">
        <v>774</v>
      </c>
      <c r="AS20" s="263">
        <v>34</v>
      </c>
      <c r="AV20" s="263" t="s">
        <v>781</v>
      </c>
      <c r="AY20" s="399" t="s">
        <v>1419</v>
      </c>
      <c r="AZ20" s="399" t="s">
        <v>1419</v>
      </c>
      <c r="BA20" s="399" t="s">
        <v>1419</v>
      </c>
      <c r="BB20" s="399" t="s">
        <v>1413</v>
      </c>
      <c r="BC20" s="399" t="s">
        <v>1413</v>
      </c>
      <c r="BD20" s="399" t="s">
        <v>1413</v>
      </c>
      <c r="BF20" s="394" t="s">
        <v>1419</v>
      </c>
      <c r="BG20" s="394" t="s">
        <v>1419</v>
      </c>
      <c r="BH20" s="394" t="s">
        <v>1419</v>
      </c>
      <c r="BI20" s="394" t="s">
        <v>1413</v>
      </c>
      <c r="BJ20" s="394" t="s">
        <v>1413</v>
      </c>
      <c r="BK20" s="394" t="s">
        <v>1413</v>
      </c>
    </row>
    <row r="21" spans="1:69" ht="22.5" customHeight="1" x14ac:dyDescent="0.2">
      <c r="A21" t="str">
        <f t="shared" si="2"/>
        <v/>
      </c>
      <c r="B21" t="str">
        <f t="shared" si="3"/>
        <v/>
      </c>
      <c r="C21" t="str">
        <f t="shared" si="0"/>
        <v/>
      </c>
      <c r="D21" t="str">
        <f t="shared" si="1"/>
        <v/>
      </c>
      <c r="E21" s="85">
        <v>17</v>
      </c>
      <c r="F21" s="408"/>
      <c r="G21" s="136"/>
      <c r="H21" s="22">
        <f>IF(ISERROR(VLOOKUP($F21,氏名データ!$2:$2800,4,0)),"",VLOOKUP($F21,氏名データ!$2:$2800,4,0))</f>
        <v>0</v>
      </c>
      <c r="I21" s="23">
        <f>IF(ISERROR(VLOOKUP($F21,氏名データ!$2:$2800,5,0)),"",VLOOKUP($F21,氏名データ!$2:$2800,5,0))</f>
        <v>0</v>
      </c>
      <c r="J21" s="25">
        <f>IF(ISERROR(VLOOKUP($F21,氏名データ!$2:$2800,6,0)),"",VLOOKUP($F21,氏名データ!$2:$2800,6,0))</f>
        <v>0</v>
      </c>
      <c r="K21" s="26">
        <f>IF(ISERROR(VLOOKUP($F21,氏名データ!$2:$2800,7,0)),"",VLOOKUP($F21,氏名データ!$2:$2800,7,0))</f>
        <v>0</v>
      </c>
      <c r="L21" s="24"/>
      <c r="M21" s="24"/>
      <c r="N21" s="24"/>
      <c r="O21" s="278">
        <f>IF(ISERROR(VLOOKUP($F21,氏名データ!$2:$2800,8,0)),"",VLOOKUP($F21,氏名データ!$2:$2800,8,0))</f>
        <v>0</v>
      </c>
      <c r="P21" s="27">
        <f>IF(ISERROR(VLOOKUP($F21,氏名データ!$2:$2800,11,0)),"",VLOOKUP($F21,氏名データ!$2:$2800,11,0))</f>
        <v>0</v>
      </c>
      <c r="Q21" s="25" t="str">
        <f>IF(ISERROR(VLOOKUP($F21,氏名データ!$2:$2800,9,0)),"",VLOOKUP($F21,氏名データ!$2:$2800,9,0))</f>
        <v/>
      </c>
      <c r="R21" s="352"/>
      <c r="S21" s="340"/>
      <c r="T21" s="341"/>
      <c r="U21" s="353"/>
      <c r="V21" s="352"/>
      <c r="W21" s="340"/>
      <c r="X21" s="341"/>
      <c r="Y21" s="353"/>
      <c r="Z21" s="352"/>
      <c r="AA21" s="340"/>
      <c r="AB21" s="341"/>
      <c r="AC21" s="353"/>
      <c r="AD21" s="361"/>
      <c r="AE21" s="340" t="s">
        <v>1572</v>
      </c>
      <c r="AF21" s="341"/>
      <c r="AG21" s="353"/>
      <c r="AH21" s="366"/>
      <c r="AI21" s="340" t="s">
        <v>1572</v>
      </c>
      <c r="AJ21" s="341"/>
      <c r="AK21" s="353"/>
      <c r="AL21" s="289" t="str">
        <f>IF(F21="","",学校情報!$D$2)</f>
        <v/>
      </c>
      <c r="AM21" s="261">
        <v>16</v>
      </c>
      <c r="AN21" s="260"/>
      <c r="AO21" s="261" t="s">
        <v>3052</v>
      </c>
      <c r="AP21" s="261" t="s">
        <v>775</v>
      </c>
      <c r="AQ21" s="261" t="s">
        <v>775</v>
      </c>
      <c r="AS21" s="263">
        <v>35</v>
      </c>
      <c r="AV21" s="261" t="s">
        <v>782</v>
      </c>
      <c r="AY21" s="400" t="s">
        <v>1569</v>
      </c>
      <c r="AZ21" s="401" t="s">
        <v>1569</v>
      </c>
      <c r="BA21" s="401" t="s">
        <v>1569</v>
      </c>
      <c r="BB21" s="400"/>
      <c r="BC21" s="401"/>
      <c r="BD21" s="401"/>
      <c r="BF21" s="394" t="s">
        <v>1569</v>
      </c>
      <c r="BG21" s="394" t="s">
        <v>1569</v>
      </c>
      <c r="BH21" s="394" t="s">
        <v>1569</v>
      </c>
      <c r="BI21" s="394"/>
      <c r="BJ21" s="394"/>
      <c r="BK21" s="394"/>
    </row>
    <row r="22" spans="1:69" ht="22.5" customHeight="1" x14ac:dyDescent="0.2">
      <c r="A22" t="str">
        <f t="shared" si="2"/>
        <v/>
      </c>
      <c r="B22" t="str">
        <f t="shared" si="3"/>
        <v/>
      </c>
      <c r="C22" t="str">
        <f t="shared" si="0"/>
        <v/>
      </c>
      <c r="D22" t="str">
        <f t="shared" si="1"/>
        <v/>
      </c>
      <c r="E22" s="85">
        <v>18</v>
      </c>
      <c r="F22" s="408"/>
      <c r="G22" s="136"/>
      <c r="H22" s="22">
        <f>IF(ISERROR(VLOOKUP($F22,氏名データ!$2:$2800,4,0)),"",VLOOKUP($F22,氏名データ!$2:$2800,4,0))</f>
        <v>0</v>
      </c>
      <c r="I22" s="23">
        <f>IF(ISERROR(VLOOKUP($F22,氏名データ!$2:$2800,5,0)),"",VLOOKUP($F22,氏名データ!$2:$2800,5,0))</f>
        <v>0</v>
      </c>
      <c r="J22" s="25">
        <f>IF(ISERROR(VLOOKUP($F22,氏名データ!$2:$2800,6,0)),"",VLOOKUP($F22,氏名データ!$2:$2800,6,0))</f>
        <v>0</v>
      </c>
      <c r="K22" s="26">
        <f>IF(ISERROR(VLOOKUP($F22,氏名データ!$2:$2800,7,0)),"",VLOOKUP($F22,氏名データ!$2:$2800,7,0))</f>
        <v>0</v>
      </c>
      <c r="L22" s="24"/>
      <c r="M22" s="24"/>
      <c r="N22" s="24"/>
      <c r="O22" s="278">
        <f>IF(ISERROR(VLOOKUP($F22,氏名データ!$2:$2800,8,0)),"",VLOOKUP($F22,氏名データ!$2:$2800,8,0))</f>
        <v>0</v>
      </c>
      <c r="P22" s="27">
        <f>IF(ISERROR(VLOOKUP($F22,氏名データ!$2:$2800,11,0)),"",VLOOKUP($F22,氏名データ!$2:$2800,11,0))</f>
        <v>0</v>
      </c>
      <c r="Q22" s="25" t="str">
        <f>IF(ISERROR(VLOOKUP($F22,氏名データ!$2:$2800,9,0)),"",VLOOKUP($F22,氏名データ!$2:$2800,9,0))</f>
        <v/>
      </c>
      <c r="R22" s="352"/>
      <c r="S22" s="340"/>
      <c r="T22" s="341"/>
      <c r="U22" s="353"/>
      <c r="V22" s="352"/>
      <c r="W22" s="340"/>
      <c r="X22" s="341"/>
      <c r="Y22" s="353"/>
      <c r="Z22" s="352"/>
      <c r="AA22" s="340"/>
      <c r="AB22" s="341"/>
      <c r="AC22" s="353"/>
      <c r="AD22" s="361"/>
      <c r="AE22" s="340" t="s">
        <v>1572</v>
      </c>
      <c r="AF22" s="341"/>
      <c r="AG22" s="353"/>
      <c r="AH22" s="366"/>
      <c r="AI22" s="340" t="s">
        <v>1572</v>
      </c>
      <c r="AJ22" s="341"/>
      <c r="AK22" s="353"/>
      <c r="AL22" s="289" t="str">
        <f>IF(F22="","",学校情報!$D$2)</f>
        <v/>
      </c>
      <c r="AM22" s="261">
        <v>17</v>
      </c>
      <c r="AN22" s="260"/>
      <c r="AO22" s="261" t="s">
        <v>3067</v>
      </c>
      <c r="AP22" s="261" t="s">
        <v>771</v>
      </c>
      <c r="AQ22" s="261" t="s">
        <v>771</v>
      </c>
      <c r="AS22" s="263"/>
      <c r="AV22" s="263" t="s">
        <v>783</v>
      </c>
      <c r="AY22" s="377"/>
      <c r="BB22" s="377"/>
      <c r="BF22" s="395" t="s">
        <v>3954</v>
      </c>
      <c r="BG22" s="395"/>
      <c r="BH22" s="395"/>
      <c r="BI22" s="395"/>
      <c r="BJ22" s="395"/>
      <c r="BK22" s="395"/>
    </row>
    <row r="23" spans="1:69" ht="22.5" customHeight="1" x14ac:dyDescent="0.2">
      <c r="A23" t="str">
        <f t="shared" si="2"/>
        <v/>
      </c>
      <c r="B23" t="str">
        <f t="shared" si="3"/>
        <v/>
      </c>
      <c r="C23" t="str">
        <f t="shared" si="0"/>
        <v/>
      </c>
      <c r="D23" t="str">
        <f t="shared" si="1"/>
        <v/>
      </c>
      <c r="E23" s="85">
        <v>19</v>
      </c>
      <c r="F23" s="408"/>
      <c r="G23" s="136"/>
      <c r="H23" s="22">
        <f>IF(ISERROR(VLOOKUP($F23,氏名データ!$2:$2800,4,0)),"",VLOOKUP($F23,氏名データ!$2:$2800,4,0))</f>
        <v>0</v>
      </c>
      <c r="I23" s="23">
        <f>IF(ISERROR(VLOOKUP($F23,氏名データ!$2:$2800,5,0)),"",VLOOKUP($F23,氏名データ!$2:$2800,5,0))</f>
        <v>0</v>
      </c>
      <c r="J23" s="25">
        <f>IF(ISERROR(VLOOKUP($F23,氏名データ!$2:$2800,6,0)),"",VLOOKUP($F23,氏名データ!$2:$2800,6,0))</f>
        <v>0</v>
      </c>
      <c r="K23" s="26">
        <f>IF(ISERROR(VLOOKUP($F23,氏名データ!$2:$2800,7,0)),"",VLOOKUP($F23,氏名データ!$2:$2800,7,0))</f>
        <v>0</v>
      </c>
      <c r="L23" s="24"/>
      <c r="M23" s="24"/>
      <c r="N23" s="24"/>
      <c r="O23" s="278">
        <f>IF(ISERROR(VLOOKUP($F23,氏名データ!$2:$2800,8,0)),"",VLOOKUP($F23,氏名データ!$2:$2800,8,0))</f>
        <v>0</v>
      </c>
      <c r="P23" s="27">
        <f>IF(ISERROR(VLOOKUP($F23,氏名データ!$2:$2800,11,0)),"",VLOOKUP($F23,氏名データ!$2:$2800,11,0))</f>
        <v>0</v>
      </c>
      <c r="Q23" s="25" t="str">
        <f>IF(ISERROR(VLOOKUP($F23,氏名データ!$2:$2800,9,0)),"",VLOOKUP($F23,氏名データ!$2:$2800,9,0))</f>
        <v/>
      </c>
      <c r="R23" s="270"/>
      <c r="S23" s="28"/>
      <c r="T23" s="29"/>
      <c r="U23" s="271"/>
      <c r="V23" s="352"/>
      <c r="W23" s="28"/>
      <c r="X23" s="29"/>
      <c r="Y23" s="271"/>
      <c r="Z23" s="352"/>
      <c r="AA23" s="28"/>
      <c r="AB23" s="29"/>
      <c r="AC23" s="271"/>
      <c r="AD23" s="326"/>
      <c r="AE23" s="28" t="s">
        <v>1572</v>
      </c>
      <c r="AF23" s="29"/>
      <c r="AG23" s="271"/>
      <c r="AH23" s="331"/>
      <c r="AI23" s="28" t="s">
        <v>1572</v>
      </c>
      <c r="AJ23" s="29"/>
      <c r="AK23" s="271"/>
      <c r="AL23" s="289" t="str">
        <f>IF(F23="","",学校情報!$D$2)</f>
        <v/>
      </c>
      <c r="AM23" s="263">
        <v>18</v>
      </c>
      <c r="AN23" s="260"/>
      <c r="AO23" s="378" t="s">
        <v>774</v>
      </c>
      <c r="AP23" s="261" t="s">
        <v>776</v>
      </c>
      <c r="AQ23" s="261" t="s">
        <v>776</v>
      </c>
      <c r="AS23" s="263"/>
      <c r="AV23" s="263" t="s">
        <v>784</v>
      </c>
      <c r="BF23" s="395" t="s">
        <v>3962</v>
      </c>
      <c r="BG23" s="395" t="s">
        <v>3962</v>
      </c>
      <c r="BH23" s="395" t="s">
        <v>3962</v>
      </c>
      <c r="BI23" s="395" t="s">
        <v>3963</v>
      </c>
      <c r="BJ23" s="395" t="s">
        <v>3963</v>
      </c>
      <c r="BK23" s="395" t="s">
        <v>3963</v>
      </c>
      <c r="BL23" t="s">
        <v>4832</v>
      </c>
      <c r="BM23" t="s">
        <v>4832</v>
      </c>
      <c r="BN23" t="s">
        <v>4832</v>
      </c>
      <c r="BO23" t="s">
        <v>4833</v>
      </c>
      <c r="BP23" t="s">
        <v>4833</v>
      </c>
      <c r="BQ23" t="s">
        <v>4833</v>
      </c>
    </row>
    <row r="24" spans="1:69" ht="22.5" customHeight="1" thickBot="1" x14ac:dyDescent="0.25">
      <c r="A24" t="str">
        <f t="shared" si="2"/>
        <v/>
      </c>
      <c r="B24" t="str">
        <f t="shared" si="3"/>
        <v/>
      </c>
      <c r="C24" t="str">
        <f t="shared" si="0"/>
        <v/>
      </c>
      <c r="D24" t="str">
        <f t="shared" si="1"/>
        <v/>
      </c>
      <c r="E24" s="88">
        <v>20</v>
      </c>
      <c r="F24" s="410"/>
      <c r="G24" s="139"/>
      <c r="H24" s="56">
        <f>IF(ISERROR(VLOOKUP($F24,氏名データ!$2:$2800,4,0)),"",VLOOKUP($F24,氏名データ!$2:$2800,4,0))</f>
        <v>0</v>
      </c>
      <c r="I24" s="57">
        <f>IF(ISERROR(VLOOKUP($F24,氏名データ!$2:$2800,5,0)),"",VLOOKUP($F24,氏名データ!$2:$2800,5,0))</f>
        <v>0</v>
      </c>
      <c r="J24" s="58">
        <f>IF(ISERROR(VLOOKUP($F24,氏名データ!$2:$2800,6,0)),"",VLOOKUP($F24,氏名データ!$2:$2800,6,0))</f>
        <v>0</v>
      </c>
      <c r="K24" s="59">
        <f>IF(ISERROR(VLOOKUP($F24,氏名データ!$2:$2800,7,0)),"",VLOOKUP($F24,氏名データ!$2:$2800,7,0))</f>
        <v>0</v>
      </c>
      <c r="L24" s="60"/>
      <c r="M24" s="60"/>
      <c r="N24" s="60"/>
      <c r="O24" s="281">
        <f>IF(ISERROR(VLOOKUP($F24,氏名データ!$2:$2800,8,0)),"",VLOOKUP($F24,氏名データ!$2:$2800,8,0))</f>
        <v>0</v>
      </c>
      <c r="P24" s="61">
        <f>IF(ISERROR(VLOOKUP($F24,氏名データ!$2:$2800,11,0)),"",VLOOKUP($F24,氏名データ!$2:$2800,11,0))</f>
        <v>0</v>
      </c>
      <c r="Q24" s="58" t="str">
        <f>IF(ISERROR(VLOOKUP($F24,氏名データ!$2:$2800,9,0)),"",VLOOKUP($F24,氏名データ!$2:$2800,9,0))</f>
        <v/>
      </c>
      <c r="R24" s="276"/>
      <c r="S24" s="62"/>
      <c r="T24" s="63"/>
      <c r="U24" s="277"/>
      <c r="V24" s="358"/>
      <c r="W24" s="62"/>
      <c r="X24" s="63"/>
      <c r="Y24" s="277"/>
      <c r="Z24" s="358"/>
      <c r="AA24" s="62"/>
      <c r="AB24" s="63"/>
      <c r="AC24" s="277"/>
      <c r="AD24" s="329"/>
      <c r="AE24" s="62" t="s">
        <v>1572</v>
      </c>
      <c r="AF24" s="63"/>
      <c r="AG24" s="277"/>
      <c r="AH24" s="334"/>
      <c r="AI24" s="62" t="s">
        <v>1572</v>
      </c>
      <c r="AJ24" s="63"/>
      <c r="AK24" s="277"/>
      <c r="AL24" s="292" t="str">
        <f>IF(F24="","",学校情報!$D$2)</f>
        <v/>
      </c>
      <c r="AM24" s="263">
        <v>19</v>
      </c>
      <c r="AN24" s="260"/>
      <c r="AO24" s="378"/>
      <c r="AP24" s="261" t="s">
        <v>777</v>
      </c>
      <c r="AQ24" s="261" t="s">
        <v>777</v>
      </c>
      <c r="AS24" s="263"/>
      <c r="AV24" s="261" t="s">
        <v>785</v>
      </c>
      <c r="BF24" s="395" t="s">
        <v>3964</v>
      </c>
      <c r="BG24" s="395" t="s">
        <v>3964</v>
      </c>
      <c r="BH24" s="395" t="s">
        <v>3964</v>
      </c>
      <c r="BI24" s="395" t="s">
        <v>3965</v>
      </c>
      <c r="BJ24" s="395" t="s">
        <v>3965</v>
      </c>
      <c r="BK24" s="395" t="s">
        <v>3965</v>
      </c>
      <c r="BL24" t="s">
        <v>4834</v>
      </c>
      <c r="BM24" t="s">
        <v>4834</v>
      </c>
      <c r="BN24" t="s">
        <v>4834</v>
      </c>
      <c r="BO24" t="s">
        <v>4835</v>
      </c>
      <c r="BP24" t="s">
        <v>4835</v>
      </c>
      <c r="BQ24" t="s">
        <v>4835</v>
      </c>
    </row>
    <row r="25" spans="1:69" ht="22.5" customHeight="1" x14ac:dyDescent="0.2">
      <c r="A25" t="str">
        <f t="shared" si="2"/>
        <v/>
      </c>
      <c r="B25" t="str">
        <f t="shared" si="3"/>
        <v/>
      </c>
      <c r="C25" t="str">
        <f t="shared" si="0"/>
        <v/>
      </c>
      <c r="D25" t="str">
        <f t="shared" si="1"/>
        <v/>
      </c>
      <c r="E25" s="84">
        <v>21</v>
      </c>
      <c r="F25" s="411"/>
      <c r="G25" s="135"/>
      <c r="H25" s="40">
        <f>IF(ISERROR(VLOOKUP($F25,氏名データ!$2:$2800,4,0)),"",VLOOKUP($F25,氏名データ!$2:$2800,4,0))</f>
        <v>0</v>
      </c>
      <c r="I25" s="41">
        <f>IF(ISERROR(VLOOKUP($F25,氏名データ!$2:$2800,5,0)),"",VLOOKUP($F25,氏名データ!$2:$2800,5,0))</f>
        <v>0</v>
      </c>
      <c r="J25" s="42">
        <f>IF(ISERROR(VLOOKUP($F25,氏名データ!$2:$2800,6,0)),"",VLOOKUP($F25,氏名データ!$2:$2800,6,0))</f>
        <v>0</v>
      </c>
      <c r="K25" s="43">
        <f>IF(ISERROR(VLOOKUP($F25,氏名データ!$2:$2800,7,0)),"",VLOOKUP($F25,氏名データ!$2:$2800,7,0))</f>
        <v>0</v>
      </c>
      <c r="L25" s="44"/>
      <c r="M25" s="44"/>
      <c r="N25" s="44"/>
      <c r="O25" s="282">
        <f>IF(ISERROR(VLOOKUP($F25,氏名データ!$2:$2800,8,0)),"",VLOOKUP($F25,氏名データ!$2:$2800,8,0))</f>
        <v>0</v>
      </c>
      <c r="P25" s="45">
        <f>IF(ISERROR(VLOOKUP($F25,氏名データ!$2:$2800,11,0)),"",VLOOKUP($F25,氏名データ!$2:$2800,11,0))</f>
        <v>0</v>
      </c>
      <c r="Q25" s="42" t="str">
        <f>IF(ISERROR(VLOOKUP($F25,氏名データ!$2:$2800,9,0)),"",VLOOKUP($F25,氏名データ!$2:$2800,9,0))</f>
        <v/>
      </c>
      <c r="R25" s="268"/>
      <c r="S25" s="46"/>
      <c r="T25" s="47"/>
      <c r="U25" s="269"/>
      <c r="V25" s="350"/>
      <c r="W25" s="46"/>
      <c r="X25" s="47"/>
      <c r="Y25" s="269"/>
      <c r="Z25" s="350"/>
      <c r="AA25" s="46"/>
      <c r="AB25" s="47"/>
      <c r="AC25" s="269"/>
      <c r="AD25" s="325"/>
      <c r="AE25" s="46" t="s">
        <v>1572</v>
      </c>
      <c r="AF25" s="47"/>
      <c r="AG25" s="269"/>
      <c r="AH25" s="330"/>
      <c r="AI25" s="46" t="s">
        <v>1572</v>
      </c>
      <c r="AJ25" s="47"/>
      <c r="AK25" s="269"/>
      <c r="AL25" s="293" t="str">
        <f>IF(F25="","",学校情報!$D$2)</f>
        <v/>
      </c>
      <c r="AM25" s="261">
        <v>20</v>
      </c>
      <c r="AN25" s="260"/>
      <c r="AP25" s="261" t="s">
        <v>772</v>
      </c>
      <c r="AQ25" s="261" t="s">
        <v>772</v>
      </c>
      <c r="AS25" s="263"/>
      <c r="AV25" s="263" t="s">
        <v>786</v>
      </c>
      <c r="BF25" s="395" t="s">
        <v>3966</v>
      </c>
      <c r="BG25" s="395" t="s">
        <v>3966</v>
      </c>
      <c r="BH25" s="395" t="s">
        <v>3966</v>
      </c>
      <c r="BI25" s="395" t="s">
        <v>3967</v>
      </c>
      <c r="BJ25" s="395" t="s">
        <v>3967</v>
      </c>
      <c r="BK25" s="395" t="s">
        <v>3967</v>
      </c>
      <c r="BL25" t="s">
        <v>4836</v>
      </c>
      <c r="BM25" t="s">
        <v>4836</v>
      </c>
      <c r="BN25" t="s">
        <v>4836</v>
      </c>
      <c r="BO25" t="s">
        <v>4837</v>
      </c>
      <c r="BP25" t="s">
        <v>4837</v>
      </c>
      <c r="BQ25" t="s">
        <v>4837</v>
      </c>
    </row>
    <row r="26" spans="1:69" ht="22.5" customHeight="1" x14ac:dyDescent="0.2">
      <c r="A26" t="str">
        <f t="shared" si="2"/>
        <v/>
      </c>
      <c r="B26" t="str">
        <f t="shared" si="3"/>
        <v/>
      </c>
      <c r="C26" t="str">
        <f t="shared" si="0"/>
        <v/>
      </c>
      <c r="D26" t="str">
        <f t="shared" si="1"/>
        <v/>
      </c>
      <c r="E26" s="85">
        <v>22</v>
      </c>
      <c r="F26" s="408"/>
      <c r="G26" s="136"/>
      <c r="H26" s="22">
        <f>IF(ISERROR(VLOOKUP($F26,氏名データ!$2:$2800,4,0)),"",VLOOKUP($F26,氏名データ!$2:$2800,4,0))</f>
        <v>0</v>
      </c>
      <c r="I26" s="23">
        <f>IF(ISERROR(VLOOKUP($F26,氏名データ!$2:$2800,5,0)),"",VLOOKUP($F26,氏名データ!$2:$2800,5,0))</f>
        <v>0</v>
      </c>
      <c r="J26" s="25">
        <f>IF(ISERROR(VLOOKUP($F26,氏名データ!$2:$2800,6,0)),"",VLOOKUP($F26,氏名データ!$2:$2800,6,0))</f>
        <v>0</v>
      </c>
      <c r="K26" s="26">
        <f>IF(ISERROR(VLOOKUP($F26,氏名データ!$2:$2800,7,0)),"",VLOOKUP($F26,氏名データ!$2:$2800,7,0))</f>
        <v>0</v>
      </c>
      <c r="L26" s="24"/>
      <c r="M26" s="24"/>
      <c r="N26" s="24"/>
      <c r="O26" s="278">
        <f>IF(ISERROR(VLOOKUP($F26,氏名データ!$2:$2800,8,0)),"",VLOOKUP($F26,氏名データ!$2:$2800,8,0))</f>
        <v>0</v>
      </c>
      <c r="P26" s="27">
        <f>IF(ISERROR(VLOOKUP($F26,氏名データ!$2:$2800,11,0)),"",VLOOKUP($F26,氏名データ!$2:$2800,11,0))</f>
        <v>0</v>
      </c>
      <c r="Q26" s="25" t="str">
        <f>IF(ISERROR(VLOOKUP($F26,氏名データ!$2:$2800,9,0)),"",VLOOKUP($F26,氏名データ!$2:$2800,9,0))</f>
        <v/>
      </c>
      <c r="R26" s="270"/>
      <c r="S26" s="28"/>
      <c r="T26" s="29"/>
      <c r="U26" s="271"/>
      <c r="V26" s="352"/>
      <c r="W26" s="28"/>
      <c r="X26" s="29"/>
      <c r="Y26" s="271"/>
      <c r="Z26" s="352"/>
      <c r="AA26" s="28"/>
      <c r="AB26" s="29"/>
      <c r="AC26" s="271"/>
      <c r="AD26" s="326"/>
      <c r="AE26" s="28" t="s">
        <v>1572</v>
      </c>
      <c r="AF26" s="29"/>
      <c r="AG26" s="271"/>
      <c r="AH26" s="331"/>
      <c r="AI26" s="28" t="s">
        <v>1572</v>
      </c>
      <c r="AJ26" s="29"/>
      <c r="AK26" s="271"/>
      <c r="AL26" s="289" t="str">
        <f>IF(F26="","",学校情報!$D$2)</f>
        <v/>
      </c>
      <c r="AM26" s="261">
        <v>21</v>
      </c>
      <c r="AN26" s="260"/>
      <c r="AP26" s="261" t="s">
        <v>778</v>
      </c>
      <c r="AQ26" s="261" t="s">
        <v>778</v>
      </c>
      <c r="AS26" s="263"/>
      <c r="AV26" s="263" t="s">
        <v>787</v>
      </c>
      <c r="BF26" s="395" t="s">
        <v>3968</v>
      </c>
      <c r="BG26" s="395" t="s">
        <v>3968</v>
      </c>
      <c r="BH26" s="395" t="s">
        <v>3968</v>
      </c>
      <c r="BI26" s="395" t="s">
        <v>3969</v>
      </c>
      <c r="BJ26" s="395" t="s">
        <v>3969</v>
      </c>
      <c r="BK26" s="395" t="s">
        <v>3969</v>
      </c>
      <c r="BL26" t="s">
        <v>4838</v>
      </c>
      <c r="BM26" t="s">
        <v>4838</v>
      </c>
      <c r="BN26" t="s">
        <v>4838</v>
      </c>
      <c r="BO26" t="s">
        <v>4839</v>
      </c>
      <c r="BP26" t="s">
        <v>4839</v>
      </c>
      <c r="BQ26" t="s">
        <v>4839</v>
      </c>
    </row>
    <row r="27" spans="1:69" ht="22.5" customHeight="1" x14ac:dyDescent="0.2">
      <c r="A27" t="str">
        <f t="shared" si="2"/>
        <v/>
      </c>
      <c r="B27" t="str">
        <f t="shared" si="3"/>
        <v/>
      </c>
      <c r="C27" t="str">
        <f t="shared" si="0"/>
        <v/>
      </c>
      <c r="D27" t="str">
        <f t="shared" si="1"/>
        <v/>
      </c>
      <c r="E27" s="85">
        <v>23</v>
      </c>
      <c r="F27" s="408"/>
      <c r="G27" s="136"/>
      <c r="H27" s="22">
        <f>IF(ISERROR(VLOOKUP($F27,氏名データ!$2:$2800,4,0)),"",VLOOKUP($F27,氏名データ!$2:$2800,4,0))</f>
        <v>0</v>
      </c>
      <c r="I27" s="23">
        <f>IF(ISERROR(VLOOKUP($F27,氏名データ!$2:$2800,5,0)),"",VLOOKUP($F27,氏名データ!$2:$2800,5,0))</f>
        <v>0</v>
      </c>
      <c r="J27" s="25">
        <f>IF(ISERROR(VLOOKUP($F27,氏名データ!$2:$2800,6,0)),"",VLOOKUP($F27,氏名データ!$2:$2800,6,0))</f>
        <v>0</v>
      </c>
      <c r="K27" s="26">
        <f>IF(ISERROR(VLOOKUP($F27,氏名データ!$2:$2800,7,0)),"",VLOOKUP($F27,氏名データ!$2:$2800,7,0))</f>
        <v>0</v>
      </c>
      <c r="L27" s="24"/>
      <c r="M27" s="24"/>
      <c r="N27" s="24"/>
      <c r="O27" s="278">
        <f>IF(ISERROR(VLOOKUP($F27,氏名データ!$2:$2800,8,0)),"",VLOOKUP($F27,氏名データ!$2:$2800,8,0))</f>
        <v>0</v>
      </c>
      <c r="P27" s="27">
        <f>IF(ISERROR(VLOOKUP($F27,氏名データ!$2:$2800,11,0)),"",VLOOKUP($F27,氏名データ!$2:$2800,11,0))</f>
        <v>0</v>
      </c>
      <c r="Q27" s="25" t="str">
        <f>IF(ISERROR(VLOOKUP($F27,氏名データ!$2:$2800,9,0)),"",VLOOKUP($F27,氏名データ!$2:$2800,9,0))</f>
        <v/>
      </c>
      <c r="R27" s="270"/>
      <c r="S27" s="28"/>
      <c r="T27" s="29"/>
      <c r="U27" s="271"/>
      <c r="V27" s="352"/>
      <c r="W27" s="28"/>
      <c r="X27" s="29"/>
      <c r="Y27" s="271"/>
      <c r="Z27" s="352"/>
      <c r="AA27" s="28"/>
      <c r="AB27" s="29"/>
      <c r="AC27" s="271"/>
      <c r="AD27" s="326"/>
      <c r="AE27" s="28" t="s">
        <v>1572</v>
      </c>
      <c r="AF27" s="29"/>
      <c r="AG27" s="271"/>
      <c r="AH27" s="331"/>
      <c r="AI27" s="28" t="s">
        <v>1572</v>
      </c>
      <c r="AJ27" s="29"/>
      <c r="AK27" s="271"/>
      <c r="AL27" s="289" t="str">
        <f>IF(F27="","",学校情報!$D$2)</f>
        <v/>
      </c>
      <c r="AM27" s="261">
        <v>22</v>
      </c>
      <c r="AN27" s="260"/>
      <c r="AP27" s="261" t="s">
        <v>773</v>
      </c>
      <c r="AQ27" s="261" t="s">
        <v>773</v>
      </c>
      <c r="AS27" s="263"/>
      <c r="AV27" s="261" t="s">
        <v>788</v>
      </c>
      <c r="BF27" s="395" t="s">
        <v>3970</v>
      </c>
      <c r="BG27" s="395" t="s">
        <v>3970</v>
      </c>
      <c r="BH27" s="395" t="s">
        <v>3970</v>
      </c>
      <c r="BI27" s="395" t="s">
        <v>3971</v>
      </c>
      <c r="BJ27" s="395" t="s">
        <v>3971</v>
      </c>
      <c r="BK27" s="395" t="s">
        <v>3971</v>
      </c>
      <c r="BL27" t="s">
        <v>4840</v>
      </c>
      <c r="BM27" t="s">
        <v>4840</v>
      </c>
      <c r="BN27" t="s">
        <v>4840</v>
      </c>
      <c r="BO27" t="s">
        <v>4841</v>
      </c>
      <c r="BP27" t="s">
        <v>4841</v>
      </c>
      <c r="BQ27" t="s">
        <v>4841</v>
      </c>
    </row>
    <row r="28" spans="1:69" ht="22.5" customHeight="1" x14ac:dyDescent="0.2">
      <c r="A28" t="str">
        <f t="shared" si="2"/>
        <v/>
      </c>
      <c r="B28" t="str">
        <f t="shared" si="3"/>
        <v/>
      </c>
      <c r="C28" t="str">
        <f t="shared" si="0"/>
        <v/>
      </c>
      <c r="D28" t="str">
        <f t="shared" si="1"/>
        <v/>
      </c>
      <c r="E28" s="85">
        <v>24</v>
      </c>
      <c r="F28" s="408"/>
      <c r="G28" s="136"/>
      <c r="H28" s="22">
        <f>IF(ISERROR(VLOOKUP($F28,氏名データ!$2:$2800,4,0)),"",VLOOKUP($F28,氏名データ!$2:$2800,4,0))</f>
        <v>0</v>
      </c>
      <c r="I28" s="23">
        <f>IF(ISERROR(VLOOKUP($F28,氏名データ!$2:$2800,5,0)),"",VLOOKUP($F28,氏名データ!$2:$2800,5,0))</f>
        <v>0</v>
      </c>
      <c r="J28" s="25">
        <f>IF(ISERROR(VLOOKUP($F28,氏名データ!$2:$2800,6,0)),"",VLOOKUP($F28,氏名データ!$2:$2800,6,0))</f>
        <v>0</v>
      </c>
      <c r="K28" s="26">
        <f>IF(ISERROR(VLOOKUP($F28,氏名データ!$2:$2800,7,0)),"",VLOOKUP($F28,氏名データ!$2:$2800,7,0))</f>
        <v>0</v>
      </c>
      <c r="L28" s="24"/>
      <c r="M28" s="24"/>
      <c r="N28" s="24"/>
      <c r="O28" s="278">
        <f>IF(ISERROR(VLOOKUP($F28,氏名データ!$2:$2800,8,0)),"",VLOOKUP($F28,氏名データ!$2:$2800,8,0))</f>
        <v>0</v>
      </c>
      <c r="P28" s="27">
        <f>IF(ISERROR(VLOOKUP($F28,氏名データ!$2:$2800,11,0)),"",VLOOKUP($F28,氏名データ!$2:$2800,11,0))</f>
        <v>0</v>
      </c>
      <c r="Q28" s="25" t="str">
        <f>IF(ISERROR(VLOOKUP($F28,氏名データ!$2:$2800,9,0)),"",VLOOKUP($F28,氏名データ!$2:$2800,9,0))</f>
        <v/>
      </c>
      <c r="R28" s="270"/>
      <c r="S28" s="28"/>
      <c r="T28" s="29"/>
      <c r="U28" s="271"/>
      <c r="V28" s="352"/>
      <c r="W28" s="28"/>
      <c r="X28" s="29"/>
      <c r="Y28" s="271"/>
      <c r="Z28" s="352"/>
      <c r="AA28" s="28"/>
      <c r="AB28" s="29"/>
      <c r="AC28" s="271"/>
      <c r="AD28" s="326"/>
      <c r="AE28" s="28" t="s">
        <v>1572</v>
      </c>
      <c r="AF28" s="29"/>
      <c r="AG28" s="271"/>
      <c r="AH28" s="331"/>
      <c r="AI28" s="28" t="s">
        <v>1572</v>
      </c>
      <c r="AJ28" s="29"/>
      <c r="AK28" s="271"/>
      <c r="AL28" s="289" t="str">
        <f>IF(F28="","",学校情報!$D$2)</f>
        <v/>
      </c>
      <c r="AM28" s="263">
        <v>23</v>
      </c>
      <c r="AN28" s="260"/>
      <c r="AP28" s="261" t="s">
        <v>779</v>
      </c>
      <c r="AQ28" s="261" t="s">
        <v>779</v>
      </c>
      <c r="AS28" s="263"/>
      <c r="AV28" s="263" t="s">
        <v>789</v>
      </c>
      <c r="BF28" s="395" t="s">
        <v>3972</v>
      </c>
      <c r="BG28" s="395" t="s">
        <v>3972</v>
      </c>
      <c r="BH28" s="395" t="s">
        <v>3972</v>
      </c>
      <c r="BI28" s="395" t="s">
        <v>3973</v>
      </c>
      <c r="BJ28" s="395" t="s">
        <v>3973</v>
      </c>
      <c r="BK28" s="395" t="s">
        <v>3973</v>
      </c>
      <c r="BL28" t="s">
        <v>4842</v>
      </c>
      <c r="BM28" t="s">
        <v>4842</v>
      </c>
      <c r="BN28" t="s">
        <v>4842</v>
      </c>
      <c r="BO28" t="s">
        <v>4843</v>
      </c>
      <c r="BP28" t="s">
        <v>4843</v>
      </c>
      <c r="BQ28" t="s">
        <v>4843</v>
      </c>
    </row>
    <row r="29" spans="1:69" ht="22.5" customHeight="1" thickBot="1" x14ac:dyDescent="0.25">
      <c r="A29" t="str">
        <f t="shared" si="2"/>
        <v/>
      </c>
      <c r="B29" t="str">
        <f t="shared" si="3"/>
        <v/>
      </c>
      <c r="C29" t="str">
        <f t="shared" si="0"/>
        <v/>
      </c>
      <c r="D29" t="str">
        <f t="shared" si="1"/>
        <v/>
      </c>
      <c r="E29" s="86">
        <v>25</v>
      </c>
      <c r="F29" s="409"/>
      <c r="G29" s="137"/>
      <c r="H29" s="48">
        <f>IF(ISERROR(VLOOKUP($F29,氏名データ!$2:$2800,4,0)),"",VLOOKUP($F29,氏名データ!$2:$2800,4,0))</f>
        <v>0</v>
      </c>
      <c r="I29" s="49">
        <f>IF(ISERROR(VLOOKUP($F29,氏名データ!$2:$2800,5,0)),"",VLOOKUP($F29,氏名データ!$2:$2800,5,0))</f>
        <v>0</v>
      </c>
      <c r="J29" s="50">
        <f>IF(ISERROR(VLOOKUP($F29,氏名データ!$2:$2800,6,0)),"",VLOOKUP($F29,氏名データ!$2:$2800,6,0))</f>
        <v>0</v>
      </c>
      <c r="K29" s="51">
        <f>IF(ISERROR(VLOOKUP($F29,氏名データ!$2:$2800,7,0)),"",VLOOKUP($F29,氏名データ!$2:$2800,7,0))</f>
        <v>0</v>
      </c>
      <c r="L29" s="52"/>
      <c r="M29" s="52"/>
      <c r="N29" s="52"/>
      <c r="O29" s="279">
        <f>IF(ISERROR(VLOOKUP($F29,氏名データ!$2:$2800,8,0)),"",VLOOKUP($F29,氏名データ!$2:$2800,8,0))</f>
        <v>0</v>
      </c>
      <c r="P29" s="53">
        <f>IF(ISERROR(VLOOKUP($F29,氏名データ!$2:$2800,11,0)),"",VLOOKUP($F29,氏名データ!$2:$2800,11,0))</f>
        <v>0</v>
      </c>
      <c r="Q29" s="50" t="str">
        <f>IF(ISERROR(VLOOKUP($F29,氏名データ!$2:$2800,9,0)),"",VLOOKUP($F29,氏名データ!$2:$2800,9,0))</f>
        <v/>
      </c>
      <c r="R29" s="272"/>
      <c r="S29" s="54"/>
      <c r="T29" s="55"/>
      <c r="U29" s="273"/>
      <c r="V29" s="354"/>
      <c r="W29" s="54"/>
      <c r="X29" s="55"/>
      <c r="Y29" s="273"/>
      <c r="Z29" s="354"/>
      <c r="AA29" s="54"/>
      <c r="AB29" s="55"/>
      <c r="AC29" s="273"/>
      <c r="AD29" s="327"/>
      <c r="AE29" s="54" t="s">
        <v>1572</v>
      </c>
      <c r="AF29" s="55"/>
      <c r="AG29" s="273"/>
      <c r="AH29" s="332"/>
      <c r="AI29" s="54" t="s">
        <v>1572</v>
      </c>
      <c r="AJ29" s="55"/>
      <c r="AK29" s="273"/>
      <c r="AL29" s="290" t="str">
        <f>IF(F29="","",学校情報!$D$2)</f>
        <v/>
      </c>
      <c r="AM29" s="263">
        <v>24</v>
      </c>
      <c r="AN29" s="260"/>
      <c r="AP29" s="261" t="s">
        <v>780</v>
      </c>
      <c r="AQ29" s="261" t="s">
        <v>780</v>
      </c>
      <c r="AS29" s="263"/>
      <c r="AV29" s="263" t="s">
        <v>790</v>
      </c>
      <c r="BF29" s="395" t="s">
        <v>3366</v>
      </c>
      <c r="BG29" s="395" t="s">
        <v>3366</v>
      </c>
      <c r="BH29" s="395" t="s">
        <v>3366</v>
      </c>
      <c r="BI29" s="395" t="s">
        <v>3974</v>
      </c>
      <c r="BJ29" s="395" t="s">
        <v>3974</v>
      </c>
      <c r="BK29" s="395" t="s">
        <v>3974</v>
      </c>
      <c r="BL29" t="s">
        <v>3366</v>
      </c>
      <c r="BM29" t="s">
        <v>3366</v>
      </c>
      <c r="BN29" t="s">
        <v>3366</v>
      </c>
      <c r="BO29" t="s">
        <v>3974</v>
      </c>
      <c r="BP29" t="s">
        <v>3974</v>
      </c>
      <c r="BQ29" t="s">
        <v>3974</v>
      </c>
    </row>
    <row r="30" spans="1:69" ht="22.5" customHeight="1" x14ac:dyDescent="0.2">
      <c r="A30" t="str">
        <f t="shared" si="2"/>
        <v/>
      </c>
      <c r="B30" t="str">
        <f t="shared" si="3"/>
        <v/>
      </c>
      <c r="C30" t="str">
        <f t="shared" si="0"/>
        <v/>
      </c>
      <c r="D30" t="str">
        <f t="shared" si="1"/>
        <v/>
      </c>
      <c r="E30" s="87">
        <v>26</v>
      </c>
      <c r="F30" s="407"/>
      <c r="G30" s="138"/>
      <c r="H30" s="32">
        <f>IF(ISERROR(VLOOKUP($F30,氏名データ!$2:$2800,4,0)),"",VLOOKUP($F30,氏名データ!$2:$2800,4,0))</f>
        <v>0</v>
      </c>
      <c r="I30" s="33">
        <f>IF(ISERROR(VLOOKUP($F30,氏名データ!$2:$2800,5,0)),"",VLOOKUP($F30,氏名データ!$2:$2800,5,0))</f>
        <v>0</v>
      </c>
      <c r="J30" s="34">
        <f>IF(ISERROR(VLOOKUP($F30,氏名データ!$2:$2800,6,0)),"",VLOOKUP($F30,氏名データ!$2:$2800,6,0))</f>
        <v>0</v>
      </c>
      <c r="K30" s="35">
        <f>IF(ISERROR(VLOOKUP($F30,氏名データ!$2:$2800,7,0)),"",VLOOKUP($F30,氏名データ!$2:$2800,7,0))</f>
        <v>0</v>
      </c>
      <c r="L30" s="36"/>
      <c r="M30" s="36"/>
      <c r="N30" s="36"/>
      <c r="O30" s="280">
        <f>IF(ISERROR(VLOOKUP($F30,氏名データ!$2:$2800,8,0)),"",VLOOKUP($F30,氏名データ!$2:$2800,8,0))</f>
        <v>0</v>
      </c>
      <c r="P30" s="37">
        <f>IF(ISERROR(VLOOKUP($F30,氏名データ!$2:$2800,11,0)),"",VLOOKUP($F30,氏名データ!$2:$2800,11,0))</f>
        <v>0</v>
      </c>
      <c r="Q30" s="34" t="str">
        <f>IF(ISERROR(VLOOKUP($F30,氏名データ!$2:$2800,9,0)),"",VLOOKUP($F30,氏名データ!$2:$2800,9,0))</f>
        <v/>
      </c>
      <c r="R30" s="274"/>
      <c r="S30" s="38"/>
      <c r="T30" s="39"/>
      <c r="U30" s="275"/>
      <c r="V30" s="356"/>
      <c r="W30" s="38"/>
      <c r="X30" s="39"/>
      <c r="Y30" s="275"/>
      <c r="Z30" s="356"/>
      <c r="AA30" s="38"/>
      <c r="AB30" s="39"/>
      <c r="AC30" s="275"/>
      <c r="AD30" s="328"/>
      <c r="AE30" s="38" t="s">
        <v>1572</v>
      </c>
      <c r="AF30" s="39"/>
      <c r="AG30" s="275"/>
      <c r="AH30" s="333"/>
      <c r="AI30" s="38" t="s">
        <v>1572</v>
      </c>
      <c r="AJ30" s="39"/>
      <c r="AK30" s="275"/>
      <c r="AL30" s="291" t="str">
        <f>IF(F30="","",学校情報!$D$2)</f>
        <v/>
      </c>
      <c r="AM30" s="261">
        <v>25</v>
      </c>
      <c r="AN30" s="260"/>
      <c r="AQ30" s="261" t="s">
        <v>781</v>
      </c>
      <c r="AS30" s="263"/>
      <c r="AV30" s="261" t="s">
        <v>791</v>
      </c>
      <c r="BF30" s="395" t="s">
        <v>3975</v>
      </c>
      <c r="BG30" s="395" t="s">
        <v>3975</v>
      </c>
      <c r="BH30" s="395" t="s">
        <v>3975</v>
      </c>
      <c r="BI30" s="395" t="s">
        <v>3976</v>
      </c>
      <c r="BJ30" s="395" t="s">
        <v>3976</v>
      </c>
      <c r="BK30" s="395" t="s">
        <v>3976</v>
      </c>
      <c r="BL30" t="s">
        <v>3975</v>
      </c>
      <c r="BM30" t="s">
        <v>3975</v>
      </c>
      <c r="BN30" t="s">
        <v>3975</v>
      </c>
      <c r="BO30" t="s">
        <v>3976</v>
      </c>
      <c r="BP30" t="s">
        <v>3976</v>
      </c>
      <c r="BQ30" t="s">
        <v>3976</v>
      </c>
    </row>
    <row r="31" spans="1:69" ht="22.5" customHeight="1" x14ac:dyDescent="0.2">
      <c r="A31" t="str">
        <f t="shared" si="2"/>
        <v/>
      </c>
      <c r="B31" t="str">
        <f t="shared" si="3"/>
        <v/>
      </c>
      <c r="C31" t="str">
        <f t="shared" si="0"/>
        <v/>
      </c>
      <c r="D31" t="str">
        <f t="shared" si="1"/>
        <v/>
      </c>
      <c r="E31" s="85">
        <v>27</v>
      </c>
      <c r="F31" s="408"/>
      <c r="G31" s="136"/>
      <c r="H31" s="22">
        <f>IF(ISERROR(VLOOKUP($F31,氏名データ!$2:$2800,4,0)),"",VLOOKUP($F31,氏名データ!$2:$2800,4,0))</f>
        <v>0</v>
      </c>
      <c r="I31" s="23">
        <f>IF(ISERROR(VLOOKUP($F31,氏名データ!$2:$2800,5,0)),"",VLOOKUP($F31,氏名データ!$2:$2800,5,0))</f>
        <v>0</v>
      </c>
      <c r="J31" s="25">
        <f>IF(ISERROR(VLOOKUP($F31,氏名データ!$2:$2800,6,0)),"",VLOOKUP($F31,氏名データ!$2:$2800,6,0))</f>
        <v>0</v>
      </c>
      <c r="K31" s="26">
        <f>IF(ISERROR(VLOOKUP($F31,氏名データ!$2:$2800,7,0)),"",VLOOKUP($F31,氏名データ!$2:$2800,7,0))</f>
        <v>0</v>
      </c>
      <c r="L31" s="24"/>
      <c r="M31" s="24"/>
      <c r="N31" s="24"/>
      <c r="O31" s="278">
        <f>IF(ISERROR(VLOOKUP($F31,氏名データ!$2:$2800,8,0)),"",VLOOKUP($F31,氏名データ!$2:$2800,8,0))</f>
        <v>0</v>
      </c>
      <c r="P31" s="27">
        <f>IF(ISERROR(VLOOKUP($F31,氏名データ!$2:$2800,11,0)),"",VLOOKUP($F31,氏名データ!$2:$2800,11,0))</f>
        <v>0</v>
      </c>
      <c r="Q31" s="25" t="str">
        <f>IF(ISERROR(VLOOKUP($F31,氏名データ!$2:$2800,9,0)),"",VLOOKUP($F31,氏名データ!$2:$2800,9,0))</f>
        <v/>
      </c>
      <c r="R31" s="270"/>
      <c r="S31" s="28"/>
      <c r="T31" s="29"/>
      <c r="U31" s="271"/>
      <c r="V31" s="352"/>
      <c r="W31" s="28"/>
      <c r="X31" s="29"/>
      <c r="Y31" s="271"/>
      <c r="Z31" s="352"/>
      <c r="AA31" s="28"/>
      <c r="AB31" s="29"/>
      <c r="AC31" s="271"/>
      <c r="AD31" s="326"/>
      <c r="AE31" s="28" t="s">
        <v>1572</v>
      </c>
      <c r="AF31" s="29"/>
      <c r="AG31" s="271"/>
      <c r="AH31" s="331"/>
      <c r="AI31" s="28" t="s">
        <v>1572</v>
      </c>
      <c r="AJ31" s="29"/>
      <c r="AK31" s="271"/>
      <c r="AL31" s="289" t="str">
        <f>IF(F31="","",学校情報!$D$2)</f>
        <v/>
      </c>
      <c r="AM31" s="261">
        <v>26</v>
      </c>
      <c r="AN31" s="260"/>
      <c r="AQ31" s="261" t="s">
        <v>782</v>
      </c>
      <c r="AS31" s="263"/>
      <c r="AV31" s="263" t="s">
        <v>792</v>
      </c>
      <c r="BF31" s="395" t="s">
        <v>3977</v>
      </c>
      <c r="BG31" s="395" t="s">
        <v>3977</v>
      </c>
      <c r="BH31" s="395" t="s">
        <v>3977</v>
      </c>
      <c r="BI31" s="395" t="s">
        <v>3978</v>
      </c>
      <c r="BJ31" s="395" t="s">
        <v>3978</v>
      </c>
      <c r="BK31" s="395" t="s">
        <v>3978</v>
      </c>
      <c r="BL31" t="s">
        <v>4844</v>
      </c>
      <c r="BM31" t="s">
        <v>4844</v>
      </c>
      <c r="BN31" t="s">
        <v>4844</v>
      </c>
      <c r="BO31" t="s">
        <v>4845</v>
      </c>
      <c r="BP31" t="s">
        <v>4845</v>
      </c>
      <c r="BQ31" t="s">
        <v>4845</v>
      </c>
    </row>
    <row r="32" spans="1:69" ht="22.5" customHeight="1" x14ac:dyDescent="0.2">
      <c r="A32" t="str">
        <f t="shared" si="2"/>
        <v/>
      </c>
      <c r="B32" t="str">
        <f t="shared" si="3"/>
        <v/>
      </c>
      <c r="C32" t="str">
        <f t="shared" si="0"/>
        <v/>
      </c>
      <c r="D32" t="str">
        <f t="shared" si="1"/>
        <v/>
      </c>
      <c r="E32" s="85">
        <v>28</v>
      </c>
      <c r="F32" s="408"/>
      <c r="G32" s="136"/>
      <c r="H32" s="22">
        <f>IF(ISERROR(VLOOKUP($F32,氏名データ!$2:$2800,4,0)),"",VLOOKUP($F32,氏名データ!$2:$2800,4,0))</f>
        <v>0</v>
      </c>
      <c r="I32" s="23">
        <f>IF(ISERROR(VLOOKUP($F32,氏名データ!$2:$2800,5,0)),"",VLOOKUP($F32,氏名データ!$2:$2800,5,0))</f>
        <v>0</v>
      </c>
      <c r="J32" s="25">
        <f>IF(ISERROR(VLOOKUP($F32,氏名データ!$2:$2800,6,0)),"",VLOOKUP($F32,氏名データ!$2:$2800,6,0))</f>
        <v>0</v>
      </c>
      <c r="K32" s="26">
        <f>IF(ISERROR(VLOOKUP($F32,氏名データ!$2:$2800,7,0)),"",VLOOKUP($F32,氏名データ!$2:$2800,7,0))</f>
        <v>0</v>
      </c>
      <c r="L32" s="24"/>
      <c r="M32" s="24"/>
      <c r="N32" s="24"/>
      <c r="O32" s="278">
        <f>IF(ISERROR(VLOOKUP($F32,氏名データ!$2:$2800,8,0)),"",VLOOKUP($F32,氏名データ!$2:$2800,8,0))</f>
        <v>0</v>
      </c>
      <c r="P32" s="27">
        <f>IF(ISERROR(VLOOKUP($F32,氏名データ!$2:$2800,11,0)),"",VLOOKUP($F32,氏名データ!$2:$2800,11,0))</f>
        <v>0</v>
      </c>
      <c r="Q32" s="25" t="str">
        <f>IF(ISERROR(VLOOKUP($F32,氏名データ!$2:$2800,9,0)),"",VLOOKUP($F32,氏名データ!$2:$2800,9,0))</f>
        <v/>
      </c>
      <c r="R32" s="270"/>
      <c r="S32" s="28"/>
      <c r="T32" s="29"/>
      <c r="U32" s="271"/>
      <c r="V32" s="352"/>
      <c r="W32" s="28"/>
      <c r="X32" s="29"/>
      <c r="Y32" s="271"/>
      <c r="Z32" s="352"/>
      <c r="AA32" s="28"/>
      <c r="AB32" s="29"/>
      <c r="AC32" s="271"/>
      <c r="AD32" s="326"/>
      <c r="AE32" s="28" t="s">
        <v>1572</v>
      </c>
      <c r="AF32" s="29"/>
      <c r="AG32" s="271"/>
      <c r="AH32" s="331"/>
      <c r="AI32" s="28" t="s">
        <v>1572</v>
      </c>
      <c r="AJ32" s="29"/>
      <c r="AK32" s="271"/>
      <c r="AL32" s="289" t="str">
        <f>IF(F32="","",学校情報!$D$2)</f>
        <v/>
      </c>
      <c r="AM32" s="261">
        <v>27</v>
      </c>
      <c r="AN32" s="260"/>
      <c r="AQ32" s="261" t="s">
        <v>783</v>
      </c>
      <c r="AS32" s="263"/>
      <c r="AV32" s="263" t="s">
        <v>793</v>
      </c>
      <c r="BF32" s="395" t="s">
        <v>3979</v>
      </c>
      <c r="BG32" s="395" t="s">
        <v>3979</v>
      </c>
      <c r="BH32" s="395" t="s">
        <v>3979</v>
      </c>
      <c r="BI32" s="395" t="s">
        <v>3997</v>
      </c>
      <c r="BJ32" s="395" t="s">
        <v>3997</v>
      </c>
      <c r="BK32" s="395" t="s">
        <v>3997</v>
      </c>
      <c r="BL32" t="s">
        <v>3979</v>
      </c>
      <c r="BM32" t="s">
        <v>3979</v>
      </c>
      <c r="BN32" t="s">
        <v>3979</v>
      </c>
      <c r="BO32" t="s">
        <v>3997</v>
      </c>
      <c r="BP32" t="s">
        <v>3997</v>
      </c>
      <c r="BQ32" t="s">
        <v>3997</v>
      </c>
    </row>
    <row r="33" spans="1:69" ht="22.5" customHeight="1" x14ac:dyDescent="0.2">
      <c r="A33" t="str">
        <f t="shared" si="2"/>
        <v/>
      </c>
      <c r="B33" t="str">
        <f t="shared" si="3"/>
        <v/>
      </c>
      <c r="C33" t="str">
        <f t="shared" si="0"/>
        <v/>
      </c>
      <c r="D33" t="str">
        <f t="shared" si="1"/>
        <v/>
      </c>
      <c r="E33" s="85">
        <v>29</v>
      </c>
      <c r="F33" s="408"/>
      <c r="G33" s="136"/>
      <c r="H33" s="22">
        <f>IF(ISERROR(VLOOKUP($F33,氏名データ!$2:$2800,4,0)),"",VLOOKUP($F33,氏名データ!$2:$2800,4,0))</f>
        <v>0</v>
      </c>
      <c r="I33" s="23">
        <f>IF(ISERROR(VLOOKUP($F33,氏名データ!$2:$2800,5,0)),"",VLOOKUP($F33,氏名データ!$2:$2800,5,0))</f>
        <v>0</v>
      </c>
      <c r="J33" s="25">
        <f>IF(ISERROR(VLOOKUP($F33,氏名データ!$2:$2800,6,0)),"",VLOOKUP($F33,氏名データ!$2:$2800,6,0))</f>
        <v>0</v>
      </c>
      <c r="K33" s="26">
        <f>IF(ISERROR(VLOOKUP($F33,氏名データ!$2:$2800,7,0)),"",VLOOKUP($F33,氏名データ!$2:$2800,7,0))</f>
        <v>0</v>
      </c>
      <c r="L33" s="24"/>
      <c r="M33" s="24"/>
      <c r="N33" s="24"/>
      <c r="O33" s="278">
        <f>IF(ISERROR(VLOOKUP($F33,氏名データ!$2:$2800,8,0)),"",VLOOKUP($F33,氏名データ!$2:$2800,8,0))</f>
        <v>0</v>
      </c>
      <c r="P33" s="27">
        <f>IF(ISERROR(VLOOKUP($F33,氏名データ!$2:$2800,11,0)),"",VLOOKUP($F33,氏名データ!$2:$2800,11,0))</f>
        <v>0</v>
      </c>
      <c r="Q33" s="25" t="str">
        <f>IF(ISERROR(VLOOKUP($F33,氏名データ!$2:$2800,9,0)),"",VLOOKUP($F33,氏名データ!$2:$2800,9,0))</f>
        <v/>
      </c>
      <c r="R33" s="270"/>
      <c r="S33" s="28"/>
      <c r="T33" s="29"/>
      <c r="U33" s="271"/>
      <c r="V33" s="352"/>
      <c r="W33" s="28"/>
      <c r="X33" s="29"/>
      <c r="Y33" s="271"/>
      <c r="Z33" s="352"/>
      <c r="AA33" s="28"/>
      <c r="AB33" s="29"/>
      <c r="AC33" s="271"/>
      <c r="AD33" s="326"/>
      <c r="AE33" s="28" t="s">
        <v>1572</v>
      </c>
      <c r="AF33" s="29"/>
      <c r="AG33" s="271"/>
      <c r="AH33" s="331"/>
      <c r="AI33" s="28" t="s">
        <v>1572</v>
      </c>
      <c r="AJ33" s="29"/>
      <c r="AK33" s="271"/>
      <c r="AL33" s="289" t="str">
        <f>IF(F33="","",学校情報!$D$2)</f>
        <v/>
      </c>
      <c r="AM33" s="263">
        <v>28</v>
      </c>
      <c r="AN33" s="260"/>
      <c r="AQ33" s="261" t="s">
        <v>784</v>
      </c>
      <c r="AS33" s="263"/>
      <c r="AV33" s="261" t="s">
        <v>794</v>
      </c>
      <c r="BF33" s="395" t="s">
        <v>3981</v>
      </c>
      <c r="BG33" s="395" t="s">
        <v>3981</v>
      </c>
      <c r="BH33" s="395" t="s">
        <v>3981</v>
      </c>
      <c r="BI33" s="395" t="s">
        <v>3980</v>
      </c>
      <c r="BJ33" s="395" t="s">
        <v>3980</v>
      </c>
      <c r="BK33" s="395" t="s">
        <v>3980</v>
      </c>
      <c r="BL33" t="s">
        <v>4847</v>
      </c>
      <c r="BM33" t="s">
        <v>4847</v>
      </c>
      <c r="BN33" t="s">
        <v>4847</v>
      </c>
      <c r="BO33" t="s">
        <v>3980</v>
      </c>
      <c r="BP33" t="s">
        <v>3980</v>
      </c>
      <c r="BQ33" t="s">
        <v>3980</v>
      </c>
    </row>
    <row r="34" spans="1:69" ht="22.5" customHeight="1" thickBot="1" x14ac:dyDescent="0.25">
      <c r="A34" t="str">
        <f t="shared" si="2"/>
        <v/>
      </c>
      <c r="B34" t="str">
        <f t="shared" si="3"/>
        <v/>
      </c>
      <c r="C34" t="str">
        <f t="shared" si="0"/>
        <v/>
      </c>
      <c r="D34" t="str">
        <f t="shared" si="1"/>
        <v/>
      </c>
      <c r="E34" s="88">
        <v>30</v>
      </c>
      <c r="F34" s="410"/>
      <c r="G34" s="139"/>
      <c r="H34" s="56">
        <f>IF(ISERROR(VLOOKUP($F34,氏名データ!$2:$2800,4,0)),"",VLOOKUP($F34,氏名データ!$2:$2800,4,0))</f>
        <v>0</v>
      </c>
      <c r="I34" s="57">
        <f>IF(ISERROR(VLOOKUP($F34,氏名データ!$2:$2800,5,0)),"",VLOOKUP($F34,氏名データ!$2:$2800,5,0))</f>
        <v>0</v>
      </c>
      <c r="J34" s="58">
        <f>IF(ISERROR(VLOOKUP($F34,氏名データ!$2:$2800,6,0)),"",VLOOKUP($F34,氏名データ!$2:$2800,6,0))</f>
        <v>0</v>
      </c>
      <c r="K34" s="59">
        <f>IF(ISERROR(VLOOKUP($F34,氏名データ!$2:$2800,7,0)),"",VLOOKUP($F34,氏名データ!$2:$2800,7,0))</f>
        <v>0</v>
      </c>
      <c r="L34" s="60"/>
      <c r="M34" s="60"/>
      <c r="N34" s="60"/>
      <c r="O34" s="281">
        <f>IF(ISERROR(VLOOKUP($F34,氏名データ!$2:$2800,8,0)),"",VLOOKUP($F34,氏名データ!$2:$2800,8,0))</f>
        <v>0</v>
      </c>
      <c r="P34" s="61">
        <f>IF(ISERROR(VLOOKUP($F34,氏名データ!$2:$2800,11,0)),"",VLOOKUP($F34,氏名データ!$2:$2800,11,0))</f>
        <v>0</v>
      </c>
      <c r="Q34" s="58" t="str">
        <f>IF(ISERROR(VLOOKUP($F34,氏名データ!$2:$2800,9,0)),"",VLOOKUP($F34,氏名データ!$2:$2800,9,0))</f>
        <v/>
      </c>
      <c r="R34" s="276"/>
      <c r="S34" s="62"/>
      <c r="T34" s="63"/>
      <c r="U34" s="277"/>
      <c r="V34" s="358"/>
      <c r="W34" s="62"/>
      <c r="X34" s="63"/>
      <c r="Y34" s="277"/>
      <c r="Z34" s="358"/>
      <c r="AA34" s="62"/>
      <c r="AB34" s="63"/>
      <c r="AC34" s="277"/>
      <c r="AD34" s="329"/>
      <c r="AE34" s="62" t="s">
        <v>1572</v>
      </c>
      <c r="AF34" s="63"/>
      <c r="AG34" s="277"/>
      <c r="AH34" s="334"/>
      <c r="AI34" s="62" t="s">
        <v>1572</v>
      </c>
      <c r="AJ34" s="63"/>
      <c r="AK34" s="277"/>
      <c r="AL34" s="292" t="str">
        <f>IF(F34="","",学校情報!$D$2)</f>
        <v/>
      </c>
      <c r="AM34" s="263">
        <v>29</v>
      </c>
      <c r="AN34" s="260"/>
      <c r="AQ34" s="261" t="s">
        <v>785</v>
      </c>
      <c r="AS34" s="263"/>
      <c r="AV34" s="263" t="s">
        <v>795</v>
      </c>
      <c r="BF34" s="395" t="s">
        <v>3983</v>
      </c>
      <c r="BG34" s="395" t="s">
        <v>3983</v>
      </c>
      <c r="BH34" s="395" t="s">
        <v>3983</v>
      </c>
      <c r="BI34" s="395" t="s">
        <v>3982</v>
      </c>
      <c r="BJ34" s="395" t="s">
        <v>3982</v>
      </c>
      <c r="BK34" s="395" t="s">
        <v>3982</v>
      </c>
      <c r="BL34" t="s">
        <v>4848</v>
      </c>
      <c r="BM34" t="s">
        <v>4848</v>
      </c>
      <c r="BN34" t="s">
        <v>4848</v>
      </c>
      <c r="BO34" t="s">
        <v>3982</v>
      </c>
      <c r="BP34" t="s">
        <v>3982</v>
      </c>
      <c r="BQ34" t="s">
        <v>3982</v>
      </c>
    </row>
    <row r="35" spans="1:69" ht="22.5" customHeight="1" x14ac:dyDescent="0.2">
      <c r="A35" t="str">
        <f t="shared" si="2"/>
        <v/>
      </c>
      <c r="B35" t="str">
        <f t="shared" si="3"/>
        <v/>
      </c>
      <c r="C35" t="str">
        <f t="shared" si="0"/>
        <v/>
      </c>
      <c r="D35" t="str">
        <f t="shared" si="1"/>
        <v/>
      </c>
      <c r="E35" s="84">
        <v>31</v>
      </c>
      <c r="F35" s="411"/>
      <c r="G35" s="135"/>
      <c r="H35" s="40">
        <f>IF(ISERROR(VLOOKUP($F35,氏名データ!$2:$2800,4,0)),"",VLOOKUP($F35,氏名データ!$2:$2800,4,0))</f>
        <v>0</v>
      </c>
      <c r="I35" s="41">
        <f>IF(ISERROR(VLOOKUP($F35,氏名データ!$2:$2800,5,0)),"",VLOOKUP($F35,氏名データ!$2:$2800,5,0))</f>
        <v>0</v>
      </c>
      <c r="J35" s="42">
        <f>IF(ISERROR(VLOOKUP($F35,氏名データ!$2:$2800,6,0)),"",VLOOKUP($F35,氏名データ!$2:$2800,6,0))</f>
        <v>0</v>
      </c>
      <c r="K35" s="43">
        <f>IF(ISERROR(VLOOKUP($F35,氏名データ!$2:$2800,7,0)),"",VLOOKUP($F35,氏名データ!$2:$2800,7,0))</f>
        <v>0</v>
      </c>
      <c r="L35" s="44"/>
      <c r="M35" s="44"/>
      <c r="N35" s="44"/>
      <c r="O35" s="282">
        <f>IF(ISERROR(VLOOKUP($F35,氏名データ!$2:$2800,8,0)),"",VLOOKUP($F35,氏名データ!$2:$2800,8,0))</f>
        <v>0</v>
      </c>
      <c r="P35" s="45">
        <f>IF(ISERROR(VLOOKUP($F35,氏名データ!$2:$2800,11,0)),"",VLOOKUP($F35,氏名データ!$2:$2800,11,0))</f>
        <v>0</v>
      </c>
      <c r="Q35" s="42" t="str">
        <f>IF(ISERROR(VLOOKUP($F35,氏名データ!$2:$2800,9,0)),"",VLOOKUP($F35,氏名データ!$2:$2800,9,0))</f>
        <v/>
      </c>
      <c r="R35" s="268"/>
      <c r="S35" s="46"/>
      <c r="T35" s="47"/>
      <c r="U35" s="269"/>
      <c r="V35" s="350"/>
      <c r="W35" s="46"/>
      <c r="X35" s="47"/>
      <c r="Y35" s="269"/>
      <c r="Z35" s="350"/>
      <c r="AA35" s="46"/>
      <c r="AB35" s="47"/>
      <c r="AC35" s="269"/>
      <c r="AD35" s="325"/>
      <c r="AE35" s="46" t="s">
        <v>1572</v>
      </c>
      <c r="AF35" s="47"/>
      <c r="AG35" s="269"/>
      <c r="AH35" s="330"/>
      <c r="AI35" s="46" t="s">
        <v>1572</v>
      </c>
      <c r="AJ35" s="47"/>
      <c r="AK35" s="269"/>
      <c r="AL35" s="293" t="str">
        <f>IF(F35="","",学校情報!$D$2)</f>
        <v/>
      </c>
      <c r="AM35" s="261">
        <v>30</v>
      </c>
      <c r="AN35" s="260"/>
      <c r="AQ35" s="261" t="s">
        <v>786</v>
      </c>
      <c r="AS35" s="263"/>
      <c r="AV35" s="263" t="s">
        <v>796</v>
      </c>
      <c r="BF35" s="395" t="s">
        <v>3985</v>
      </c>
      <c r="BG35" s="395" t="s">
        <v>3985</v>
      </c>
      <c r="BH35" s="395" t="s">
        <v>3985</v>
      </c>
      <c r="BI35" s="395" t="s">
        <v>3984</v>
      </c>
      <c r="BJ35" s="395" t="s">
        <v>3984</v>
      </c>
      <c r="BK35" s="395" t="s">
        <v>3984</v>
      </c>
      <c r="BL35" t="s">
        <v>4850</v>
      </c>
      <c r="BM35" t="s">
        <v>4850</v>
      </c>
      <c r="BN35" t="s">
        <v>4850</v>
      </c>
      <c r="BO35" t="s">
        <v>3984</v>
      </c>
      <c r="BP35" t="s">
        <v>3984</v>
      </c>
      <c r="BQ35" t="s">
        <v>3984</v>
      </c>
    </row>
    <row r="36" spans="1:69" ht="22.5" customHeight="1" x14ac:dyDescent="0.2">
      <c r="A36" t="str">
        <f t="shared" si="2"/>
        <v/>
      </c>
      <c r="B36" t="str">
        <f t="shared" si="3"/>
        <v/>
      </c>
      <c r="C36" t="str">
        <f t="shared" si="0"/>
        <v/>
      </c>
      <c r="D36" t="str">
        <f t="shared" si="1"/>
        <v/>
      </c>
      <c r="E36" s="85">
        <v>32</v>
      </c>
      <c r="F36" s="408"/>
      <c r="G36" s="136"/>
      <c r="H36" s="22">
        <f>IF(ISERROR(VLOOKUP($F36,氏名データ!$2:$2800,4,0)),"",VLOOKUP($F36,氏名データ!$2:$2800,4,0))</f>
        <v>0</v>
      </c>
      <c r="I36" s="23">
        <f>IF(ISERROR(VLOOKUP($F36,氏名データ!$2:$2800,5,0)),"",VLOOKUP($F36,氏名データ!$2:$2800,5,0))</f>
        <v>0</v>
      </c>
      <c r="J36" s="25">
        <f>IF(ISERROR(VLOOKUP($F36,氏名データ!$2:$2800,6,0)),"",VLOOKUP($F36,氏名データ!$2:$2800,6,0))</f>
        <v>0</v>
      </c>
      <c r="K36" s="26">
        <f>IF(ISERROR(VLOOKUP($F36,氏名データ!$2:$2800,7,0)),"",VLOOKUP($F36,氏名データ!$2:$2800,7,0))</f>
        <v>0</v>
      </c>
      <c r="L36" s="24"/>
      <c r="M36" s="24"/>
      <c r="N36" s="24"/>
      <c r="O36" s="278">
        <f>IF(ISERROR(VLOOKUP($F36,氏名データ!$2:$2800,8,0)),"",VLOOKUP($F36,氏名データ!$2:$2800,8,0))</f>
        <v>0</v>
      </c>
      <c r="P36" s="27">
        <f>IF(ISERROR(VLOOKUP($F36,氏名データ!$2:$2800,11,0)),"",VLOOKUP($F36,氏名データ!$2:$2800,11,0))</f>
        <v>0</v>
      </c>
      <c r="Q36" s="25" t="str">
        <f>IF(ISERROR(VLOOKUP($F36,氏名データ!$2:$2800,9,0)),"",VLOOKUP($F36,氏名データ!$2:$2800,9,0))</f>
        <v/>
      </c>
      <c r="R36" s="270"/>
      <c r="S36" s="28"/>
      <c r="T36" s="29"/>
      <c r="U36" s="271"/>
      <c r="V36" s="352"/>
      <c r="W36" s="28"/>
      <c r="X36" s="29"/>
      <c r="Y36" s="271"/>
      <c r="Z36" s="352"/>
      <c r="AA36" s="28"/>
      <c r="AB36" s="29"/>
      <c r="AC36" s="271"/>
      <c r="AD36" s="326"/>
      <c r="AE36" s="28" t="s">
        <v>1572</v>
      </c>
      <c r="AF36" s="29"/>
      <c r="AG36" s="271"/>
      <c r="AH36" s="331"/>
      <c r="AI36" s="28" t="s">
        <v>1572</v>
      </c>
      <c r="AJ36" s="29"/>
      <c r="AK36" s="271"/>
      <c r="AL36" s="289" t="str">
        <f>IF(F36="","",学校情報!$D$2)</f>
        <v/>
      </c>
      <c r="AM36" s="261">
        <v>31</v>
      </c>
      <c r="AN36" s="260"/>
      <c r="AQ36" s="261" t="s">
        <v>787</v>
      </c>
      <c r="AS36" s="263"/>
      <c r="AV36" s="261" t="s">
        <v>797</v>
      </c>
      <c r="BF36" s="395" t="s">
        <v>3987</v>
      </c>
      <c r="BG36" s="395" t="s">
        <v>3987</v>
      </c>
      <c r="BH36" s="395" t="s">
        <v>3987</v>
      </c>
      <c r="BI36" s="395" t="s">
        <v>3986</v>
      </c>
      <c r="BJ36" s="395" t="s">
        <v>3986</v>
      </c>
      <c r="BK36" s="395" t="s">
        <v>3986</v>
      </c>
      <c r="BL36" t="s">
        <v>4852</v>
      </c>
      <c r="BM36" t="s">
        <v>4852</v>
      </c>
      <c r="BN36" t="s">
        <v>4852</v>
      </c>
      <c r="BO36" t="s">
        <v>3986</v>
      </c>
      <c r="BP36" t="s">
        <v>3986</v>
      </c>
      <c r="BQ36" t="s">
        <v>3986</v>
      </c>
    </row>
    <row r="37" spans="1:69" ht="22.5" customHeight="1" x14ac:dyDescent="0.2">
      <c r="A37" t="str">
        <f t="shared" si="2"/>
        <v/>
      </c>
      <c r="B37" t="str">
        <f t="shared" si="3"/>
        <v/>
      </c>
      <c r="C37" t="str">
        <f t="shared" si="0"/>
        <v/>
      </c>
      <c r="D37" t="str">
        <f t="shared" ref="D37:D68" si="4">IF(P37="女",ROW(R37),"")</f>
        <v/>
      </c>
      <c r="E37" s="85">
        <v>33</v>
      </c>
      <c r="F37" s="408"/>
      <c r="G37" s="136"/>
      <c r="H37" s="22">
        <f>IF(ISERROR(VLOOKUP($F37,氏名データ!$2:$2800,4,0)),"",VLOOKUP($F37,氏名データ!$2:$2800,4,0))</f>
        <v>0</v>
      </c>
      <c r="I37" s="23">
        <f>IF(ISERROR(VLOOKUP($F37,氏名データ!$2:$2800,5,0)),"",VLOOKUP($F37,氏名データ!$2:$2800,5,0))</f>
        <v>0</v>
      </c>
      <c r="J37" s="25">
        <f>IF(ISERROR(VLOOKUP($F37,氏名データ!$2:$2800,6,0)),"",VLOOKUP($F37,氏名データ!$2:$2800,6,0))</f>
        <v>0</v>
      </c>
      <c r="K37" s="26">
        <f>IF(ISERROR(VLOOKUP($F37,氏名データ!$2:$2800,7,0)),"",VLOOKUP($F37,氏名データ!$2:$2800,7,0))</f>
        <v>0</v>
      </c>
      <c r="L37" s="24"/>
      <c r="M37" s="24"/>
      <c r="N37" s="24"/>
      <c r="O37" s="278">
        <f>IF(ISERROR(VLOOKUP($F37,氏名データ!$2:$2800,8,0)),"",VLOOKUP($F37,氏名データ!$2:$2800,8,0))</f>
        <v>0</v>
      </c>
      <c r="P37" s="27">
        <f>IF(ISERROR(VLOOKUP($F37,氏名データ!$2:$2800,11,0)),"",VLOOKUP($F37,氏名データ!$2:$2800,11,0))</f>
        <v>0</v>
      </c>
      <c r="Q37" s="25" t="str">
        <f>IF(ISERROR(VLOOKUP($F37,氏名データ!$2:$2800,9,0)),"",VLOOKUP($F37,氏名データ!$2:$2800,9,0))</f>
        <v/>
      </c>
      <c r="R37" s="270"/>
      <c r="S37" s="28"/>
      <c r="T37" s="29"/>
      <c r="U37" s="271"/>
      <c r="V37" s="352"/>
      <c r="W37" s="28"/>
      <c r="X37" s="29"/>
      <c r="Y37" s="271"/>
      <c r="Z37" s="352"/>
      <c r="AA37" s="28"/>
      <c r="AB37" s="29"/>
      <c r="AC37" s="271"/>
      <c r="AD37" s="326"/>
      <c r="AE37" s="28" t="s">
        <v>1572</v>
      </c>
      <c r="AF37" s="29"/>
      <c r="AG37" s="271"/>
      <c r="AH37" s="331"/>
      <c r="AI37" s="28" t="s">
        <v>1572</v>
      </c>
      <c r="AJ37" s="29"/>
      <c r="AK37" s="271"/>
      <c r="AL37" s="289" t="str">
        <f>IF(F37="","",学校情報!$D$2)</f>
        <v/>
      </c>
      <c r="AM37" s="261">
        <v>32</v>
      </c>
      <c r="AN37" s="260"/>
      <c r="AQ37" s="261" t="s">
        <v>788</v>
      </c>
      <c r="AS37" s="263"/>
      <c r="AV37" s="263" t="s">
        <v>798</v>
      </c>
      <c r="BF37" s="395" t="s">
        <v>3989</v>
      </c>
      <c r="BG37" s="395" t="s">
        <v>3989</v>
      </c>
      <c r="BH37" s="395" t="s">
        <v>3989</v>
      </c>
      <c r="BI37" s="395" t="s">
        <v>3988</v>
      </c>
      <c r="BJ37" s="395" t="s">
        <v>3988</v>
      </c>
      <c r="BK37" s="395" t="s">
        <v>3988</v>
      </c>
      <c r="BL37" t="s">
        <v>4854</v>
      </c>
      <c r="BM37" t="s">
        <v>4854</v>
      </c>
      <c r="BN37" t="s">
        <v>4854</v>
      </c>
      <c r="BO37" t="s">
        <v>3988</v>
      </c>
      <c r="BP37" t="s">
        <v>3988</v>
      </c>
      <c r="BQ37" t="s">
        <v>3988</v>
      </c>
    </row>
    <row r="38" spans="1:69" ht="22.5" customHeight="1" x14ac:dyDescent="0.2">
      <c r="A38" t="str">
        <f t="shared" si="2"/>
        <v/>
      </c>
      <c r="B38" t="str">
        <f t="shared" si="3"/>
        <v/>
      </c>
      <c r="C38" t="str">
        <f t="shared" si="0"/>
        <v/>
      </c>
      <c r="D38" t="str">
        <f t="shared" si="4"/>
        <v/>
      </c>
      <c r="E38" s="85">
        <v>34</v>
      </c>
      <c r="F38" s="408"/>
      <c r="G38" s="136"/>
      <c r="H38" s="22">
        <f>IF(ISERROR(VLOOKUP($F38,氏名データ!$2:$2800,4,0)),"",VLOOKUP($F38,氏名データ!$2:$2800,4,0))</f>
        <v>0</v>
      </c>
      <c r="I38" s="23">
        <f>IF(ISERROR(VLOOKUP($F38,氏名データ!$2:$2800,5,0)),"",VLOOKUP($F38,氏名データ!$2:$2800,5,0))</f>
        <v>0</v>
      </c>
      <c r="J38" s="25">
        <f>IF(ISERROR(VLOOKUP($F38,氏名データ!$2:$2800,6,0)),"",VLOOKUP($F38,氏名データ!$2:$2800,6,0))</f>
        <v>0</v>
      </c>
      <c r="K38" s="26">
        <f>IF(ISERROR(VLOOKUP($F38,氏名データ!$2:$2800,7,0)),"",VLOOKUP($F38,氏名データ!$2:$2800,7,0))</f>
        <v>0</v>
      </c>
      <c r="L38" s="24"/>
      <c r="M38" s="24"/>
      <c r="N38" s="24"/>
      <c r="O38" s="278">
        <f>IF(ISERROR(VLOOKUP($F38,氏名データ!$2:$2800,8,0)),"",VLOOKUP($F38,氏名データ!$2:$2800,8,0))</f>
        <v>0</v>
      </c>
      <c r="P38" s="27">
        <f>IF(ISERROR(VLOOKUP($F38,氏名データ!$2:$2800,11,0)),"",VLOOKUP($F38,氏名データ!$2:$2800,11,0))</f>
        <v>0</v>
      </c>
      <c r="Q38" s="25" t="str">
        <f>IF(ISERROR(VLOOKUP($F38,氏名データ!$2:$2800,9,0)),"",VLOOKUP($F38,氏名データ!$2:$2800,9,0))</f>
        <v/>
      </c>
      <c r="R38" s="270"/>
      <c r="S38" s="28"/>
      <c r="T38" s="29"/>
      <c r="U38" s="271"/>
      <c r="V38" s="352"/>
      <c r="W38" s="28"/>
      <c r="X38" s="29"/>
      <c r="Y38" s="271"/>
      <c r="Z38" s="352"/>
      <c r="AA38" s="28"/>
      <c r="AB38" s="29"/>
      <c r="AC38" s="271"/>
      <c r="AD38" s="326"/>
      <c r="AE38" s="28" t="s">
        <v>1572</v>
      </c>
      <c r="AF38" s="29"/>
      <c r="AG38" s="271"/>
      <c r="AH38" s="331"/>
      <c r="AI38" s="28" t="s">
        <v>1572</v>
      </c>
      <c r="AJ38" s="29"/>
      <c r="AK38" s="271"/>
      <c r="AL38" s="289" t="str">
        <f>IF(F38="","",学校情報!$D$2)</f>
        <v/>
      </c>
      <c r="AM38" s="263">
        <v>33</v>
      </c>
      <c r="AN38" s="260"/>
      <c r="AQ38" s="261" t="s">
        <v>789</v>
      </c>
      <c r="AS38" s="263"/>
      <c r="AV38" s="263" t="s">
        <v>799</v>
      </c>
      <c r="BF38" s="396" t="s">
        <v>3990</v>
      </c>
      <c r="BG38" s="396"/>
      <c r="BH38" s="396"/>
      <c r="BI38" s="396"/>
      <c r="BJ38" s="396"/>
      <c r="BK38" s="396"/>
    </row>
    <row r="39" spans="1:69" ht="22.5" customHeight="1" thickBot="1" x14ac:dyDescent="0.25">
      <c r="A39" t="str">
        <f t="shared" si="2"/>
        <v/>
      </c>
      <c r="B39" t="str">
        <f t="shared" si="3"/>
        <v/>
      </c>
      <c r="C39" t="str">
        <f t="shared" si="0"/>
        <v/>
      </c>
      <c r="D39" t="str">
        <f t="shared" si="4"/>
        <v/>
      </c>
      <c r="E39" s="86">
        <v>35</v>
      </c>
      <c r="F39" s="409"/>
      <c r="G39" s="137"/>
      <c r="H39" s="48">
        <f>IF(ISERROR(VLOOKUP($F39,氏名データ!$2:$2800,4,0)),"",VLOOKUP($F39,氏名データ!$2:$2800,4,0))</f>
        <v>0</v>
      </c>
      <c r="I39" s="49">
        <f>IF(ISERROR(VLOOKUP($F39,氏名データ!$2:$2800,5,0)),"",VLOOKUP($F39,氏名データ!$2:$2800,5,0))</f>
        <v>0</v>
      </c>
      <c r="J39" s="50">
        <f>IF(ISERROR(VLOOKUP($F39,氏名データ!$2:$2800,6,0)),"",VLOOKUP($F39,氏名データ!$2:$2800,6,0))</f>
        <v>0</v>
      </c>
      <c r="K39" s="51">
        <f>IF(ISERROR(VLOOKUP($F39,氏名データ!$2:$2800,7,0)),"",VLOOKUP($F39,氏名データ!$2:$2800,7,0))</f>
        <v>0</v>
      </c>
      <c r="L39" s="52"/>
      <c r="M39" s="52"/>
      <c r="N39" s="52"/>
      <c r="O39" s="279">
        <f>IF(ISERROR(VLOOKUP($F39,氏名データ!$2:$2800,8,0)),"",VLOOKUP($F39,氏名データ!$2:$2800,8,0))</f>
        <v>0</v>
      </c>
      <c r="P39" s="53">
        <f>IF(ISERROR(VLOOKUP($F39,氏名データ!$2:$2800,11,0)),"",VLOOKUP($F39,氏名データ!$2:$2800,11,0))</f>
        <v>0</v>
      </c>
      <c r="Q39" s="50" t="str">
        <f>IF(ISERROR(VLOOKUP($F39,氏名データ!$2:$2800,9,0)),"",VLOOKUP($F39,氏名データ!$2:$2800,9,0))</f>
        <v/>
      </c>
      <c r="R39" s="272"/>
      <c r="S39" s="54"/>
      <c r="T39" s="55"/>
      <c r="U39" s="273"/>
      <c r="V39" s="354"/>
      <c r="W39" s="54"/>
      <c r="X39" s="55"/>
      <c r="Y39" s="273"/>
      <c r="Z39" s="354"/>
      <c r="AA39" s="54"/>
      <c r="AB39" s="55"/>
      <c r="AC39" s="273"/>
      <c r="AD39" s="327"/>
      <c r="AE39" s="54" t="s">
        <v>1572</v>
      </c>
      <c r="AF39" s="55"/>
      <c r="AG39" s="273"/>
      <c r="AH39" s="332"/>
      <c r="AI39" s="54" t="s">
        <v>1572</v>
      </c>
      <c r="AJ39" s="55"/>
      <c r="AK39" s="273"/>
      <c r="AL39" s="290" t="str">
        <f>IF(F39="","",学校情報!$D$2)</f>
        <v/>
      </c>
      <c r="AM39" s="263">
        <v>34</v>
      </c>
      <c r="AN39" s="260"/>
      <c r="AQ39" s="261" t="s">
        <v>790</v>
      </c>
      <c r="AS39" s="263"/>
      <c r="AV39" s="261" t="s">
        <v>800</v>
      </c>
      <c r="BF39" s="396" t="s">
        <v>3909</v>
      </c>
      <c r="BG39" s="396" t="s">
        <v>3916</v>
      </c>
      <c r="BH39" s="396" t="s">
        <v>3920</v>
      </c>
      <c r="BI39" s="396" t="s">
        <v>3940</v>
      </c>
      <c r="BJ39" s="396" t="s">
        <v>3946</v>
      </c>
      <c r="BK39" s="396" t="s">
        <v>3950</v>
      </c>
    </row>
    <row r="40" spans="1:69" ht="22.5" customHeight="1" x14ac:dyDescent="0.2">
      <c r="A40" t="str">
        <f t="shared" si="2"/>
        <v/>
      </c>
      <c r="B40" t="str">
        <f t="shared" si="3"/>
        <v/>
      </c>
      <c r="C40" t="str">
        <f t="shared" si="0"/>
        <v/>
      </c>
      <c r="D40" t="str">
        <f t="shared" si="4"/>
        <v/>
      </c>
      <c r="E40" s="87">
        <v>36</v>
      </c>
      <c r="F40" s="407"/>
      <c r="G40" s="138"/>
      <c r="H40" s="32">
        <f>IF(ISERROR(VLOOKUP($F40,氏名データ!$2:$2800,4,0)),"",VLOOKUP($F40,氏名データ!$2:$2800,4,0))</f>
        <v>0</v>
      </c>
      <c r="I40" s="33">
        <f>IF(ISERROR(VLOOKUP($F40,氏名データ!$2:$2800,5,0)),"",VLOOKUP($F40,氏名データ!$2:$2800,5,0))</f>
        <v>0</v>
      </c>
      <c r="J40" s="34">
        <f>IF(ISERROR(VLOOKUP($F40,氏名データ!$2:$2800,6,0)),"",VLOOKUP($F40,氏名データ!$2:$2800,6,0))</f>
        <v>0</v>
      </c>
      <c r="K40" s="35">
        <f>IF(ISERROR(VLOOKUP($F40,氏名データ!$2:$2800,7,0)),"",VLOOKUP($F40,氏名データ!$2:$2800,7,0))</f>
        <v>0</v>
      </c>
      <c r="L40" s="36"/>
      <c r="M40" s="36"/>
      <c r="N40" s="36"/>
      <c r="O40" s="280">
        <f>IF(ISERROR(VLOOKUP($F40,氏名データ!$2:$2800,8,0)),"",VLOOKUP($F40,氏名データ!$2:$2800,8,0))</f>
        <v>0</v>
      </c>
      <c r="P40" s="37">
        <f>IF(ISERROR(VLOOKUP($F40,氏名データ!$2:$2800,11,0)),"",VLOOKUP($F40,氏名データ!$2:$2800,11,0))</f>
        <v>0</v>
      </c>
      <c r="Q40" s="34" t="str">
        <f>IF(ISERROR(VLOOKUP($F40,氏名データ!$2:$2800,9,0)),"",VLOOKUP($F40,氏名データ!$2:$2800,9,0))</f>
        <v/>
      </c>
      <c r="R40" s="274"/>
      <c r="S40" s="38"/>
      <c r="T40" s="39"/>
      <c r="U40" s="275"/>
      <c r="V40" s="356"/>
      <c r="W40" s="38"/>
      <c r="X40" s="39"/>
      <c r="Y40" s="275"/>
      <c r="Z40" s="356"/>
      <c r="AA40" s="38"/>
      <c r="AB40" s="39"/>
      <c r="AC40" s="275"/>
      <c r="AD40" s="328"/>
      <c r="AE40" s="38" t="s">
        <v>1572</v>
      </c>
      <c r="AF40" s="39"/>
      <c r="AG40" s="275"/>
      <c r="AH40" s="333"/>
      <c r="AI40" s="38" t="s">
        <v>1572</v>
      </c>
      <c r="AJ40" s="39"/>
      <c r="AK40" s="275"/>
      <c r="AL40" s="291" t="str">
        <f>IF(F40="","",学校情報!$D$2)</f>
        <v/>
      </c>
      <c r="AM40" s="263"/>
      <c r="AN40" s="260"/>
      <c r="AQ40" s="261" t="s">
        <v>791</v>
      </c>
      <c r="AS40" s="263"/>
      <c r="AV40" s="263" t="s">
        <v>801</v>
      </c>
      <c r="BF40" s="396" t="s">
        <v>3910</v>
      </c>
      <c r="BG40" s="396" t="s">
        <v>3917</v>
      </c>
      <c r="BH40" s="396" t="s">
        <v>3921</v>
      </c>
      <c r="BI40" s="396" t="s">
        <v>3941</v>
      </c>
      <c r="BJ40" s="396" t="s">
        <v>3947</v>
      </c>
      <c r="BK40" s="396" t="s">
        <v>3951</v>
      </c>
    </row>
    <row r="41" spans="1:69" ht="22.5" customHeight="1" x14ac:dyDescent="0.2">
      <c r="A41" t="str">
        <f t="shared" si="2"/>
        <v/>
      </c>
      <c r="B41" t="str">
        <f t="shared" si="3"/>
        <v/>
      </c>
      <c r="C41" t="str">
        <f t="shared" si="0"/>
        <v/>
      </c>
      <c r="D41" t="str">
        <f t="shared" si="4"/>
        <v/>
      </c>
      <c r="E41" s="85">
        <v>37</v>
      </c>
      <c r="F41" s="408"/>
      <c r="G41" s="136"/>
      <c r="H41" s="22">
        <f>IF(ISERROR(VLOOKUP($F41,氏名データ!$2:$2800,4,0)),"",VLOOKUP($F41,氏名データ!$2:$2800,4,0))</f>
        <v>0</v>
      </c>
      <c r="I41" s="23">
        <f>IF(ISERROR(VLOOKUP($F41,氏名データ!$2:$2800,5,0)),"",VLOOKUP($F41,氏名データ!$2:$2800,5,0))</f>
        <v>0</v>
      </c>
      <c r="J41" s="25">
        <f>IF(ISERROR(VLOOKUP($F41,氏名データ!$2:$2800,6,0)),"",VLOOKUP($F41,氏名データ!$2:$2800,6,0))</f>
        <v>0</v>
      </c>
      <c r="K41" s="26">
        <f>IF(ISERROR(VLOOKUP($F41,氏名データ!$2:$2800,7,0)),"",VLOOKUP($F41,氏名データ!$2:$2800,7,0))</f>
        <v>0</v>
      </c>
      <c r="L41" s="24"/>
      <c r="M41" s="24"/>
      <c r="N41" s="24"/>
      <c r="O41" s="278">
        <f>IF(ISERROR(VLOOKUP($F41,氏名データ!$2:$2800,8,0)),"",VLOOKUP($F41,氏名データ!$2:$2800,8,0))</f>
        <v>0</v>
      </c>
      <c r="P41" s="27">
        <f>IF(ISERROR(VLOOKUP($F41,氏名データ!$2:$2800,11,0)),"",VLOOKUP($F41,氏名データ!$2:$2800,11,0))</f>
        <v>0</v>
      </c>
      <c r="Q41" s="25" t="str">
        <f>IF(ISERROR(VLOOKUP($F41,氏名データ!$2:$2800,9,0)),"",VLOOKUP($F41,氏名データ!$2:$2800,9,0))</f>
        <v/>
      </c>
      <c r="R41" s="270"/>
      <c r="S41" s="28"/>
      <c r="T41" s="29"/>
      <c r="U41" s="271"/>
      <c r="V41" s="352"/>
      <c r="W41" s="28"/>
      <c r="X41" s="29"/>
      <c r="Y41" s="271"/>
      <c r="Z41" s="352"/>
      <c r="AA41" s="28"/>
      <c r="AB41" s="29"/>
      <c r="AC41" s="271"/>
      <c r="AD41" s="326"/>
      <c r="AE41" s="28" t="s">
        <v>1572</v>
      </c>
      <c r="AF41" s="29"/>
      <c r="AG41" s="271"/>
      <c r="AH41" s="331"/>
      <c r="AI41" s="28" t="s">
        <v>1572</v>
      </c>
      <c r="AJ41" s="29"/>
      <c r="AK41" s="271"/>
      <c r="AL41" s="289" t="str">
        <f>IF(F41="","",学校情報!$D$2)</f>
        <v/>
      </c>
      <c r="AM41" s="263"/>
      <c r="AN41" s="260"/>
      <c r="AQ41" s="261" t="s">
        <v>792</v>
      </c>
      <c r="AS41" s="263"/>
      <c r="AV41" s="263" t="s">
        <v>802</v>
      </c>
      <c r="BF41" s="396" t="s">
        <v>3911</v>
      </c>
      <c r="BG41" s="396" t="s">
        <v>3918</v>
      </c>
      <c r="BH41" s="396" t="s">
        <v>3922</v>
      </c>
      <c r="BI41" s="396" t="s">
        <v>3942</v>
      </c>
      <c r="BJ41" s="396" t="s">
        <v>3948</v>
      </c>
      <c r="BK41" s="396" t="s">
        <v>3952</v>
      </c>
    </row>
    <row r="42" spans="1:69" ht="22.5" customHeight="1" x14ac:dyDescent="0.2">
      <c r="A42" t="str">
        <f t="shared" si="2"/>
        <v/>
      </c>
      <c r="B42" t="str">
        <f t="shared" si="3"/>
        <v/>
      </c>
      <c r="C42" t="str">
        <f t="shared" si="0"/>
        <v/>
      </c>
      <c r="D42" t="str">
        <f t="shared" si="4"/>
        <v/>
      </c>
      <c r="E42" s="85">
        <v>38</v>
      </c>
      <c r="F42" s="408"/>
      <c r="G42" s="136"/>
      <c r="H42" s="22">
        <f>IF(ISERROR(VLOOKUP($F42,氏名データ!$2:$2800,4,0)),"",VLOOKUP($F42,氏名データ!$2:$2800,4,0))</f>
        <v>0</v>
      </c>
      <c r="I42" s="23">
        <f>IF(ISERROR(VLOOKUP($F42,氏名データ!$2:$2800,5,0)),"",VLOOKUP($F42,氏名データ!$2:$2800,5,0))</f>
        <v>0</v>
      </c>
      <c r="J42" s="25">
        <f>IF(ISERROR(VLOOKUP($F42,氏名データ!$2:$2800,6,0)),"",VLOOKUP($F42,氏名データ!$2:$2800,6,0))</f>
        <v>0</v>
      </c>
      <c r="K42" s="26">
        <f>IF(ISERROR(VLOOKUP($F42,氏名データ!$2:$2800,7,0)),"",VLOOKUP($F42,氏名データ!$2:$2800,7,0))</f>
        <v>0</v>
      </c>
      <c r="L42" s="24"/>
      <c r="M42" s="24"/>
      <c r="N42" s="24"/>
      <c r="O42" s="278">
        <f>IF(ISERROR(VLOOKUP($F42,氏名データ!$2:$2800,8,0)),"",VLOOKUP($F42,氏名データ!$2:$2800,8,0))</f>
        <v>0</v>
      </c>
      <c r="P42" s="27">
        <f>IF(ISERROR(VLOOKUP($F42,氏名データ!$2:$2800,11,0)),"",VLOOKUP($F42,氏名データ!$2:$2800,11,0))</f>
        <v>0</v>
      </c>
      <c r="Q42" s="25" t="str">
        <f>IF(ISERROR(VLOOKUP($F42,氏名データ!$2:$2800,9,0)),"",VLOOKUP($F42,氏名データ!$2:$2800,9,0))</f>
        <v/>
      </c>
      <c r="R42" s="270"/>
      <c r="S42" s="28"/>
      <c r="T42" s="29"/>
      <c r="U42" s="271"/>
      <c r="V42" s="352"/>
      <c r="W42" s="28"/>
      <c r="X42" s="29"/>
      <c r="Y42" s="271"/>
      <c r="Z42" s="352"/>
      <c r="AA42" s="28"/>
      <c r="AB42" s="29"/>
      <c r="AC42" s="271"/>
      <c r="AD42" s="326"/>
      <c r="AE42" s="28" t="s">
        <v>1572</v>
      </c>
      <c r="AF42" s="29"/>
      <c r="AG42" s="271"/>
      <c r="AH42" s="331"/>
      <c r="AI42" s="28" t="s">
        <v>1572</v>
      </c>
      <c r="AJ42" s="29"/>
      <c r="AK42" s="271"/>
      <c r="AL42" s="289" t="str">
        <f>IF(F42="","",学校情報!$D$2)</f>
        <v/>
      </c>
      <c r="AM42" s="263"/>
      <c r="AN42" s="260"/>
      <c r="AQ42" s="261" t="s">
        <v>793</v>
      </c>
      <c r="AS42" s="263"/>
      <c r="AV42" s="261" t="s">
        <v>803</v>
      </c>
      <c r="BF42" s="396" t="s">
        <v>3912</v>
      </c>
      <c r="BG42" s="396" t="s">
        <v>3919</v>
      </c>
      <c r="BH42" s="396" t="s">
        <v>3923</v>
      </c>
      <c r="BI42" s="396" t="s">
        <v>3943</v>
      </c>
      <c r="BJ42" s="396" t="s">
        <v>3949</v>
      </c>
      <c r="BK42" s="396" t="s">
        <v>3953</v>
      </c>
    </row>
    <row r="43" spans="1:69" ht="22.5" customHeight="1" x14ac:dyDescent="0.2">
      <c r="A43" t="str">
        <f t="shared" si="2"/>
        <v/>
      </c>
      <c r="B43" t="str">
        <f t="shared" si="3"/>
        <v/>
      </c>
      <c r="C43" t="str">
        <f t="shared" si="0"/>
        <v/>
      </c>
      <c r="D43" t="str">
        <f t="shared" si="4"/>
        <v/>
      </c>
      <c r="E43" s="85">
        <v>39</v>
      </c>
      <c r="F43" s="408"/>
      <c r="G43" s="136"/>
      <c r="H43" s="22">
        <f>IF(ISERROR(VLOOKUP($F43,氏名データ!$2:$2800,4,0)),"",VLOOKUP($F43,氏名データ!$2:$2800,4,0))</f>
        <v>0</v>
      </c>
      <c r="I43" s="23">
        <f>IF(ISERROR(VLOOKUP($F43,氏名データ!$2:$2800,5,0)),"",VLOOKUP($F43,氏名データ!$2:$2800,5,0))</f>
        <v>0</v>
      </c>
      <c r="J43" s="25">
        <f>IF(ISERROR(VLOOKUP($F43,氏名データ!$2:$2800,6,0)),"",VLOOKUP($F43,氏名データ!$2:$2800,6,0))</f>
        <v>0</v>
      </c>
      <c r="K43" s="26">
        <f>IF(ISERROR(VLOOKUP($F43,氏名データ!$2:$2800,7,0)),"",VLOOKUP($F43,氏名データ!$2:$2800,7,0))</f>
        <v>0</v>
      </c>
      <c r="L43" s="24"/>
      <c r="M43" s="24"/>
      <c r="N43" s="24"/>
      <c r="O43" s="278">
        <f>IF(ISERROR(VLOOKUP($F43,氏名データ!$2:$2800,8,0)),"",VLOOKUP($F43,氏名データ!$2:$2800,8,0))</f>
        <v>0</v>
      </c>
      <c r="P43" s="27">
        <f>IF(ISERROR(VLOOKUP($F43,氏名データ!$2:$2800,11,0)),"",VLOOKUP($F43,氏名データ!$2:$2800,11,0))</f>
        <v>0</v>
      </c>
      <c r="Q43" s="25" t="str">
        <f>IF(ISERROR(VLOOKUP($F43,氏名データ!$2:$2800,9,0)),"",VLOOKUP($F43,氏名データ!$2:$2800,9,0))</f>
        <v/>
      </c>
      <c r="R43" s="270"/>
      <c r="S43" s="28"/>
      <c r="T43" s="29"/>
      <c r="U43" s="271"/>
      <c r="V43" s="352"/>
      <c r="W43" s="28"/>
      <c r="X43" s="29"/>
      <c r="Y43" s="271"/>
      <c r="Z43" s="352"/>
      <c r="AA43" s="28"/>
      <c r="AB43" s="29"/>
      <c r="AC43" s="271"/>
      <c r="AD43" s="326"/>
      <c r="AE43" s="28" t="s">
        <v>1572</v>
      </c>
      <c r="AF43" s="29"/>
      <c r="AG43" s="271"/>
      <c r="AH43" s="331"/>
      <c r="AI43" s="28" t="s">
        <v>1572</v>
      </c>
      <c r="AJ43" s="29"/>
      <c r="AK43" s="271"/>
      <c r="AL43" s="289" t="str">
        <f>IF(F43="","",学校情報!$D$2)</f>
        <v/>
      </c>
      <c r="AM43" s="263"/>
      <c r="AN43" s="260"/>
      <c r="AQ43" s="261" t="s">
        <v>794</v>
      </c>
      <c r="AS43" s="263"/>
      <c r="AV43" s="263" t="s">
        <v>804</v>
      </c>
      <c r="BF43" s="396" t="s">
        <v>3913</v>
      </c>
      <c r="BG43" s="396" t="s">
        <v>3924</v>
      </c>
      <c r="BH43" s="396" t="s">
        <v>3924</v>
      </c>
      <c r="BI43" s="396" t="s">
        <v>3944</v>
      </c>
      <c r="BJ43" s="396" t="s">
        <v>3932</v>
      </c>
      <c r="BK43" s="396" t="s">
        <v>3932</v>
      </c>
    </row>
    <row r="44" spans="1:69" ht="22.5" customHeight="1" thickBot="1" x14ac:dyDescent="0.25">
      <c r="A44" t="str">
        <f t="shared" si="2"/>
        <v/>
      </c>
      <c r="B44" t="str">
        <f t="shared" si="3"/>
        <v/>
      </c>
      <c r="C44" t="str">
        <f t="shared" si="0"/>
        <v/>
      </c>
      <c r="D44" t="str">
        <f t="shared" si="4"/>
        <v/>
      </c>
      <c r="E44" s="88">
        <v>40</v>
      </c>
      <c r="F44" s="410"/>
      <c r="G44" s="139"/>
      <c r="H44" s="56">
        <f>IF(ISERROR(VLOOKUP($F44,氏名データ!$2:$2800,4,0)),"",VLOOKUP($F44,氏名データ!$2:$2800,4,0))</f>
        <v>0</v>
      </c>
      <c r="I44" s="57">
        <f>IF(ISERROR(VLOOKUP($F44,氏名データ!$2:$2800,5,0)),"",VLOOKUP($F44,氏名データ!$2:$2800,5,0))</f>
        <v>0</v>
      </c>
      <c r="J44" s="58">
        <f>IF(ISERROR(VLOOKUP($F44,氏名データ!$2:$2800,6,0)),"",VLOOKUP($F44,氏名データ!$2:$2800,6,0))</f>
        <v>0</v>
      </c>
      <c r="K44" s="59">
        <f>IF(ISERROR(VLOOKUP($F44,氏名データ!$2:$2800,7,0)),"",VLOOKUP($F44,氏名データ!$2:$2800,7,0))</f>
        <v>0</v>
      </c>
      <c r="L44" s="60"/>
      <c r="M44" s="60"/>
      <c r="N44" s="60"/>
      <c r="O44" s="281">
        <f>IF(ISERROR(VLOOKUP($F44,氏名データ!$2:$2800,8,0)),"",VLOOKUP($F44,氏名データ!$2:$2800,8,0))</f>
        <v>0</v>
      </c>
      <c r="P44" s="61">
        <f>IF(ISERROR(VLOOKUP($F44,氏名データ!$2:$2800,11,0)),"",VLOOKUP($F44,氏名データ!$2:$2800,11,0))</f>
        <v>0</v>
      </c>
      <c r="Q44" s="58" t="str">
        <f>IF(ISERROR(VLOOKUP($F44,氏名データ!$2:$2800,9,0)),"",VLOOKUP($F44,氏名データ!$2:$2800,9,0))</f>
        <v/>
      </c>
      <c r="R44" s="276"/>
      <c r="S44" s="62"/>
      <c r="T44" s="63"/>
      <c r="U44" s="277"/>
      <c r="V44" s="358"/>
      <c r="W44" s="62"/>
      <c r="X44" s="63"/>
      <c r="Y44" s="277"/>
      <c r="Z44" s="358"/>
      <c r="AA44" s="62"/>
      <c r="AB44" s="63"/>
      <c r="AC44" s="277"/>
      <c r="AD44" s="329"/>
      <c r="AE44" s="62" t="s">
        <v>1572</v>
      </c>
      <c r="AF44" s="63"/>
      <c r="AG44" s="277"/>
      <c r="AH44" s="334"/>
      <c r="AI44" s="62" t="s">
        <v>1572</v>
      </c>
      <c r="AJ44" s="63"/>
      <c r="AK44" s="277"/>
      <c r="AL44" s="292" t="str">
        <f>IF(F44="","",学校情報!$D$2)</f>
        <v/>
      </c>
      <c r="AM44" s="263"/>
      <c r="AN44" s="260"/>
      <c r="AQ44" s="261" t="s">
        <v>795</v>
      </c>
      <c r="AS44" s="263"/>
      <c r="AV44" s="263" t="s">
        <v>805</v>
      </c>
      <c r="BF44" s="396" t="s">
        <v>3914</v>
      </c>
      <c r="BG44" s="396" t="s">
        <v>3925</v>
      </c>
      <c r="BH44" s="396" t="s">
        <v>3925</v>
      </c>
      <c r="BI44" s="396" t="s">
        <v>3945</v>
      </c>
      <c r="BJ44" s="396" t="s">
        <v>3933</v>
      </c>
      <c r="BK44" s="396" t="s">
        <v>3933</v>
      </c>
    </row>
    <row r="45" spans="1:69" ht="22.5" customHeight="1" x14ac:dyDescent="0.2">
      <c r="A45" t="str">
        <f t="shared" si="2"/>
        <v/>
      </c>
      <c r="B45" t="str">
        <f t="shared" si="3"/>
        <v/>
      </c>
      <c r="C45" t="str">
        <f t="shared" si="0"/>
        <v/>
      </c>
      <c r="D45" t="str">
        <f t="shared" si="4"/>
        <v/>
      </c>
      <c r="E45" s="84">
        <v>41</v>
      </c>
      <c r="F45" s="411"/>
      <c r="G45" s="135"/>
      <c r="H45" s="40">
        <f>IF(ISERROR(VLOOKUP($F45,氏名データ!$2:$2800,4,0)),"",VLOOKUP($F45,氏名データ!$2:$2800,4,0))</f>
        <v>0</v>
      </c>
      <c r="I45" s="41">
        <f>IF(ISERROR(VLOOKUP($F45,氏名データ!$2:$2800,5,0)),"",VLOOKUP($F45,氏名データ!$2:$2800,5,0))</f>
        <v>0</v>
      </c>
      <c r="J45" s="42">
        <f>IF(ISERROR(VLOOKUP($F45,氏名データ!$2:$2800,6,0)),"",VLOOKUP($F45,氏名データ!$2:$2800,6,0))</f>
        <v>0</v>
      </c>
      <c r="K45" s="43">
        <f>IF(ISERROR(VLOOKUP($F45,氏名データ!$2:$2800,7,0)),"",VLOOKUP($F45,氏名データ!$2:$2800,7,0))</f>
        <v>0</v>
      </c>
      <c r="L45" s="44"/>
      <c r="M45" s="44"/>
      <c r="N45" s="44"/>
      <c r="O45" s="282">
        <f>IF(ISERROR(VLOOKUP($F45,氏名データ!$2:$2800,8,0)),"",VLOOKUP($F45,氏名データ!$2:$2800,8,0))</f>
        <v>0</v>
      </c>
      <c r="P45" s="45">
        <f>IF(ISERROR(VLOOKUP($F45,氏名データ!$2:$2800,11,0)),"",VLOOKUP($F45,氏名データ!$2:$2800,11,0))</f>
        <v>0</v>
      </c>
      <c r="Q45" s="42" t="str">
        <f>IF(ISERROR(VLOOKUP($F45,氏名データ!$2:$2800,9,0)),"",VLOOKUP($F45,氏名データ!$2:$2800,9,0))</f>
        <v/>
      </c>
      <c r="R45" s="268"/>
      <c r="S45" s="46"/>
      <c r="T45" s="47"/>
      <c r="U45" s="269"/>
      <c r="V45" s="350"/>
      <c r="W45" s="46"/>
      <c r="X45" s="47"/>
      <c r="Y45" s="269"/>
      <c r="Z45" s="350"/>
      <c r="AA45" s="46"/>
      <c r="AB45" s="47"/>
      <c r="AC45" s="269"/>
      <c r="AD45" s="325"/>
      <c r="AE45" s="46" t="s">
        <v>1572</v>
      </c>
      <c r="AF45" s="47"/>
      <c r="AG45" s="269"/>
      <c r="AH45" s="330"/>
      <c r="AI45" s="46" t="s">
        <v>1572</v>
      </c>
      <c r="AJ45" s="47"/>
      <c r="AK45" s="269"/>
      <c r="AL45" s="293" t="str">
        <f>IF(F45="","",学校情報!$D$2)</f>
        <v/>
      </c>
      <c r="AM45" s="263"/>
      <c r="AN45" s="260"/>
      <c r="AQ45" s="261" t="s">
        <v>796</v>
      </c>
      <c r="AS45" s="263"/>
      <c r="AV45" s="261" t="s">
        <v>806</v>
      </c>
      <c r="BF45" s="396" t="s">
        <v>3915</v>
      </c>
      <c r="BG45" s="396" t="s">
        <v>3926</v>
      </c>
      <c r="BH45" s="396" t="s">
        <v>3926</v>
      </c>
      <c r="BI45" s="396" t="s">
        <v>3932</v>
      </c>
      <c r="BJ45" s="396" t="s">
        <v>3934</v>
      </c>
      <c r="BK45" s="396" t="s">
        <v>3934</v>
      </c>
    </row>
    <row r="46" spans="1:69" ht="22.5" customHeight="1" x14ac:dyDescent="0.2">
      <c r="A46" t="str">
        <f t="shared" si="2"/>
        <v/>
      </c>
      <c r="B46" t="str">
        <f t="shared" si="3"/>
        <v/>
      </c>
      <c r="C46" t="str">
        <f t="shared" si="0"/>
        <v/>
      </c>
      <c r="D46" t="str">
        <f t="shared" si="4"/>
        <v/>
      </c>
      <c r="E46" s="85">
        <v>42</v>
      </c>
      <c r="F46" s="408"/>
      <c r="G46" s="136"/>
      <c r="H46" s="22">
        <f>IF(ISERROR(VLOOKUP($F46,氏名データ!$2:$2800,4,0)),"",VLOOKUP($F46,氏名データ!$2:$2800,4,0))</f>
        <v>0</v>
      </c>
      <c r="I46" s="23">
        <f>IF(ISERROR(VLOOKUP($F46,氏名データ!$2:$2800,5,0)),"",VLOOKUP($F46,氏名データ!$2:$2800,5,0))</f>
        <v>0</v>
      </c>
      <c r="J46" s="25">
        <f>IF(ISERROR(VLOOKUP($F46,氏名データ!$2:$2800,6,0)),"",VLOOKUP($F46,氏名データ!$2:$2800,6,0))</f>
        <v>0</v>
      </c>
      <c r="K46" s="26">
        <f>IF(ISERROR(VLOOKUP($F46,氏名データ!$2:$2800,7,0)),"",VLOOKUP($F46,氏名データ!$2:$2800,7,0))</f>
        <v>0</v>
      </c>
      <c r="L46" s="24"/>
      <c r="M46" s="24"/>
      <c r="N46" s="24"/>
      <c r="O46" s="278">
        <f>IF(ISERROR(VLOOKUP($F46,氏名データ!$2:$2800,8,0)),"",VLOOKUP($F46,氏名データ!$2:$2800,8,0))</f>
        <v>0</v>
      </c>
      <c r="P46" s="27">
        <f>IF(ISERROR(VLOOKUP($F46,氏名データ!$2:$2800,11,0)),"",VLOOKUP($F46,氏名データ!$2:$2800,11,0))</f>
        <v>0</v>
      </c>
      <c r="Q46" s="25" t="str">
        <f>IF(ISERROR(VLOOKUP($F46,氏名データ!$2:$2800,9,0)),"",VLOOKUP($F46,氏名データ!$2:$2800,9,0))</f>
        <v/>
      </c>
      <c r="R46" s="270"/>
      <c r="S46" s="28"/>
      <c r="T46" s="29"/>
      <c r="U46" s="271"/>
      <c r="V46" s="352"/>
      <c r="W46" s="28"/>
      <c r="X46" s="29"/>
      <c r="Y46" s="271"/>
      <c r="Z46" s="352"/>
      <c r="AA46" s="28"/>
      <c r="AB46" s="29"/>
      <c r="AC46" s="271"/>
      <c r="AD46" s="326"/>
      <c r="AE46" s="28" t="s">
        <v>1572</v>
      </c>
      <c r="AF46" s="29"/>
      <c r="AG46" s="271"/>
      <c r="AH46" s="331"/>
      <c r="AI46" s="28" t="s">
        <v>1572</v>
      </c>
      <c r="AJ46" s="29"/>
      <c r="AK46" s="271"/>
      <c r="AL46" s="289" t="str">
        <f>IF(F46="","",学校情報!$D$2)</f>
        <v/>
      </c>
      <c r="AM46" s="263"/>
      <c r="AN46" s="260"/>
      <c r="AQ46" s="261" t="s">
        <v>797</v>
      </c>
      <c r="AS46" s="263"/>
      <c r="AV46" s="263" t="s">
        <v>807</v>
      </c>
      <c r="BF46" s="396" t="s">
        <v>3924</v>
      </c>
      <c r="BG46" s="396" t="s">
        <v>3927</v>
      </c>
      <c r="BH46" s="396" t="s">
        <v>3927</v>
      </c>
      <c r="BI46" s="396" t="s">
        <v>3933</v>
      </c>
      <c r="BJ46" s="396" t="s">
        <v>3935</v>
      </c>
      <c r="BK46" s="396" t="s">
        <v>3935</v>
      </c>
    </row>
    <row r="47" spans="1:69" ht="22.5" customHeight="1" x14ac:dyDescent="0.2">
      <c r="A47" t="str">
        <f t="shared" si="2"/>
        <v/>
      </c>
      <c r="B47" t="str">
        <f t="shared" si="3"/>
        <v/>
      </c>
      <c r="C47" t="str">
        <f t="shared" si="0"/>
        <v/>
      </c>
      <c r="D47" t="str">
        <f t="shared" si="4"/>
        <v/>
      </c>
      <c r="E47" s="85">
        <v>43</v>
      </c>
      <c r="F47" s="408"/>
      <c r="G47" s="136"/>
      <c r="H47" s="22">
        <f>IF(ISERROR(VLOOKUP($F47,氏名データ!$2:$2800,4,0)),"",VLOOKUP($F47,氏名データ!$2:$2800,4,0))</f>
        <v>0</v>
      </c>
      <c r="I47" s="23">
        <f>IF(ISERROR(VLOOKUP($F47,氏名データ!$2:$2800,5,0)),"",VLOOKUP($F47,氏名データ!$2:$2800,5,0))</f>
        <v>0</v>
      </c>
      <c r="J47" s="25">
        <f>IF(ISERROR(VLOOKUP($F47,氏名データ!$2:$2800,6,0)),"",VLOOKUP($F47,氏名データ!$2:$2800,6,0))</f>
        <v>0</v>
      </c>
      <c r="K47" s="26">
        <f>IF(ISERROR(VLOOKUP($F47,氏名データ!$2:$2800,7,0)),"",VLOOKUP($F47,氏名データ!$2:$2800,7,0))</f>
        <v>0</v>
      </c>
      <c r="L47" s="24"/>
      <c r="M47" s="24"/>
      <c r="N47" s="24"/>
      <c r="O47" s="278">
        <f>IF(ISERROR(VLOOKUP($F47,氏名データ!$2:$2800,8,0)),"",VLOOKUP($F47,氏名データ!$2:$2800,8,0))</f>
        <v>0</v>
      </c>
      <c r="P47" s="27">
        <f>IF(ISERROR(VLOOKUP($F47,氏名データ!$2:$2800,11,0)),"",VLOOKUP($F47,氏名データ!$2:$2800,11,0))</f>
        <v>0</v>
      </c>
      <c r="Q47" s="25" t="str">
        <f>IF(ISERROR(VLOOKUP($F47,氏名データ!$2:$2800,9,0)),"",VLOOKUP($F47,氏名データ!$2:$2800,9,0))</f>
        <v/>
      </c>
      <c r="R47" s="270"/>
      <c r="S47" s="28"/>
      <c r="T47" s="29"/>
      <c r="U47" s="271"/>
      <c r="V47" s="352"/>
      <c r="W47" s="28"/>
      <c r="X47" s="29"/>
      <c r="Y47" s="271"/>
      <c r="Z47" s="352"/>
      <c r="AA47" s="28"/>
      <c r="AB47" s="29"/>
      <c r="AC47" s="271"/>
      <c r="AD47" s="326"/>
      <c r="AE47" s="28" t="s">
        <v>1572</v>
      </c>
      <c r="AF47" s="29"/>
      <c r="AG47" s="271"/>
      <c r="AH47" s="331"/>
      <c r="AI47" s="28" t="s">
        <v>1572</v>
      </c>
      <c r="AJ47" s="29"/>
      <c r="AK47" s="271"/>
      <c r="AL47" s="289" t="str">
        <f>IF(F47="","",学校情報!$D$2)</f>
        <v/>
      </c>
      <c r="AM47" s="263"/>
      <c r="AN47" s="260"/>
      <c r="AQ47" s="261" t="s">
        <v>798</v>
      </c>
      <c r="AS47" s="263"/>
      <c r="AV47" s="263" t="s">
        <v>808</v>
      </c>
      <c r="BF47" s="396" t="s">
        <v>3925</v>
      </c>
      <c r="BG47" s="396" t="s">
        <v>3928</v>
      </c>
      <c r="BH47" s="396" t="s">
        <v>3928</v>
      </c>
      <c r="BI47" s="396" t="s">
        <v>3934</v>
      </c>
      <c r="BJ47" s="396" t="s">
        <v>3936</v>
      </c>
      <c r="BK47" s="396" t="s">
        <v>3936</v>
      </c>
    </row>
    <row r="48" spans="1:69" ht="22.5" customHeight="1" x14ac:dyDescent="0.2">
      <c r="A48" t="str">
        <f t="shared" si="2"/>
        <v/>
      </c>
      <c r="B48" t="str">
        <f t="shared" si="3"/>
        <v/>
      </c>
      <c r="C48" t="str">
        <f t="shared" si="0"/>
        <v/>
      </c>
      <c r="D48" t="str">
        <f t="shared" si="4"/>
        <v/>
      </c>
      <c r="E48" s="85">
        <v>44</v>
      </c>
      <c r="F48" s="408"/>
      <c r="G48" s="136"/>
      <c r="H48" s="22">
        <f>IF(ISERROR(VLOOKUP($F48,氏名データ!$2:$2800,4,0)),"",VLOOKUP($F48,氏名データ!$2:$2800,4,0))</f>
        <v>0</v>
      </c>
      <c r="I48" s="23">
        <f>IF(ISERROR(VLOOKUP($F48,氏名データ!$2:$2800,5,0)),"",VLOOKUP($F48,氏名データ!$2:$2800,5,0))</f>
        <v>0</v>
      </c>
      <c r="J48" s="25">
        <f>IF(ISERROR(VLOOKUP($F48,氏名データ!$2:$2800,6,0)),"",VLOOKUP($F48,氏名データ!$2:$2800,6,0))</f>
        <v>0</v>
      </c>
      <c r="K48" s="26">
        <f>IF(ISERROR(VLOOKUP($F48,氏名データ!$2:$2800,7,0)),"",VLOOKUP($F48,氏名データ!$2:$2800,7,0))</f>
        <v>0</v>
      </c>
      <c r="L48" s="24"/>
      <c r="M48" s="24"/>
      <c r="N48" s="24"/>
      <c r="O48" s="278">
        <f>IF(ISERROR(VLOOKUP($F48,氏名データ!$2:$2800,8,0)),"",VLOOKUP($F48,氏名データ!$2:$2800,8,0))</f>
        <v>0</v>
      </c>
      <c r="P48" s="27">
        <f>IF(ISERROR(VLOOKUP($F48,氏名データ!$2:$2800,11,0)),"",VLOOKUP($F48,氏名データ!$2:$2800,11,0))</f>
        <v>0</v>
      </c>
      <c r="Q48" s="25" t="str">
        <f>IF(ISERROR(VLOOKUP($F48,氏名データ!$2:$2800,9,0)),"",VLOOKUP($F48,氏名データ!$2:$2800,9,0))</f>
        <v/>
      </c>
      <c r="R48" s="270"/>
      <c r="S48" s="28"/>
      <c r="T48" s="29"/>
      <c r="U48" s="271"/>
      <c r="V48" s="352"/>
      <c r="W48" s="28"/>
      <c r="X48" s="29"/>
      <c r="Y48" s="271"/>
      <c r="Z48" s="352"/>
      <c r="AA48" s="28"/>
      <c r="AB48" s="29"/>
      <c r="AC48" s="271"/>
      <c r="AD48" s="326"/>
      <c r="AE48" s="28" t="s">
        <v>1572</v>
      </c>
      <c r="AF48" s="29"/>
      <c r="AG48" s="271"/>
      <c r="AH48" s="331"/>
      <c r="AI48" s="28" t="s">
        <v>1572</v>
      </c>
      <c r="AJ48" s="29"/>
      <c r="AK48" s="271"/>
      <c r="AL48" s="289" t="str">
        <f>IF(F48="","",学校情報!$D$2)</f>
        <v/>
      </c>
      <c r="AM48" s="263"/>
      <c r="AN48" s="260"/>
      <c r="AQ48" s="261" t="s">
        <v>799</v>
      </c>
      <c r="AS48" s="263"/>
      <c r="AV48" s="261" t="s">
        <v>809</v>
      </c>
      <c r="BF48" s="396" t="s">
        <v>3926</v>
      </c>
      <c r="BG48" s="396" t="s">
        <v>3929</v>
      </c>
      <c r="BH48" s="396" t="s">
        <v>3929</v>
      </c>
      <c r="BI48" s="396" t="s">
        <v>3935</v>
      </c>
      <c r="BJ48" s="396" t="s">
        <v>3937</v>
      </c>
      <c r="BK48" s="396" t="s">
        <v>3937</v>
      </c>
    </row>
    <row r="49" spans="1:63" ht="22.5" customHeight="1" thickBot="1" x14ac:dyDescent="0.25">
      <c r="A49" t="str">
        <f t="shared" si="2"/>
        <v/>
      </c>
      <c r="B49" t="str">
        <f t="shared" si="3"/>
        <v/>
      </c>
      <c r="C49" t="str">
        <f t="shared" si="0"/>
        <v/>
      </c>
      <c r="D49" t="str">
        <f t="shared" si="4"/>
        <v/>
      </c>
      <c r="E49" s="86">
        <v>45</v>
      </c>
      <c r="F49" s="409"/>
      <c r="G49" s="137"/>
      <c r="H49" s="48">
        <f>IF(ISERROR(VLOOKUP($F49,氏名データ!$2:$2800,4,0)),"",VLOOKUP($F49,氏名データ!$2:$2800,4,0))</f>
        <v>0</v>
      </c>
      <c r="I49" s="49">
        <f>IF(ISERROR(VLOOKUP($F49,氏名データ!$2:$2800,5,0)),"",VLOOKUP($F49,氏名データ!$2:$2800,5,0))</f>
        <v>0</v>
      </c>
      <c r="J49" s="50">
        <f>IF(ISERROR(VLOOKUP($F49,氏名データ!$2:$2800,6,0)),"",VLOOKUP($F49,氏名データ!$2:$2800,6,0))</f>
        <v>0</v>
      </c>
      <c r="K49" s="51">
        <f>IF(ISERROR(VLOOKUP($F49,氏名データ!$2:$2800,7,0)),"",VLOOKUP($F49,氏名データ!$2:$2800,7,0))</f>
        <v>0</v>
      </c>
      <c r="L49" s="52"/>
      <c r="M49" s="52"/>
      <c r="N49" s="52"/>
      <c r="O49" s="279">
        <f>IF(ISERROR(VLOOKUP($F49,氏名データ!$2:$2800,8,0)),"",VLOOKUP($F49,氏名データ!$2:$2800,8,0))</f>
        <v>0</v>
      </c>
      <c r="P49" s="53">
        <f>IF(ISERROR(VLOOKUP($F49,氏名データ!$2:$2800,11,0)),"",VLOOKUP($F49,氏名データ!$2:$2800,11,0))</f>
        <v>0</v>
      </c>
      <c r="Q49" s="50" t="str">
        <f>IF(ISERROR(VLOOKUP($F49,氏名データ!$2:$2800,9,0)),"",VLOOKUP($F49,氏名データ!$2:$2800,9,0))</f>
        <v/>
      </c>
      <c r="R49" s="272"/>
      <c r="S49" s="54"/>
      <c r="T49" s="55"/>
      <c r="U49" s="273"/>
      <c r="V49" s="354"/>
      <c r="W49" s="54"/>
      <c r="X49" s="55"/>
      <c r="Y49" s="273"/>
      <c r="Z49" s="354"/>
      <c r="AA49" s="54"/>
      <c r="AB49" s="55"/>
      <c r="AC49" s="273"/>
      <c r="AD49" s="327"/>
      <c r="AE49" s="54" t="s">
        <v>1572</v>
      </c>
      <c r="AF49" s="55"/>
      <c r="AG49" s="273"/>
      <c r="AH49" s="332"/>
      <c r="AI49" s="54" t="s">
        <v>1572</v>
      </c>
      <c r="AJ49" s="55"/>
      <c r="AK49" s="273"/>
      <c r="AL49" s="290" t="str">
        <f>IF(F49="","",学校情報!$D$2)</f>
        <v/>
      </c>
      <c r="AM49" s="263"/>
      <c r="AN49" s="260"/>
      <c r="AS49" s="263"/>
      <c r="AV49" s="263" t="s">
        <v>810</v>
      </c>
      <c r="BF49" s="396" t="s">
        <v>3927</v>
      </c>
      <c r="BG49" s="396" t="s">
        <v>3930</v>
      </c>
      <c r="BH49" s="396" t="s">
        <v>3930</v>
      </c>
      <c r="BI49" s="396" t="s">
        <v>3936</v>
      </c>
      <c r="BJ49" s="396" t="s">
        <v>3938</v>
      </c>
      <c r="BK49" s="396" t="s">
        <v>3938</v>
      </c>
    </row>
    <row r="50" spans="1:63" ht="22.5" customHeight="1" x14ac:dyDescent="0.2">
      <c r="A50" t="str">
        <f t="shared" si="2"/>
        <v/>
      </c>
      <c r="B50" t="str">
        <f t="shared" si="3"/>
        <v/>
      </c>
      <c r="C50" t="str">
        <f t="shared" si="0"/>
        <v/>
      </c>
      <c r="D50" t="str">
        <f t="shared" si="4"/>
        <v/>
      </c>
      <c r="E50" s="84">
        <v>46</v>
      </c>
      <c r="F50" s="411"/>
      <c r="G50" s="135"/>
      <c r="H50" s="42">
        <f>IF(ISERROR(VLOOKUP($F50,氏名データ!$2:$2800,4,0)),"",VLOOKUP($F50,氏名データ!$2:$2800,4,0))</f>
        <v>0</v>
      </c>
      <c r="I50" s="43">
        <f>IF(ISERROR(VLOOKUP($F50,氏名データ!$2:$2800,5,0)),"",VLOOKUP($F50,氏名データ!$2:$2800,5,0))</f>
        <v>0</v>
      </c>
      <c r="J50" s="42">
        <f>IF(ISERROR(VLOOKUP($F50,氏名データ!$2:$2800,6,0)),"",VLOOKUP($F50,氏名データ!$2:$2800,6,0))</f>
        <v>0</v>
      </c>
      <c r="K50" s="43">
        <f>IF(ISERROR(VLOOKUP($F50,氏名データ!$2:$2800,7,0)),"",VLOOKUP($F50,氏名データ!$2:$2800,7,0))</f>
        <v>0</v>
      </c>
      <c r="L50" s="44"/>
      <c r="M50" s="44"/>
      <c r="N50" s="44"/>
      <c r="O50" s="282">
        <f>IF(ISERROR(VLOOKUP($F50,氏名データ!$2:$2800,8,0)),"",VLOOKUP($F50,氏名データ!$2:$2800,8,0))</f>
        <v>0</v>
      </c>
      <c r="P50" s="45">
        <f>IF(ISERROR(VLOOKUP($F50,氏名データ!$2:$2800,11,0)),"",VLOOKUP($F50,氏名データ!$2:$2800,11,0))</f>
        <v>0</v>
      </c>
      <c r="Q50" s="42" t="str">
        <f>IF(ISERROR(VLOOKUP($F50,氏名データ!$2:$2800,9,0)),"",VLOOKUP($F50,氏名データ!$2:$2800,9,0))</f>
        <v/>
      </c>
      <c r="R50" s="268"/>
      <c r="S50" s="46"/>
      <c r="T50" s="47"/>
      <c r="U50" s="269"/>
      <c r="V50" s="350"/>
      <c r="W50" s="46"/>
      <c r="X50" s="47"/>
      <c r="Y50" s="269"/>
      <c r="Z50" s="350"/>
      <c r="AA50" s="46"/>
      <c r="AB50" s="47"/>
      <c r="AC50" s="269"/>
      <c r="AD50" s="325"/>
      <c r="AE50" s="46" t="s">
        <v>1572</v>
      </c>
      <c r="AF50" s="47"/>
      <c r="AG50" s="269"/>
      <c r="AH50" s="330"/>
      <c r="AI50" s="46" t="s">
        <v>1572</v>
      </c>
      <c r="AJ50" s="47"/>
      <c r="AK50" s="269"/>
      <c r="AL50" s="293" t="str">
        <f>IF(F50="","",学校情報!$D$2)</f>
        <v/>
      </c>
      <c r="AM50" s="263"/>
      <c r="AN50" s="260"/>
      <c r="AS50" s="263"/>
      <c r="AV50" s="263" t="s">
        <v>811</v>
      </c>
      <c r="BF50" s="396" t="s">
        <v>3928</v>
      </c>
      <c r="BG50" s="396" t="s">
        <v>3931</v>
      </c>
      <c r="BH50" s="396" t="s">
        <v>3931</v>
      </c>
      <c r="BI50" s="396" t="s">
        <v>3938</v>
      </c>
      <c r="BJ50" s="396" t="s">
        <v>3939</v>
      </c>
      <c r="BK50" s="396" t="s">
        <v>3939</v>
      </c>
    </row>
    <row r="51" spans="1:63" ht="22.5" customHeight="1" x14ac:dyDescent="0.2">
      <c r="A51" t="str">
        <f t="shared" si="2"/>
        <v/>
      </c>
      <c r="B51" t="str">
        <f t="shared" si="3"/>
        <v/>
      </c>
      <c r="C51" t="str">
        <f t="shared" si="0"/>
        <v/>
      </c>
      <c r="D51" t="str">
        <f t="shared" si="4"/>
        <v/>
      </c>
      <c r="E51" s="85">
        <v>47</v>
      </c>
      <c r="F51" s="408"/>
      <c r="G51" s="136"/>
      <c r="H51" s="25">
        <f>IF(ISERROR(VLOOKUP($F51,氏名データ!$2:$2800,4,0)),"",VLOOKUP($F51,氏名データ!$2:$2800,4,0))</f>
        <v>0</v>
      </c>
      <c r="I51" s="26">
        <f>IF(ISERROR(VLOOKUP($F51,氏名データ!$2:$2800,5,0)),"",VLOOKUP($F51,氏名データ!$2:$2800,5,0))</f>
        <v>0</v>
      </c>
      <c r="J51" s="25">
        <f>IF(ISERROR(VLOOKUP($F51,氏名データ!$2:$2800,6,0)),"",VLOOKUP($F51,氏名データ!$2:$2800,6,0))</f>
        <v>0</v>
      </c>
      <c r="K51" s="26">
        <f>IF(ISERROR(VLOOKUP($F51,氏名データ!$2:$2800,7,0)),"",VLOOKUP($F51,氏名データ!$2:$2800,7,0))</f>
        <v>0</v>
      </c>
      <c r="L51" s="24"/>
      <c r="M51" s="24"/>
      <c r="N51" s="24"/>
      <c r="O51" s="278">
        <f>IF(ISERROR(VLOOKUP($F51,氏名データ!$2:$2800,8,0)),"",VLOOKUP($F51,氏名データ!$2:$2800,8,0))</f>
        <v>0</v>
      </c>
      <c r="P51" s="27">
        <f>IF(ISERROR(VLOOKUP($F51,氏名データ!$2:$2800,11,0)),"",VLOOKUP($F51,氏名データ!$2:$2800,11,0))</f>
        <v>0</v>
      </c>
      <c r="Q51" s="25" t="str">
        <f>IF(ISERROR(VLOOKUP($F51,氏名データ!$2:$2800,9,0)),"",VLOOKUP($F51,氏名データ!$2:$2800,9,0))</f>
        <v/>
      </c>
      <c r="R51" s="270"/>
      <c r="S51" s="28"/>
      <c r="T51" s="29"/>
      <c r="U51" s="271"/>
      <c r="V51" s="352"/>
      <c r="W51" s="28"/>
      <c r="X51" s="29"/>
      <c r="Y51" s="271"/>
      <c r="Z51" s="352"/>
      <c r="AA51" s="28"/>
      <c r="AB51" s="29"/>
      <c r="AC51" s="271"/>
      <c r="AD51" s="326"/>
      <c r="AE51" s="28" t="s">
        <v>1572</v>
      </c>
      <c r="AF51" s="29"/>
      <c r="AG51" s="271"/>
      <c r="AH51" s="331"/>
      <c r="AI51" s="28" t="s">
        <v>1572</v>
      </c>
      <c r="AJ51" s="29"/>
      <c r="AK51" s="271"/>
      <c r="AL51" s="289" t="str">
        <f>IF(F51="","",学校情報!$D$2)</f>
        <v/>
      </c>
      <c r="AM51" s="263"/>
      <c r="AS51" s="263"/>
      <c r="AV51" s="261" t="s">
        <v>812</v>
      </c>
      <c r="BF51" s="396" t="s">
        <v>3929</v>
      </c>
      <c r="BG51" s="396"/>
      <c r="BH51" s="396"/>
      <c r="BI51" s="396" t="s">
        <v>3939</v>
      </c>
      <c r="BJ51" s="396"/>
      <c r="BK51" s="396"/>
    </row>
    <row r="52" spans="1:63" ht="22.5" customHeight="1" x14ac:dyDescent="0.2">
      <c r="A52" t="str">
        <f t="shared" si="2"/>
        <v/>
      </c>
      <c r="B52" t="str">
        <f t="shared" si="3"/>
        <v/>
      </c>
      <c r="C52" t="str">
        <f t="shared" si="0"/>
        <v/>
      </c>
      <c r="D52" t="str">
        <f t="shared" si="4"/>
        <v/>
      </c>
      <c r="E52" s="85">
        <v>48</v>
      </c>
      <c r="F52" s="408"/>
      <c r="G52" s="136"/>
      <c r="H52" s="25">
        <f>IF(ISERROR(VLOOKUP($F52,氏名データ!$2:$2800,4,0)),"",VLOOKUP($F52,氏名データ!$2:$2800,4,0))</f>
        <v>0</v>
      </c>
      <c r="I52" s="26">
        <f>IF(ISERROR(VLOOKUP($F52,氏名データ!$2:$2800,5,0)),"",VLOOKUP($F52,氏名データ!$2:$2800,5,0))</f>
        <v>0</v>
      </c>
      <c r="J52" s="25">
        <f>IF(ISERROR(VLOOKUP($F52,氏名データ!$2:$2800,6,0)),"",VLOOKUP($F52,氏名データ!$2:$2800,6,0))</f>
        <v>0</v>
      </c>
      <c r="K52" s="26">
        <f>IF(ISERROR(VLOOKUP($F52,氏名データ!$2:$2800,7,0)),"",VLOOKUP($F52,氏名データ!$2:$2800,7,0))</f>
        <v>0</v>
      </c>
      <c r="L52" s="24"/>
      <c r="M52" s="24"/>
      <c r="N52" s="24"/>
      <c r="O52" s="278">
        <f>IF(ISERROR(VLOOKUP($F52,氏名データ!$2:$2800,8,0)),"",VLOOKUP($F52,氏名データ!$2:$2800,8,0))</f>
        <v>0</v>
      </c>
      <c r="P52" s="27">
        <f>IF(ISERROR(VLOOKUP($F52,氏名データ!$2:$2800,11,0)),"",VLOOKUP($F52,氏名データ!$2:$2800,11,0))</f>
        <v>0</v>
      </c>
      <c r="Q52" s="25" t="str">
        <f>IF(ISERROR(VLOOKUP($F52,氏名データ!$2:$2800,9,0)),"",VLOOKUP($F52,氏名データ!$2:$2800,9,0))</f>
        <v/>
      </c>
      <c r="R52" s="270"/>
      <c r="S52" s="28"/>
      <c r="T52" s="29"/>
      <c r="U52" s="271"/>
      <c r="V52" s="352"/>
      <c r="W52" s="28"/>
      <c r="X52" s="29"/>
      <c r="Y52" s="271"/>
      <c r="Z52" s="352"/>
      <c r="AA52" s="28"/>
      <c r="AB52" s="29"/>
      <c r="AC52" s="271"/>
      <c r="AD52" s="326"/>
      <c r="AE52" s="28" t="s">
        <v>1572</v>
      </c>
      <c r="AF52" s="29"/>
      <c r="AG52" s="271"/>
      <c r="AH52" s="331"/>
      <c r="AI52" s="28" t="s">
        <v>1572</v>
      </c>
      <c r="AJ52" s="29"/>
      <c r="AK52" s="271"/>
      <c r="AL52" s="289" t="str">
        <f>IF(F52="","",学校情報!$D$2)</f>
        <v/>
      </c>
      <c r="AM52" s="263"/>
      <c r="AS52" s="263"/>
      <c r="AV52" s="263" t="s">
        <v>813</v>
      </c>
      <c r="BF52" s="396" t="s">
        <v>3930</v>
      </c>
      <c r="BG52" s="396"/>
      <c r="BH52" s="396"/>
      <c r="BI52" s="396"/>
      <c r="BJ52" s="396"/>
      <c r="BK52" s="396"/>
    </row>
    <row r="53" spans="1:63" ht="22.5" customHeight="1" x14ac:dyDescent="0.2">
      <c r="A53" t="str">
        <f t="shared" si="2"/>
        <v/>
      </c>
      <c r="B53" t="str">
        <f t="shared" si="3"/>
        <v/>
      </c>
      <c r="C53" t="str">
        <f t="shared" si="0"/>
        <v/>
      </c>
      <c r="D53" t="str">
        <f t="shared" si="4"/>
        <v/>
      </c>
      <c r="E53" s="85">
        <v>49</v>
      </c>
      <c r="F53" s="408"/>
      <c r="G53" s="136"/>
      <c r="H53" s="25">
        <f>IF(ISERROR(VLOOKUP($F53,氏名データ!$2:$2800,4,0)),"",VLOOKUP($F53,氏名データ!$2:$2800,4,0))</f>
        <v>0</v>
      </c>
      <c r="I53" s="26">
        <f>IF(ISERROR(VLOOKUP($F53,氏名データ!$2:$2800,5,0)),"",VLOOKUP($F53,氏名データ!$2:$2800,5,0))</f>
        <v>0</v>
      </c>
      <c r="J53" s="25">
        <f>IF(ISERROR(VLOOKUP($F53,氏名データ!$2:$2800,6,0)),"",VLOOKUP($F53,氏名データ!$2:$2800,6,0))</f>
        <v>0</v>
      </c>
      <c r="K53" s="26">
        <f>IF(ISERROR(VLOOKUP($F53,氏名データ!$2:$2800,7,0)),"",VLOOKUP($F53,氏名データ!$2:$2800,7,0))</f>
        <v>0</v>
      </c>
      <c r="L53" s="24"/>
      <c r="M53" s="24"/>
      <c r="N53" s="24"/>
      <c r="O53" s="278">
        <f>IF(ISERROR(VLOOKUP($F53,氏名データ!$2:$2800,8,0)),"",VLOOKUP($F53,氏名データ!$2:$2800,8,0))</f>
        <v>0</v>
      </c>
      <c r="P53" s="27">
        <f>IF(ISERROR(VLOOKUP($F53,氏名データ!$2:$2800,11,0)),"",VLOOKUP($F53,氏名データ!$2:$2800,11,0))</f>
        <v>0</v>
      </c>
      <c r="Q53" s="25" t="str">
        <f>IF(ISERROR(VLOOKUP($F53,氏名データ!$2:$2800,9,0)),"",VLOOKUP($F53,氏名データ!$2:$2800,9,0))</f>
        <v/>
      </c>
      <c r="R53" s="270"/>
      <c r="S53" s="28"/>
      <c r="T53" s="29"/>
      <c r="U53" s="271"/>
      <c r="V53" s="352"/>
      <c r="W53" s="28"/>
      <c r="X53" s="29"/>
      <c r="Y53" s="271"/>
      <c r="Z53" s="352"/>
      <c r="AA53" s="28"/>
      <c r="AB53" s="29"/>
      <c r="AC53" s="271"/>
      <c r="AD53" s="326"/>
      <c r="AE53" s="28" t="s">
        <v>1572</v>
      </c>
      <c r="AF53" s="29"/>
      <c r="AG53" s="271"/>
      <c r="AH53" s="331"/>
      <c r="AI53" s="28" t="s">
        <v>1572</v>
      </c>
      <c r="AJ53" s="29"/>
      <c r="AK53" s="271"/>
      <c r="AL53" s="289" t="str">
        <f>IF(F53="","",学校情報!$D$2)</f>
        <v/>
      </c>
      <c r="AM53" s="263"/>
      <c r="AS53" s="263"/>
      <c r="AV53" s="263" t="s">
        <v>814</v>
      </c>
      <c r="BF53" s="396" t="s">
        <v>3931</v>
      </c>
      <c r="BG53" s="396"/>
      <c r="BH53" s="396"/>
      <c r="BI53" s="396"/>
      <c r="BJ53" s="396"/>
      <c r="BK53" s="396"/>
    </row>
    <row r="54" spans="1:63" ht="22.5" customHeight="1" thickBot="1" x14ac:dyDescent="0.25">
      <c r="A54" t="str">
        <f t="shared" si="2"/>
        <v/>
      </c>
      <c r="B54" t="str">
        <f t="shared" si="3"/>
        <v/>
      </c>
      <c r="C54" t="str">
        <f t="shared" si="0"/>
        <v/>
      </c>
      <c r="D54" t="str">
        <f t="shared" si="4"/>
        <v/>
      </c>
      <c r="E54" s="86">
        <v>50</v>
      </c>
      <c r="F54" s="409"/>
      <c r="G54" s="137"/>
      <c r="H54" s="50">
        <f>IF(ISERROR(VLOOKUP($F54,氏名データ!$2:$2800,4,0)),"",VLOOKUP($F54,氏名データ!$2:$2800,4,0))</f>
        <v>0</v>
      </c>
      <c r="I54" s="51">
        <f>IF(ISERROR(VLOOKUP($F54,氏名データ!$2:$2800,5,0)),"",VLOOKUP($F54,氏名データ!$2:$2800,5,0))</f>
        <v>0</v>
      </c>
      <c r="J54" s="50">
        <f>IF(ISERROR(VLOOKUP($F54,氏名データ!$2:$2800,6,0)),"",VLOOKUP($F54,氏名データ!$2:$2800,6,0))</f>
        <v>0</v>
      </c>
      <c r="K54" s="51">
        <f>IF(ISERROR(VLOOKUP($F54,氏名データ!$2:$2800,7,0)),"",VLOOKUP($F54,氏名データ!$2:$2800,7,0))</f>
        <v>0</v>
      </c>
      <c r="L54" s="52"/>
      <c r="M54" s="52"/>
      <c r="N54" s="52"/>
      <c r="O54" s="279">
        <f>IF(ISERROR(VLOOKUP($F54,氏名データ!$2:$2800,8,0)),"",VLOOKUP($F54,氏名データ!$2:$2800,8,0))</f>
        <v>0</v>
      </c>
      <c r="P54" s="53">
        <f>IF(ISERROR(VLOOKUP($F54,氏名データ!$2:$2800,11,0)),"",VLOOKUP($F54,氏名データ!$2:$2800,11,0))</f>
        <v>0</v>
      </c>
      <c r="Q54" s="50" t="str">
        <f>IF(ISERROR(VLOOKUP($F54,氏名データ!$2:$2800,9,0)),"",VLOOKUP($F54,氏名データ!$2:$2800,9,0))</f>
        <v/>
      </c>
      <c r="R54" s="272"/>
      <c r="S54" s="54"/>
      <c r="T54" s="55"/>
      <c r="U54" s="273"/>
      <c r="V54" s="354"/>
      <c r="W54" s="54"/>
      <c r="X54" s="55"/>
      <c r="Y54" s="273"/>
      <c r="Z54" s="354"/>
      <c r="AA54" s="54"/>
      <c r="AB54" s="55"/>
      <c r="AC54" s="273"/>
      <c r="AD54" s="327"/>
      <c r="AE54" s="54" t="s">
        <v>1572</v>
      </c>
      <c r="AF54" s="55"/>
      <c r="AG54" s="273"/>
      <c r="AH54" s="332"/>
      <c r="AI54" s="54" t="s">
        <v>1572</v>
      </c>
      <c r="AJ54" s="55"/>
      <c r="AK54" s="273"/>
      <c r="AL54" s="290" t="str">
        <f>IF(F54="","",学校情報!$D$2)</f>
        <v/>
      </c>
      <c r="AM54" s="263"/>
      <c r="AS54" s="263"/>
      <c r="AV54" s="261" t="s">
        <v>815</v>
      </c>
      <c r="BF54" s="396"/>
      <c r="BG54" s="396"/>
      <c r="BH54" s="396"/>
      <c r="BI54" s="396"/>
      <c r="BJ54" s="396"/>
      <c r="BK54" s="396"/>
    </row>
    <row r="55" spans="1:63" ht="22.5" customHeight="1" x14ac:dyDescent="0.2">
      <c r="A55" t="str">
        <f t="shared" si="2"/>
        <v/>
      </c>
      <c r="B55" t="str">
        <f t="shared" si="3"/>
        <v/>
      </c>
      <c r="C55" t="str">
        <f t="shared" si="0"/>
        <v/>
      </c>
      <c r="D55" t="str">
        <f t="shared" si="4"/>
        <v/>
      </c>
      <c r="E55" s="87">
        <v>51</v>
      </c>
      <c r="F55" s="407"/>
      <c r="G55" s="138"/>
      <c r="H55" s="32">
        <f>IF(ISERROR(VLOOKUP($F55,氏名データ!$2:$2800,4,0)),"",VLOOKUP($F55,氏名データ!$2:$2800,4,0))</f>
        <v>0</v>
      </c>
      <c r="I55" s="33">
        <f>IF(ISERROR(VLOOKUP($F55,氏名データ!$2:$2800,5,0)),"",VLOOKUP($F55,氏名データ!$2:$2800,5,0))</f>
        <v>0</v>
      </c>
      <c r="J55" s="34">
        <f>IF(ISERROR(VLOOKUP($F55,氏名データ!$2:$2800,6,0)),"",VLOOKUP($F55,氏名データ!$2:$2800,6,0))</f>
        <v>0</v>
      </c>
      <c r="K55" s="35">
        <f>IF(ISERROR(VLOOKUP($F55,氏名データ!$2:$2800,7,0)),"",VLOOKUP($F55,氏名データ!$2:$2800,7,0))</f>
        <v>0</v>
      </c>
      <c r="L55" s="36"/>
      <c r="M55" s="36"/>
      <c r="N55" s="36"/>
      <c r="O55" s="280">
        <f>IF(ISERROR(VLOOKUP($F55,氏名データ!$2:$2800,8,0)),"",VLOOKUP($F55,氏名データ!$2:$2800,8,0))</f>
        <v>0</v>
      </c>
      <c r="P55" s="37">
        <f>IF(ISERROR(VLOOKUP($F55,氏名データ!$2:$2800,11,0)),"",VLOOKUP($F55,氏名データ!$2:$2800,11,0))</f>
        <v>0</v>
      </c>
      <c r="Q55" s="34" t="str">
        <f>IF(ISERROR(VLOOKUP($F55,氏名データ!$2:$2800,9,0)),"",VLOOKUP($F55,氏名データ!$2:$2800,9,0))</f>
        <v/>
      </c>
      <c r="R55" s="274"/>
      <c r="S55" s="38"/>
      <c r="T55" s="39"/>
      <c r="U55" s="275"/>
      <c r="V55" s="356"/>
      <c r="W55" s="38"/>
      <c r="X55" s="39"/>
      <c r="Y55" s="275"/>
      <c r="Z55" s="356"/>
      <c r="AA55" s="38"/>
      <c r="AB55" s="39"/>
      <c r="AC55" s="275"/>
      <c r="AD55" s="328"/>
      <c r="AE55" s="38" t="s">
        <v>1572</v>
      </c>
      <c r="AF55" s="39"/>
      <c r="AG55" s="275"/>
      <c r="AH55" s="333"/>
      <c r="AI55" s="38" t="s">
        <v>1572</v>
      </c>
      <c r="AJ55" s="39"/>
      <c r="AK55" s="275"/>
      <c r="AL55" s="291" t="str">
        <f>IF(F55="","",学校情報!$D$2)</f>
        <v/>
      </c>
      <c r="AM55" s="263"/>
      <c r="AN55" s="285" t="s">
        <v>1407</v>
      </c>
      <c r="AO55" s="264"/>
      <c r="AS55" s="263"/>
      <c r="AV55" s="263" t="s">
        <v>816</v>
      </c>
      <c r="BF55" s="397" t="s">
        <v>3992</v>
      </c>
      <c r="BG55" s="397"/>
      <c r="BH55" s="397"/>
      <c r="BI55" s="397"/>
      <c r="BJ55" s="397"/>
      <c r="BK55" s="397"/>
    </row>
    <row r="56" spans="1:63" ht="22.5" customHeight="1" x14ac:dyDescent="0.2">
      <c r="A56" t="str">
        <f t="shared" si="2"/>
        <v/>
      </c>
      <c r="B56" t="str">
        <f t="shared" si="3"/>
        <v/>
      </c>
      <c r="C56" t="str">
        <f t="shared" si="0"/>
        <v/>
      </c>
      <c r="D56" t="str">
        <f t="shared" si="4"/>
        <v/>
      </c>
      <c r="E56" s="85">
        <v>52</v>
      </c>
      <c r="F56" s="408"/>
      <c r="G56" s="136"/>
      <c r="H56" s="22">
        <f>IF(ISERROR(VLOOKUP($F56,氏名データ!$2:$2800,4,0)),"",VLOOKUP($F56,氏名データ!$2:$2800,4,0))</f>
        <v>0</v>
      </c>
      <c r="I56" s="23">
        <f>IF(ISERROR(VLOOKUP($F56,氏名データ!$2:$2800,5,0)),"",VLOOKUP($F56,氏名データ!$2:$2800,5,0))</f>
        <v>0</v>
      </c>
      <c r="J56" s="25">
        <f>IF(ISERROR(VLOOKUP($F56,氏名データ!$2:$2800,6,0)),"",VLOOKUP($F56,氏名データ!$2:$2800,6,0))</f>
        <v>0</v>
      </c>
      <c r="K56" s="26">
        <f>IF(ISERROR(VLOOKUP($F56,氏名データ!$2:$2800,7,0)),"",VLOOKUP($F56,氏名データ!$2:$2800,7,0))</f>
        <v>0</v>
      </c>
      <c r="L56" s="24"/>
      <c r="M56" s="24"/>
      <c r="N56" s="24"/>
      <c r="O56" s="278">
        <f>IF(ISERROR(VLOOKUP($F56,氏名データ!$2:$2800,8,0)),"",VLOOKUP($F56,氏名データ!$2:$2800,8,0))</f>
        <v>0</v>
      </c>
      <c r="P56" s="27">
        <f>IF(ISERROR(VLOOKUP($F56,氏名データ!$2:$2800,11,0)),"",VLOOKUP($F56,氏名データ!$2:$2800,11,0))</f>
        <v>0</v>
      </c>
      <c r="Q56" s="25" t="str">
        <f>IF(ISERROR(VLOOKUP($F56,氏名データ!$2:$2800,9,0)),"",VLOOKUP($F56,氏名データ!$2:$2800,9,0))</f>
        <v/>
      </c>
      <c r="R56" s="270"/>
      <c r="S56" s="28"/>
      <c r="T56" s="29"/>
      <c r="U56" s="271"/>
      <c r="V56" s="352"/>
      <c r="W56" s="28"/>
      <c r="X56" s="29"/>
      <c r="Y56" s="271"/>
      <c r="Z56" s="352"/>
      <c r="AA56" s="28"/>
      <c r="AB56" s="29"/>
      <c r="AC56" s="271"/>
      <c r="AD56" s="326"/>
      <c r="AE56" s="28" t="s">
        <v>1572</v>
      </c>
      <c r="AF56" s="29"/>
      <c r="AG56" s="271"/>
      <c r="AH56" s="331"/>
      <c r="AI56" s="28" t="s">
        <v>1572</v>
      </c>
      <c r="AJ56" s="29"/>
      <c r="AK56" s="271"/>
      <c r="AL56" s="289" t="str">
        <f>IF(F56="","",学校情報!$D$2)</f>
        <v/>
      </c>
      <c r="AM56" s="263"/>
      <c r="AN56" s="285" t="s">
        <v>1409</v>
      </c>
      <c r="AO56" s="264"/>
      <c r="AS56" s="263"/>
      <c r="AV56" s="263" t="s">
        <v>817</v>
      </c>
      <c r="BF56" s="397" t="s">
        <v>3956</v>
      </c>
      <c r="BG56" s="397" t="s">
        <v>3956</v>
      </c>
      <c r="BH56" s="397" t="s">
        <v>3956</v>
      </c>
      <c r="BI56" s="397" t="s">
        <v>1407</v>
      </c>
      <c r="BJ56" s="397" t="s">
        <v>1407</v>
      </c>
      <c r="BK56" s="397" t="s">
        <v>1407</v>
      </c>
    </row>
    <row r="57" spans="1:63" ht="22.5" customHeight="1" x14ac:dyDescent="0.2">
      <c r="A57" t="str">
        <f t="shared" si="2"/>
        <v/>
      </c>
      <c r="B57" t="str">
        <f t="shared" si="3"/>
        <v/>
      </c>
      <c r="C57" t="str">
        <f t="shared" si="0"/>
        <v/>
      </c>
      <c r="D57" t="str">
        <f t="shared" si="4"/>
        <v/>
      </c>
      <c r="E57" s="85">
        <v>53</v>
      </c>
      <c r="F57" s="408"/>
      <c r="G57" s="136"/>
      <c r="H57" s="22">
        <f>IF(ISERROR(VLOOKUP($F57,氏名データ!$2:$2800,4,0)),"",VLOOKUP($F57,氏名データ!$2:$2800,4,0))</f>
        <v>0</v>
      </c>
      <c r="I57" s="23">
        <f>IF(ISERROR(VLOOKUP($F57,氏名データ!$2:$2800,5,0)),"",VLOOKUP($F57,氏名データ!$2:$2800,5,0))</f>
        <v>0</v>
      </c>
      <c r="J57" s="25">
        <f>IF(ISERROR(VLOOKUP($F57,氏名データ!$2:$2800,6,0)),"",VLOOKUP($F57,氏名データ!$2:$2800,6,0))</f>
        <v>0</v>
      </c>
      <c r="K57" s="26">
        <f>IF(ISERROR(VLOOKUP($F57,氏名データ!$2:$2800,7,0)),"",VLOOKUP($F57,氏名データ!$2:$2800,7,0))</f>
        <v>0</v>
      </c>
      <c r="L57" s="24"/>
      <c r="M57" s="24"/>
      <c r="N57" s="24"/>
      <c r="O57" s="278">
        <f>IF(ISERROR(VLOOKUP($F57,氏名データ!$2:$2800,8,0)),"",VLOOKUP($F57,氏名データ!$2:$2800,8,0))</f>
        <v>0</v>
      </c>
      <c r="P57" s="27">
        <f>IF(ISERROR(VLOOKUP($F57,氏名データ!$2:$2800,11,0)),"",VLOOKUP($F57,氏名データ!$2:$2800,11,0))</f>
        <v>0</v>
      </c>
      <c r="Q57" s="25" t="str">
        <f>IF(ISERROR(VLOOKUP($F57,氏名データ!$2:$2800,9,0)),"",VLOOKUP($F57,氏名データ!$2:$2800,9,0))</f>
        <v/>
      </c>
      <c r="R57" s="270"/>
      <c r="S57" s="28"/>
      <c r="T57" s="29"/>
      <c r="U57" s="271"/>
      <c r="V57" s="352"/>
      <c r="W57" s="28"/>
      <c r="X57" s="29"/>
      <c r="Y57" s="271"/>
      <c r="Z57" s="352"/>
      <c r="AA57" s="28"/>
      <c r="AB57" s="29"/>
      <c r="AC57" s="271"/>
      <c r="AD57" s="326"/>
      <c r="AE57" s="28" t="s">
        <v>1572</v>
      </c>
      <c r="AF57" s="29"/>
      <c r="AG57" s="271"/>
      <c r="AH57" s="331"/>
      <c r="AI57" s="28" t="s">
        <v>1572</v>
      </c>
      <c r="AJ57" s="29"/>
      <c r="AK57" s="271"/>
      <c r="AL57" s="289" t="str">
        <f>IF(F57="","",学校情報!$D$2)</f>
        <v/>
      </c>
      <c r="AM57" s="263"/>
      <c r="AN57" s="285" t="s">
        <v>1411</v>
      </c>
      <c r="AO57" s="264"/>
      <c r="AS57" s="263"/>
      <c r="AV57" s="261" t="s">
        <v>818</v>
      </c>
      <c r="BF57" s="397" t="s">
        <v>1418</v>
      </c>
      <c r="BG57" s="397" t="s">
        <v>1418</v>
      </c>
      <c r="BH57" s="397" t="s">
        <v>1418</v>
      </c>
      <c r="BI57" s="397" t="s">
        <v>1409</v>
      </c>
      <c r="BJ57" s="397" t="s">
        <v>1409</v>
      </c>
      <c r="BK57" s="397" t="s">
        <v>1409</v>
      </c>
    </row>
    <row r="58" spans="1:63" ht="22.5" customHeight="1" x14ac:dyDescent="0.2">
      <c r="A58" t="str">
        <f t="shared" si="2"/>
        <v/>
      </c>
      <c r="B58" t="str">
        <f t="shared" si="3"/>
        <v/>
      </c>
      <c r="C58" t="str">
        <f t="shared" si="0"/>
        <v/>
      </c>
      <c r="D58" t="str">
        <f t="shared" si="4"/>
        <v/>
      </c>
      <c r="E58" s="85">
        <v>54</v>
      </c>
      <c r="F58" s="408"/>
      <c r="G58" s="136"/>
      <c r="H58" s="22">
        <f>IF(ISERROR(VLOOKUP($F58,氏名データ!$2:$2800,4,0)),"",VLOOKUP($F58,氏名データ!$2:$2800,4,0))</f>
        <v>0</v>
      </c>
      <c r="I58" s="23">
        <f>IF(ISERROR(VLOOKUP($F58,氏名データ!$2:$2800,5,0)),"",VLOOKUP($F58,氏名データ!$2:$2800,5,0))</f>
        <v>0</v>
      </c>
      <c r="J58" s="25">
        <f>IF(ISERROR(VLOOKUP($F58,氏名データ!$2:$2800,6,0)),"",VLOOKUP($F58,氏名データ!$2:$2800,6,0))</f>
        <v>0</v>
      </c>
      <c r="K58" s="26">
        <f>IF(ISERROR(VLOOKUP($F58,氏名データ!$2:$2800,7,0)),"",VLOOKUP($F58,氏名データ!$2:$2800,7,0))</f>
        <v>0</v>
      </c>
      <c r="L58" s="24"/>
      <c r="M58" s="24"/>
      <c r="N58" s="24"/>
      <c r="O58" s="278">
        <f>IF(ISERROR(VLOOKUP($F58,氏名データ!$2:$2800,8,0)),"",VLOOKUP($F58,氏名データ!$2:$2800,8,0))</f>
        <v>0</v>
      </c>
      <c r="P58" s="27">
        <f>IF(ISERROR(VLOOKUP($F58,氏名データ!$2:$2800,11,0)),"",VLOOKUP($F58,氏名データ!$2:$2800,11,0))</f>
        <v>0</v>
      </c>
      <c r="Q58" s="25" t="str">
        <f>IF(ISERROR(VLOOKUP($F58,氏名データ!$2:$2800,9,0)),"",VLOOKUP($F58,氏名データ!$2:$2800,9,0))</f>
        <v/>
      </c>
      <c r="R58" s="270"/>
      <c r="S58" s="28"/>
      <c r="T58" s="29"/>
      <c r="U58" s="271"/>
      <c r="V58" s="352"/>
      <c r="W58" s="28"/>
      <c r="X58" s="29"/>
      <c r="Y58" s="271"/>
      <c r="Z58" s="352"/>
      <c r="AA58" s="28"/>
      <c r="AB58" s="29"/>
      <c r="AC58" s="271"/>
      <c r="AD58" s="326"/>
      <c r="AE58" s="28" t="s">
        <v>1572</v>
      </c>
      <c r="AF58" s="29"/>
      <c r="AG58" s="271"/>
      <c r="AH58" s="331"/>
      <c r="AI58" s="28" t="s">
        <v>1572</v>
      </c>
      <c r="AJ58" s="29"/>
      <c r="AK58" s="271"/>
      <c r="AL58" s="289" t="str">
        <f>IF(F58="","",学校情報!$D$2)</f>
        <v/>
      </c>
      <c r="AM58" s="263"/>
      <c r="AN58" s="285" t="s">
        <v>1412</v>
      </c>
      <c r="AO58" s="264"/>
      <c r="AS58" s="263"/>
      <c r="AV58" s="263" t="s">
        <v>819</v>
      </c>
      <c r="BF58" s="397" t="s">
        <v>1566</v>
      </c>
      <c r="BG58" s="397" t="s">
        <v>1566</v>
      </c>
      <c r="BH58" s="397" t="s">
        <v>1566</v>
      </c>
      <c r="BI58" s="397" t="s">
        <v>1411</v>
      </c>
      <c r="BJ58" s="397" t="s">
        <v>1411</v>
      </c>
      <c r="BK58" s="397" t="s">
        <v>1411</v>
      </c>
    </row>
    <row r="59" spans="1:63" ht="22.5" customHeight="1" thickBot="1" x14ac:dyDescent="0.25">
      <c r="A59" t="str">
        <f t="shared" si="2"/>
        <v/>
      </c>
      <c r="B59" t="str">
        <f t="shared" si="3"/>
        <v/>
      </c>
      <c r="C59" t="str">
        <f t="shared" si="0"/>
        <v/>
      </c>
      <c r="D59" t="str">
        <f t="shared" si="4"/>
        <v/>
      </c>
      <c r="E59" s="88">
        <v>55</v>
      </c>
      <c r="F59" s="410"/>
      <c r="G59" s="139"/>
      <c r="H59" s="56">
        <f>IF(ISERROR(VLOOKUP($F59,氏名データ!$2:$2800,4,0)),"",VLOOKUP($F59,氏名データ!$2:$2800,4,0))</f>
        <v>0</v>
      </c>
      <c r="I59" s="57">
        <f>IF(ISERROR(VLOOKUP($F59,氏名データ!$2:$2800,5,0)),"",VLOOKUP($F59,氏名データ!$2:$2800,5,0))</f>
        <v>0</v>
      </c>
      <c r="J59" s="58">
        <f>IF(ISERROR(VLOOKUP($F59,氏名データ!$2:$2800,6,0)),"",VLOOKUP($F59,氏名データ!$2:$2800,6,0))</f>
        <v>0</v>
      </c>
      <c r="K59" s="59">
        <f>IF(ISERROR(VLOOKUP($F59,氏名データ!$2:$2800,7,0)),"",VLOOKUP($F59,氏名データ!$2:$2800,7,0))</f>
        <v>0</v>
      </c>
      <c r="L59" s="60"/>
      <c r="M59" s="60"/>
      <c r="N59" s="60"/>
      <c r="O59" s="281">
        <f>IF(ISERROR(VLOOKUP($F59,氏名データ!$2:$2800,8,0)),"",VLOOKUP($F59,氏名データ!$2:$2800,8,0))</f>
        <v>0</v>
      </c>
      <c r="P59" s="61">
        <f>IF(ISERROR(VLOOKUP($F59,氏名データ!$2:$2800,11,0)),"",VLOOKUP($F59,氏名データ!$2:$2800,11,0))</f>
        <v>0</v>
      </c>
      <c r="Q59" s="58" t="str">
        <f>IF(ISERROR(VLOOKUP($F59,氏名データ!$2:$2800,9,0)),"",VLOOKUP($F59,氏名データ!$2:$2800,9,0))</f>
        <v/>
      </c>
      <c r="R59" s="276"/>
      <c r="S59" s="62"/>
      <c r="T59" s="63"/>
      <c r="U59" s="277"/>
      <c r="V59" s="358"/>
      <c r="W59" s="62"/>
      <c r="X59" s="63"/>
      <c r="Y59" s="277"/>
      <c r="Z59" s="358"/>
      <c r="AA59" s="62"/>
      <c r="AB59" s="63"/>
      <c r="AC59" s="277"/>
      <c r="AD59" s="329"/>
      <c r="AE59" s="62" t="s">
        <v>1572</v>
      </c>
      <c r="AF59" s="63"/>
      <c r="AG59" s="277"/>
      <c r="AH59" s="334"/>
      <c r="AI59" s="62" t="s">
        <v>1572</v>
      </c>
      <c r="AJ59" s="63"/>
      <c r="AK59" s="277"/>
      <c r="AL59" s="292" t="str">
        <f>IF(F59="","",学校情報!$D$2)</f>
        <v/>
      </c>
      <c r="AM59" s="263"/>
      <c r="AN59" s="285" t="s">
        <v>1408</v>
      </c>
      <c r="AO59" s="264"/>
      <c r="AS59" s="263"/>
      <c r="AV59" s="263" t="s">
        <v>820</v>
      </c>
      <c r="BF59" s="397" t="s">
        <v>1568</v>
      </c>
      <c r="BG59" s="397" t="s">
        <v>1568</v>
      </c>
      <c r="BH59" s="397" t="s">
        <v>1568</v>
      </c>
      <c r="BI59" s="397" t="s">
        <v>1412</v>
      </c>
      <c r="BJ59" s="397" t="s">
        <v>1412</v>
      </c>
      <c r="BK59" s="397" t="s">
        <v>1412</v>
      </c>
    </row>
    <row r="60" spans="1:63" ht="22.5" customHeight="1" x14ac:dyDescent="0.2">
      <c r="A60" t="str">
        <f t="shared" si="2"/>
        <v/>
      </c>
      <c r="B60" t="str">
        <f t="shared" si="3"/>
        <v/>
      </c>
      <c r="C60" t="str">
        <f t="shared" si="0"/>
        <v/>
      </c>
      <c r="D60" t="str">
        <f t="shared" si="4"/>
        <v/>
      </c>
      <c r="E60" s="84">
        <v>56</v>
      </c>
      <c r="F60" s="411"/>
      <c r="G60" s="135"/>
      <c r="H60" s="40">
        <f>IF(ISERROR(VLOOKUP($F60,氏名データ!$2:$2800,4,0)),"",VLOOKUP($F60,氏名データ!$2:$2800,4,0))</f>
        <v>0</v>
      </c>
      <c r="I60" s="41">
        <f>IF(ISERROR(VLOOKUP($F60,氏名データ!$2:$2800,5,0)),"",VLOOKUP($F60,氏名データ!$2:$2800,5,0))</f>
        <v>0</v>
      </c>
      <c r="J60" s="42">
        <f>IF(ISERROR(VLOOKUP($F60,氏名データ!$2:$2800,6,0)),"",VLOOKUP($F60,氏名データ!$2:$2800,6,0))</f>
        <v>0</v>
      </c>
      <c r="K60" s="43">
        <f>IF(ISERROR(VLOOKUP($F60,氏名データ!$2:$2800,7,0)),"",VLOOKUP($F60,氏名データ!$2:$2800,7,0))</f>
        <v>0</v>
      </c>
      <c r="L60" s="44"/>
      <c r="M60" s="44"/>
      <c r="N60" s="44"/>
      <c r="O60" s="282">
        <f>IF(ISERROR(VLOOKUP($F60,氏名データ!$2:$2800,8,0)),"",VLOOKUP($F60,氏名データ!$2:$2800,8,0))</f>
        <v>0</v>
      </c>
      <c r="P60" s="45">
        <f>IF(ISERROR(VLOOKUP($F60,氏名データ!$2:$2800,11,0)),"",VLOOKUP($F60,氏名データ!$2:$2800,11,0))</f>
        <v>0</v>
      </c>
      <c r="Q60" s="42" t="str">
        <f>IF(ISERROR(VLOOKUP($F60,氏名データ!$2:$2800,9,0)),"",VLOOKUP($F60,氏名データ!$2:$2800,9,0))</f>
        <v/>
      </c>
      <c r="R60" s="268"/>
      <c r="S60" s="46"/>
      <c r="T60" s="47"/>
      <c r="U60" s="269"/>
      <c r="V60" s="350"/>
      <c r="W60" s="46"/>
      <c r="X60" s="47"/>
      <c r="Y60" s="269"/>
      <c r="Z60" s="350"/>
      <c r="AA60" s="46"/>
      <c r="AB60" s="47"/>
      <c r="AC60" s="269"/>
      <c r="AD60" s="325"/>
      <c r="AE60" s="46" t="s">
        <v>1572</v>
      </c>
      <c r="AF60" s="47"/>
      <c r="AG60" s="269"/>
      <c r="AH60" s="330"/>
      <c r="AI60" s="46" t="s">
        <v>1572</v>
      </c>
      <c r="AJ60" s="47"/>
      <c r="AK60" s="269"/>
      <c r="AL60" s="293" t="str">
        <f>IF(F60="","",学校情報!$D$2)</f>
        <v/>
      </c>
      <c r="AM60" s="263"/>
      <c r="AN60" s="285" t="s">
        <v>1410</v>
      </c>
      <c r="AO60" s="264"/>
      <c r="AS60" s="263"/>
      <c r="AV60" s="261" t="s">
        <v>821</v>
      </c>
      <c r="BF60" s="397" t="s">
        <v>1565</v>
      </c>
      <c r="BG60" s="397" t="s">
        <v>1565</v>
      </c>
      <c r="BH60" s="397" t="s">
        <v>1565</v>
      </c>
      <c r="BI60" s="397" t="s">
        <v>1408</v>
      </c>
      <c r="BJ60" s="397" t="s">
        <v>1408</v>
      </c>
      <c r="BK60" s="397" t="s">
        <v>1408</v>
      </c>
    </row>
    <row r="61" spans="1:63" ht="22.5" customHeight="1" x14ac:dyDescent="0.2">
      <c r="A61" t="str">
        <f t="shared" si="2"/>
        <v/>
      </c>
      <c r="B61" t="str">
        <f t="shared" si="3"/>
        <v/>
      </c>
      <c r="C61" t="str">
        <f t="shared" si="0"/>
        <v/>
      </c>
      <c r="D61" t="str">
        <f t="shared" si="4"/>
        <v/>
      </c>
      <c r="E61" s="85">
        <v>57</v>
      </c>
      <c r="F61" s="408"/>
      <c r="G61" s="136"/>
      <c r="H61" s="22">
        <f>IF(ISERROR(VLOOKUP($F61,氏名データ!$2:$2800,4,0)),"",VLOOKUP($F61,氏名データ!$2:$2800,4,0))</f>
        <v>0</v>
      </c>
      <c r="I61" s="23">
        <f>IF(ISERROR(VLOOKUP($F61,氏名データ!$2:$2800,5,0)),"",VLOOKUP($F61,氏名データ!$2:$2800,5,0))</f>
        <v>0</v>
      </c>
      <c r="J61" s="25">
        <f>IF(ISERROR(VLOOKUP($F61,氏名データ!$2:$2800,6,0)),"",VLOOKUP($F61,氏名データ!$2:$2800,6,0))</f>
        <v>0</v>
      </c>
      <c r="K61" s="26">
        <f>IF(ISERROR(VLOOKUP($F61,氏名データ!$2:$2800,7,0)),"",VLOOKUP($F61,氏名データ!$2:$2800,7,0))</f>
        <v>0</v>
      </c>
      <c r="L61" s="24"/>
      <c r="M61" s="24"/>
      <c r="N61" s="24"/>
      <c r="O61" s="278">
        <f>IF(ISERROR(VLOOKUP($F61,氏名データ!$2:$2800,8,0)),"",VLOOKUP($F61,氏名データ!$2:$2800,8,0))</f>
        <v>0</v>
      </c>
      <c r="P61" s="27">
        <f>IF(ISERROR(VLOOKUP($F61,氏名データ!$2:$2800,11,0)),"",VLOOKUP($F61,氏名データ!$2:$2800,11,0))</f>
        <v>0</v>
      </c>
      <c r="Q61" s="25" t="str">
        <f>IF(ISERROR(VLOOKUP($F61,氏名データ!$2:$2800,9,0)),"",VLOOKUP($F61,氏名データ!$2:$2800,9,0))</f>
        <v/>
      </c>
      <c r="R61" s="270"/>
      <c r="S61" s="28"/>
      <c r="T61" s="29"/>
      <c r="U61" s="271"/>
      <c r="V61" s="352"/>
      <c r="W61" s="28"/>
      <c r="X61" s="29"/>
      <c r="Y61" s="271"/>
      <c r="Z61" s="352"/>
      <c r="AA61" s="28"/>
      <c r="AB61" s="29"/>
      <c r="AC61" s="271"/>
      <c r="AD61" s="326"/>
      <c r="AE61" s="28" t="s">
        <v>1572</v>
      </c>
      <c r="AF61" s="29"/>
      <c r="AG61" s="271"/>
      <c r="AH61" s="331"/>
      <c r="AI61" s="28" t="s">
        <v>1572</v>
      </c>
      <c r="AJ61" s="29"/>
      <c r="AK61" s="271"/>
      <c r="AL61" s="289" t="str">
        <f>IF(F61="","",学校情報!$D$2)</f>
        <v/>
      </c>
      <c r="AM61" s="263"/>
      <c r="AN61" s="287" t="s">
        <v>1571</v>
      </c>
      <c r="AO61" s="264"/>
      <c r="AS61" s="263"/>
      <c r="AV61" s="263" t="s">
        <v>822</v>
      </c>
      <c r="BF61" s="397" t="s">
        <v>3991</v>
      </c>
      <c r="BG61" s="397" t="s">
        <v>3991</v>
      </c>
      <c r="BH61" s="397" t="s">
        <v>3991</v>
      </c>
      <c r="BI61" s="397" t="s">
        <v>1571</v>
      </c>
      <c r="BJ61" s="397" t="s">
        <v>1571</v>
      </c>
      <c r="BK61" s="397" t="s">
        <v>1571</v>
      </c>
    </row>
    <row r="62" spans="1:63" ht="22.5" customHeight="1" x14ac:dyDescent="0.2">
      <c r="A62" t="str">
        <f t="shared" si="2"/>
        <v/>
      </c>
      <c r="B62" t="str">
        <f t="shared" si="3"/>
        <v/>
      </c>
      <c r="C62" t="str">
        <f t="shared" si="0"/>
        <v/>
      </c>
      <c r="D62" t="str">
        <f t="shared" si="4"/>
        <v/>
      </c>
      <c r="E62" s="85">
        <v>58</v>
      </c>
      <c r="F62" s="408"/>
      <c r="G62" s="136"/>
      <c r="H62" s="22">
        <f>IF(ISERROR(VLOOKUP($F62,氏名データ!$2:$2800,4,0)),"",VLOOKUP($F62,氏名データ!$2:$2800,4,0))</f>
        <v>0</v>
      </c>
      <c r="I62" s="23">
        <f>IF(ISERROR(VLOOKUP($F62,氏名データ!$2:$2800,5,0)),"",VLOOKUP($F62,氏名データ!$2:$2800,5,0))</f>
        <v>0</v>
      </c>
      <c r="J62" s="25">
        <f>IF(ISERROR(VLOOKUP($F62,氏名データ!$2:$2800,6,0)),"",VLOOKUP($F62,氏名データ!$2:$2800,6,0))</f>
        <v>0</v>
      </c>
      <c r="K62" s="26">
        <f>IF(ISERROR(VLOOKUP($F62,氏名データ!$2:$2800,7,0)),"",VLOOKUP($F62,氏名データ!$2:$2800,7,0))</f>
        <v>0</v>
      </c>
      <c r="L62" s="24"/>
      <c r="M62" s="24"/>
      <c r="N62" s="24"/>
      <c r="O62" s="278">
        <f>IF(ISERROR(VLOOKUP($F62,氏名データ!$2:$2800,8,0)),"",VLOOKUP($F62,氏名データ!$2:$2800,8,0))</f>
        <v>0</v>
      </c>
      <c r="P62" s="27">
        <f>IF(ISERROR(VLOOKUP($F62,氏名データ!$2:$2800,11,0)),"",VLOOKUP($F62,氏名データ!$2:$2800,11,0))</f>
        <v>0</v>
      </c>
      <c r="Q62" s="25" t="str">
        <f>IF(ISERROR(VLOOKUP($F62,氏名データ!$2:$2800,9,0)),"",VLOOKUP($F62,氏名データ!$2:$2800,9,0))</f>
        <v/>
      </c>
      <c r="R62" s="270"/>
      <c r="S62" s="28"/>
      <c r="T62" s="29"/>
      <c r="U62" s="271"/>
      <c r="V62" s="352"/>
      <c r="W62" s="28"/>
      <c r="X62" s="29"/>
      <c r="Y62" s="271"/>
      <c r="Z62" s="352"/>
      <c r="AA62" s="28"/>
      <c r="AB62" s="29"/>
      <c r="AC62" s="271"/>
      <c r="AD62" s="326"/>
      <c r="AE62" s="28" t="s">
        <v>1572</v>
      </c>
      <c r="AF62" s="29"/>
      <c r="AG62" s="271"/>
      <c r="AH62" s="331"/>
      <c r="AI62" s="28" t="s">
        <v>1572</v>
      </c>
      <c r="AJ62" s="29"/>
      <c r="AK62" s="271"/>
      <c r="AL62" s="289" t="str">
        <f>IF(F62="","",学校情報!$D$2)</f>
        <v/>
      </c>
      <c r="AM62" s="263"/>
      <c r="AN62" s="286" t="s">
        <v>1580</v>
      </c>
      <c r="AO62" s="264"/>
      <c r="AS62" s="263"/>
      <c r="AV62" s="263" t="s">
        <v>823</v>
      </c>
      <c r="BF62" s="397" t="s">
        <v>3957</v>
      </c>
      <c r="BG62" s="397" t="s">
        <v>3957</v>
      </c>
      <c r="BH62" s="397" t="s">
        <v>3957</v>
      </c>
      <c r="BI62" s="397" t="s">
        <v>3958</v>
      </c>
      <c r="BJ62" s="397" t="s">
        <v>3958</v>
      </c>
      <c r="BK62" s="397" t="s">
        <v>3958</v>
      </c>
    </row>
    <row r="63" spans="1:63" ht="22.5" customHeight="1" x14ac:dyDescent="0.2">
      <c r="A63" t="str">
        <f t="shared" si="2"/>
        <v/>
      </c>
      <c r="B63" t="str">
        <f t="shared" si="3"/>
        <v/>
      </c>
      <c r="C63" t="str">
        <f t="shared" si="0"/>
        <v/>
      </c>
      <c r="D63" t="str">
        <f t="shared" si="4"/>
        <v/>
      </c>
      <c r="E63" s="85">
        <v>59</v>
      </c>
      <c r="F63" s="408"/>
      <c r="G63" s="136"/>
      <c r="H63" s="22">
        <f>IF(ISERROR(VLOOKUP($F63,氏名データ!$2:$2800,4,0)),"",VLOOKUP($F63,氏名データ!$2:$2800,4,0))</f>
        <v>0</v>
      </c>
      <c r="I63" s="23">
        <f>IF(ISERROR(VLOOKUP($F63,氏名データ!$2:$2800,5,0)),"",VLOOKUP($F63,氏名データ!$2:$2800,5,0))</f>
        <v>0</v>
      </c>
      <c r="J63" s="25">
        <f>IF(ISERROR(VLOOKUP($F63,氏名データ!$2:$2800,6,0)),"",VLOOKUP($F63,氏名データ!$2:$2800,6,0))</f>
        <v>0</v>
      </c>
      <c r="K63" s="26">
        <f>IF(ISERROR(VLOOKUP($F63,氏名データ!$2:$2800,7,0)),"",VLOOKUP($F63,氏名データ!$2:$2800,7,0))</f>
        <v>0</v>
      </c>
      <c r="L63" s="24"/>
      <c r="M63" s="24"/>
      <c r="N63" s="24"/>
      <c r="O63" s="278">
        <f>IF(ISERROR(VLOOKUP($F63,氏名データ!$2:$2800,8,0)),"",VLOOKUP($F63,氏名データ!$2:$2800,8,0))</f>
        <v>0</v>
      </c>
      <c r="P63" s="27">
        <f>IF(ISERROR(VLOOKUP($F63,氏名データ!$2:$2800,11,0)),"",VLOOKUP($F63,氏名データ!$2:$2800,11,0))</f>
        <v>0</v>
      </c>
      <c r="Q63" s="25" t="str">
        <f>IF(ISERROR(VLOOKUP($F63,氏名データ!$2:$2800,9,0)),"",VLOOKUP($F63,氏名データ!$2:$2800,9,0))</f>
        <v/>
      </c>
      <c r="R63" s="270"/>
      <c r="S63" s="28"/>
      <c r="T63" s="29"/>
      <c r="U63" s="271"/>
      <c r="V63" s="352"/>
      <c r="W63" s="28"/>
      <c r="X63" s="29"/>
      <c r="Y63" s="271"/>
      <c r="Z63" s="352"/>
      <c r="AA63" s="28"/>
      <c r="AB63" s="29"/>
      <c r="AC63" s="271"/>
      <c r="AD63" s="326"/>
      <c r="AE63" s="28" t="s">
        <v>1572</v>
      </c>
      <c r="AF63" s="29"/>
      <c r="AG63" s="271"/>
      <c r="AH63" s="331"/>
      <c r="AI63" s="28" t="s">
        <v>1572</v>
      </c>
      <c r="AJ63" s="29"/>
      <c r="AK63" s="271"/>
      <c r="AL63" s="289" t="str">
        <f>IF(F63="","",学校情報!$D$2)</f>
        <v/>
      </c>
      <c r="AM63" s="263"/>
      <c r="AN63" s="286" t="s">
        <v>1413</v>
      </c>
      <c r="AO63" s="264"/>
      <c r="AP63" s="264"/>
      <c r="AS63" s="263"/>
      <c r="AV63" s="261" t="s">
        <v>824</v>
      </c>
      <c r="BF63" s="397" t="s">
        <v>1582</v>
      </c>
      <c r="BG63" s="397" t="s">
        <v>1582</v>
      </c>
      <c r="BH63" s="397" t="s">
        <v>1582</v>
      </c>
      <c r="BI63" s="397" t="s">
        <v>1415</v>
      </c>
      <c r="BJ63" s="397" t="s">
        <v>1415</v>
      </c>
      <c r="BK63" s="397" t="s">
        <v>1415</v>
      </c>
    </row>
    <row r="64" spans="1:63" ht="22.5" customHeight="1" thickBot="1" x14ac:dyDescent="0.25">
      <c r="A64" t="str">
        <f t="shared" si="2"/>
        <v/>
      </c>
      <c r="B64" t="str">
        <f t="shared" si="3"/>
        <v/>
      </c>
      <c r="C64" t="str">
        <f t="shared" si="0"/>
        <v/>
      </c>
      <c r="D64" t="str">
        <f t="shared" si="4"/>
        <v/>
      </c>
      <c r="E64" s="86">
        <v>60</v>
      </c>
      <c r="F64" s="409"/>
      <c r="G64" s="137"/>
      <c r="H64" s="48">
        <f>IF(ISERROR(VLOOKUP($F64,氏名データ!$2:$2800,4,0)),"",VLOOKUP($F64,氏名データ!$2:$2800,4,0))</f>
        <v>0</v>
      </c>
      <c r="I64" s="49">
        <f>IF(ISERROR(VLOOKUP($F64,氏名データ!$2:$2800,5,0)),"",VLOOKUP($F64,氏名データ!$2:$2800,5,0))</f>
        <v>0</v>
      </c>
      <c r="J64" s="50">
        <f>IF(ISERROR(VLOOKUP($F64,氏名データ!$2:$2800,6,0)),"",VLOOKUP($F64,氏名データ!$2:$2800,6,0))</f>
        <v>0</v>
      </c>
      <c r="K64" s="51">
        <f>IF(ISERROR(VLOOKUP($F64,氏名データ!$2:$2800,7,0)),"",VLOOKUP($F64,氏名データ!$2:$2800,7,0))</f>
        <v>0</v>
      </c>
      <c r="L64" s="52"/>
      <c r="M64" s="52"/>
      <c r="N64" s="52"/>
      <c r="O64" s="279">
        <f>IF(ISERROR(VLOOKUP($F64,氏名データ!$2:$2800,8,0)),"",VLOOKUP($F64,氏名データ!$2:$2800,8,0))</f>
        <v>0</v>
      </c>
      <c r="P64" s="53">
        <f>IF(ISERROR(VLOOKUP($F64,氏名データ!$2:$2800,11,0)),"",VLOOKUP($F64,氏名データ!$2:$2800,11,0))</f>
        <v>0</v>
      </c>
      <c r="Q64" s="50" t="str">
        <f>IF(ISERROR(VLOOKUP($F64,氏名データ!$2:$2800,9,0)),"",VLOOKUP($F64,氏名データ!$2:$2800,9,0))</f>
        <v/>
      </c>
      <c r="R64" s="272"/>
      <c r="S64" s="54"/>
      <c r="T64" s="55"/>
      <c r="U64" s="273"/>
      <c r="V64" s="354"/>
      <c r="W64" s="54"/>
      <c r="X64" s="55"/>
      <c r="Y64" s="273"/>
      <c r="Z64" s="354"/>
      <c r="AA64" s="54"/>
      <c r="AB64" s="55"/>
      <c r="AC64" s="273"/>
      <c r="AD64" s="327"/>
      <c r="AE64" s="54" t="s">
        <v>1572</v>
      </c>
      <c r="AF64" s="55"/>
      <c r="AG64" s="273"/>
      <c r="AH64" s="332"/>
      <c r="AI64" s="54" t="s">
        <v>1572</v>
      </c>
      <c r="AJ64" s="55"/>
      <c r="AK64" s="273"/>
      <c r="AL64" s="290" t="str">
        <f>IF(F64="","",学校情報!$D$2)</f>
        <v/>
      </c>
      <c r="AM64" s="263"/>
      <c r="AN64" s="286" t="s">
        <v>1414</v>
      </c>
      <c r="AO64" s="264"/>
      <c r="AP64" s="264"/>
      <c r="AS64" s="263"/>
      <c r="AV64" s="263" t="s">
        <v>825</v>
      </c>
      <c r="BF64" s="397" t="s">
        <v>3959</v>
      </c>
      <c r="BG64" s="397" t="s">
        <v>3959</v>
      </c>
      <c r="BH64" s="397" t="s">
        <v>3959</v>
      </c>
      <c r="BI64" s="397" t="s">
        <v>1416</v>
      </c>
      <c r="BJ64" s="397" t="s">
        <v>1416</v>
      </c>
      <c r="BK64" s="397" t="s">
        <v>1416</v>
      </c>
    </row>
    <row r="65" spans="1:69" ht="22.5" customHeight="1" x14ac:dyDescent="0.2">
      <c r="A65" t="str">
        <f t="shared" si="2"/>
        <v/>
      </c>
      <c r="B65" t="str">
        <f t="shared" si="3"/>
        <v/>
      </c>
      <c r="C65" t="str">
        <f t="shared" si="0"/>
        <v/>
      </c>
      <c r="D65" t="str">
        <f t="shared" si="4"/>
        <v/>
      </c>
      <c r="E65" s="87">
        <v>61</v>
      </c>
      <c r="F65" s="407"/>
      <c r="G65" s="138"/>
      <c r="H65" s="32">
        <f>IF(ISERROR(VLOOKUP($F65,氏名データ!$2:$2800,4,0)),"",VLOOKUP($F65,氏名データ!$2:$2800,4,0))</f>
        <v>0</v>
      </c>
      <c r="I65" s="33">
        <f>IF(ISERROR(VLOOKUP($F65,氏名データ!$2:$2800,5,0)),"",VLOOKUP($F65,氏名データ!$2:$2800,5,0))</f>
        <v>0</v>
      </c>
      <c r="J65" s="34">
        <f>IF(ISERROR(VLOOKUP($F65,氏名データ!$2:$2800,6,0)),"",VLOOKUP($F65,氏名データ!$2:$2800,6,0))</f>
        <v>0</v>
      </c>
      <c r="K65" s="35">
        <f>IF(ISERROR(VLOOKUP($F65,氏名データ!$2:$2800,7,0)),"",VLOOKUP($F65,氏名データ!$2:$2800,7,0))</f>
        <v>0</v>
      </c>
      <c r="L65" s="36"/>
      <c r="M65" s="36"/>
      <c r="N65" s="36"/>
      <c r="O65" s="280">
        <f>IF(ISERROR(VLOOKUP($F65,氏名データ!$2:$2800,8,0)),"",VLOOKUP($F65,氏名データ!$2:$2800,8,0))</f>
        <v>0</v>
      </c>
      <c r="P65" s="37">
        <f>IF(ISERROR(VLOOKUP($F65,氏名データ!$2:$2800,11,0)),"",VLOOKUP($F65,氏名データ!$2:$2800,11,0))</f>
        <v>0</v>
      </c>
      <c r="Q65" s="34" t="str">
        <f>IF(ISERROR(VLOOKUP($F65,氏名データ!$2:$2800,9,0)),"",VLOOKUP($F65,氏名データ!$2:$2800,9,0))</f>
        <v/>
      </c>
      <c r="R65" s="274"/>
      <c r="S65" s="38"/>
      <c r="T65" s="39"/>
      <c r="U65" s="275"/>
      <c r="V65" s="356"/>
      <c r="W65" s="38"/>
      <c r="X65" s="39"/>
      <c r="Y65" s="275"/>
      <c r="Z65" s="356"/>
      <c r="AA65" s="38"/>
      <c r="AB65" s="39"/>
      <c r="AC65" s="275"/>
      <c r="AD65" s="328"/>
      <c r="AE65" s="38" t="s">
        <v>1572</v>
      </c>
      <c r="AF65" s="39"/>
      <c r="AG65" s="275"/>
      <c r="AH65" s="333"/>
      <c r="AI65" s="38" t="s">
        <v>1572</v>
      </c>
      <c r="AJ65" s="39"/>
      <c r="AK65" s="275"/>
      <c r="AL65" s="291" t="str">
        <f>IF(F65="","",学校情報!$D$2)</f>
        <v/>
      </c>
      <c r="AM65" s="263"/>
      <c r="AN65" s="286" t="s">
        <v>1415</v>
      </c>
      <c r="AO65" s="264"/>
      <c r="AP65" s="264"/>
      <c r="AS65" s="263"/>
      <c r="AV65" s="263" t="s">
        <v>826</v>
      </c>
      <c r="BF65" s="397" t="s">
        <v>1421</v>
      </c>
      <c r="BG65" s="397" t="s">
        <v>1421</v>
      </c>
      <c r="BH65" s="397" t="s">
        <v>1421</v>
      </c>
      <c r="BI65" s="397" t="s">
        <v>3961</v>
      </c>
      <c r="BJ65" s="397" t="s">
        <v>3961</v>
      </c>
      <c r="BK65" s="397" t="s">
        <v>3961</v>
      </c>
    </row>
    <row r="66" spans="1:69" ht="22.5" customHeight="1" x14ac:dyDescent="0.2">
      <c r="A66" t="str">
        <f t="shared" si="2"/>
        <v/>
      </c>
      <c r="B66" t="str">
        <f t="shared" si="3"/>
        <v/>
      </c>
      <c r="C66" t="str">
        <f t="shared" si="0"/>
        <v/>
      </c>
      <c r="D66" t="str">
        <f t="shared" si="4"/>
        <v/>
      </c>
      <c r="E66" s="85">
        <v>62</v>
      </c>
      <c r="F66" s="408"/>
      <c r="G66" s="136"/>
      <c r="H66" s="22">
        <f>IF(ISERROR(VLOOKUP($F66,氏名データ!$2:$2800,4,0)),"",VLOOKUP($F66,氏名データ!$2:$2800,4,0))</f>
        <v>0</v>
      </c>
      <c r="I66" s="23">
        <f>IF(ISERROR(VLOOKUP($F66,氏名データ!$2:$2800,5,0)),"",VLOOKUP($F66,氏名データ!$2:$2800,5,0))</f>
        <v>0</v>
      </c>
      <c r="J66" s="25">
        <f>IF(ISERROR(VLOOKUP($F66,氏名データ!$2:$2800,6,0)),"",VLOOKUP($F66,氏名データ!$2:$2800,6,0))</f>
        <v>0</v>
      </c>
      <c r="K66" s="26">
        <f>IF(ISERROR(VLOOKUP($F66,氏名データ!$2:$2800,7,0)),"",VLOOKUP($F66,氏名データ!$2:$2800,7,0))</f>
        <v>0</v>
      </c>
      <c r="L66" s="24"/>
      <c r="M66" s="24"/>
      <c r="N66" s="24"/>
      <c r="O66" s="278">
        <f>IF(ISERROR(VLOOKUP($F66,氏名データ!$2:$2800,8,0)),"",VLOOKUP($F66,氏名データ!$2:$2800,8,0))</f>
        <v>0</v>
      </c>
      <c r="P66" s="27">
        <f>IF(ISERROR(VLOOKUP($F66,氏名データ!$2:$2800,11,0)),"",VLOOKUP($F66,氏名データ!$2:$2800,11,0))</f>
        <v>0</v>
      </c>
      <c r="Q66" s="25" t="str">
        <f>IF(ISERROR(VLOOKUP($F66,氏名データ!$2:$2800,9,0)),"",VLOOKUP($F66,氏名データ!$2:$2800,9,0))</f>
        <v/>
      </c>
      <c r="R66" s="270"/>
      <c r="S66" s="28"/>
      <c r="T66" s="29"/>
      <c r="U66" s="271"/>
      <c r="V66" s="352"/>
      <c r="W66" s="28"/>
      <c r="X66" s="29"/>
      <c r="Y66" s="271"/>
      <c r="Z66" s="352"/>
      <c r="AA66" s="28"/>
      <c r="AB66" s="29"/>
      <c r="AC66" s="271"/>
      <c r="AD66" s="326"/>
      <c r="AE66" s="28" t="s">
        <v>1572</v>
      </c>
      <c r="AF66" s="29"/>
      <c r="AG66" s="271"/>
      <c r="AH66" s="331"/>
      <c r="AI66" s="28" t="s">
        <v>1572</v>
      </c>
      <c r="AJ66" s="29"/>
      <c r="AK66" s="271"/>
      <c r="AL66" s="289" t="str">
        <f>IF(F66="","",学校情報!$D$2)</f>
        <v/>
      </c>
      <c r="AM66" s="263"/>
      <c r="AN66" s="286" t="s">
        <v>1416</v>
      </c>
      <c r="AO66" s="264"/>
      <c r="AP66" s="264"/>
      <c r="AS66" s="263"/>
      <c r="AV66" s="261" t="s">
        <v>827</v>
      </c>
      <c r="BF66" s="397" t="s">
        <v>1422</v>
      </c>
      <c r="BG66" s="397" t="s">
        <v>1422</v>
      </c>
      <c r="BH66" s="397" t="s">
        <v>1422</v>
      </c>
      <c r="BI66" s="397" t="s">
        <v>3960</v>
      </c>
      <c r="BJ66" s="397" t="s">
        <v>3960</v>
      </c>
      <c r="BK66" s="397" t="s">
        <v>3960</v>
      </c>
    </row>
    <row r="67" spans="1:69" ht="22.5" customHeight="1" x14ac:dyDescent="0.2">
      <c r="A67" t="str">
        <f t="shared" si="2"/>
        <v/>
      </c>
      <c r="B67" t="str">
        <f t="shared" si="3"/>
        <v/>
      </c>
      <c r="C67" t="str">
        <f t="shared" si="0"/>
        <v/>
      </c>
      <c r="D67" t="str">
        <f t="shared" si="4"/>
        <v/>
      </c>
      <c r="E67" s="85">
        <v>63</v>
      </c>
      <c r="F67" s="408"/>
      <c r="G67" s="136"/>
      <c r="H67" s="22">
        <f>IF(ISERROR(VLOOKUP($F67,氏名データ!$2:$2800,4,0)),"",VLOOKUP($F67,氏名データ!$2:$2800,4,0))</f>
        <v>0</v>
      </c>
      <c r="I67" s="23">
        <f>IF(ISERROR(VLOOKUP($F67,氏名データ!$2:$2800,5,0)),"",VLOOKUP($F67,氏名データ!$2:$2800,5,0))</f>
        <v>0</v>
      </c>
      <c r="J67" s="25">
        <f>IF(ISERROR(VLOOKUP($F67,氏名データ!$2:$2800,6,0)),"",VLOOKUP($F67,氏名データ!$2:$2800,6,0))</f>
        <v>0</v>
      </c>
      <c r="K67" s="26">
        <f>IF(ISERROR(VLOOKUP($F67,氏名データ!$2:$2800,7,0)),"",VLOOKUP($F67,氏名データ!$2:$2800,7,0))</f>
        <v>0</v>
      </c>
      <c r="L67" s="24"/>
      <c r="M67" s="24"/>
      <c r="N67" s="24"/>
      <c r="O67" s="278">
        <f>IF(ISERROR(VLOOKUP($F67,氏名データ!$2:$2800,8,0)),"",VLOOKUP($F67,氏名データ!$2:$2800,8,0))</f>
        <v>0</v>
      </c>
      <c r="P67" s="27">
        <f>IF(ISERROR(VLOOKUP($F67,氏名データ!$2:$2800,11,0)),"",VLOOKUP($F67,氏名データ!$2:$2800,11,0))</f>
        <v>0</v>
      </c>
      <c r="Q67" s="25" t="str">
        <f>IF(ISERROR(VLOOKUP($F67,氏名データ!$2:$2800,9,0)),"",VLOOKUP($F67,氏名データ!$2:$2800,9,0))</f>
        <v/>
      </c>
      <c r="R67" s="270"/>
      <c r="S67" s="28"/>
      <c r="T67" s="29"/>
      <c r="U67" s="271"/>
      <c r="V67" s="352"/>
      <c r="W67" s="28"/>
      <c r="X67" s="29"/>
      <c r="Y67" s="271"/>
      <c r="Z67" s="352"/>
      <c r="AA67" s="28"/>
      <c r="AB67" s="29"/>
      <c r="AC67" s="271"/>
      <c r="AD67" s="326"/>
      <c r="AE67" s="28" t="s">
        <v>1572</v>
      </c>
      <c r="AF67" s="29"/>
      <c r="AG67" s="271"/>
      <c r="AH67" s="331"/>
      <c r="AI67" s="28" t="s">
        <v>1572</v>
      </c>
      <c r="AJ67" s="29"/>
      <c r="AK67" s="271"/>
      <c r="AL67" s="289" t="str">
        <f>IF(F67="","",学校情報!$D$2)</f>
        <v/>
      </c>
      <c r="AM67" s="263"/>
      <c r="AN67" s="286" t="s">
        <v>1587</v>
      </c>
      <c r="AO67" s="264"/>
      <c r="AS67" s="263"/>
      <c r="AV67" s="263" t="s">
        <v>828</v>
      </c>
      <c r="BF67" s="397" t="s">
        <v>1420</v>
      </c>
      <c r="BG67" s="397" t="s">
        <v>1420</v>
      </c>
      <c r="BH67" s="397" t="s">
        <v>1420</v>
      </c>
      <c r="BI67" s="397" t="s">
        <v>1417</v>
      </c>
      <c r="BJ67" s="397" t="s">
        <v>1417</v>
      </c>
      <c r="BK67" s="397" t="s">
        <v>1417</v>
      </c>
    </row>
    <row r="68" spans="1:69" ht="22.5" customHeight="1" x14ac:dyDescent="0.2">
      <c r="A68" t="str">
        <f t="shared" si="2"/>
        <v/>
      </c>
      <c r="B68" t="str">
        <f t="shared" si="3"/>
        <v/>
      </c>
      <c r="C68" t="str">
        <f t="shared" si="0"/>
        <v/>
      </c>
      <c r="D68" t="str">
        <f t="shared" si="4"/>
        <v/>
      </c>
      <c r="E68" s="85">
        <v>64</v>
      </c>
      <c r="F68" s="408"/>
      <c r="G68" s="136"/>
      <c r="H68" s="22">
        <f>IF(ISERROR(VLOOKUP($F68,氏名データ!$2:$2800,4,0)),"",VLOOKUP($F68,氏名データ!$2:$2800,4,0))</f>
        <v>0</v>
      </c>
      <c r="I68" s="23">
        <f>IF(ISERROR(VLOOKUP($F68,氏名データ!$2:$2800,5,0)),"",VLOOKUP($F68,氏名データ!$2:$2800,5,0))</f>
        <v>0</v>
      </c>
      <c r="J68" s="25">
        <f>IF(ISERROR(VLOOKUP($F68,氏名データ!$2:$2800,6,0)),"",VLOOKUP($F68,氏名データ!$2:$2800,6,0))</f>
        <v>0</v>
      </c>
      <c r="K68" s="26">
        <f>IF(ISERROR(VLOOKUP($F68,氏名データ!$2:$2800,7,0)),"",VLOOKUP($F68,氏名データ!$2:$2800,7,0))</f>
        <v>0</v>
      </c>
      <c r="L68" s="24"/>
      <c r="M68" s="24"/>
      <c r="N68" s="24"/>
      <c r="O68" s="278">
        <f>IF(ISERROR(VLOOKUP($F68,氏名データ!$2:$2800,8,0)),"",VLOOKUP($F68,氏名データ!$2:$2800,8,0))</f>
        <v>0</v>
      </c>
      <c r="P68" s="27">
        <f>IF(ISERROR(VLOOKUP($F68,氏名データ!$2:$2800,11,0)),"",VLOOKUP($F68,氏名データ!$2:$2800,11,0))</f>
        <v>0</v>
      </c>
      <c r="Q68" s="25" t="str">
        <f>IF(ISERROR(VLOOKUP($F68,氏名データ!$2:$2800,9,0)),"",VLOOKUP($F68,氏名データ!$2:$2800,9,0))</f>
        <v/>
      </c>
      <c r="R68" s="270"/>
      <c r="S68" s="28"/>
      <c r="T68" s="29"/>
      <c r="U68" s="271"/>
      <c r="V68" s="352"/>
      <c r="W68" s="28"/>
      <c r="X68" s="29"/>
      <c r="Y68" s="271"/>
      <c r="Z68" s="352"/>
      <c r="AA68" s="28"/>
      <c r="AB68" s="29"/>
      <c r="AC68" s="271"/>
      <c r="AD68" s="326"/>
      <c r="AE68" s="28" t="s">
        <v>1572</v>
      </c>
      <c r="AF68" s="29"/>
      <c r="AG68" s="271"/>
      <c r="AH68" s="331"/>
      <c r="AI68" s="28" t="s">
        <v>1572</v>
      </c>
      <c r="AJ68" s="29"/>
      <c r="AK68" s="271"/>
      <c r="AL68" s="289" t="str">
        <f>IF(F68="","",学校情報!$D$2)</f>
        <v/>
      </c>
      <c r="AM68" s="263"/>
      <c r="AN68" s="286" t="s">
        <v>1417</v>
      </c>
      <c r="AO68" s="264"/>
      <c r="AS68" s="263"/>
      <c r="AV68" s="263" t="s">
        <v>829</v>
      </c>
      <c r="BF68" s="397" t="s">
        <v>1423</v>
      </c>
      <c r="BG68" s="397" t="s">
        <v>1423</v>
      </c>
      <c r="BH68" s="397" t="s">
        <v>1423</v>
      </c>
      <c r="BI68" s="397" t="s">
        <v>1414</v>
      </c>
      <c r="BJ68" s="397" t="s">
        <v>1414</v>
      </c>
      <c r="BK68" s="397" t="s">
        <v>1414</v>
      </c>
    </row>
    <row r="69" spans="1:69" ht="22.5" customHeight="1" thickBot="1" x14ac:dyDescent="0.25">
      <c r="A69" t="str">
        <f t="shared" si="2"/>
        <v/>
      </c>
      <c r="B69" t="str">
        <f t="shared" si="3"/>
        <v/>
      </c>
      <c r="C69" t="str">
        <f t="shared" ref="C69:C123" si="5">IF(ISERROR(RANK(D69,$D$5:$D$124,1)),"",RANK(D69,$D$5:$D$124,1))</f>
        <v/>
      </c>
      <c r="D69" t="str">
        <f t="shared" ref="D69:D100" si="6">IF(P69="女",ROW(R69),"")</f>
        <v/>
      </c>
      <c r="E69" s="88">
        <v>65</v>
      </c>
      <c r="F69" s="410"/>
      <c r="G69" s="139"/>
      <c r="H69" s="56">
        <f>IF(ISERROR(VLOOKUP($F69,氏名データ!$2:$2800,4,0)),"",VLOOKUP($F69,氏名データ!$2:$2800,4,0))</f>
        <v>0</v>
      </c>
      <c r="I69" s="57">
        <f>IF(ISERROR(VLOOKUP($F69,氏名データ!$2:$2800,5,0)),"",VLOOKUP($F69,氏名データ!$2:$2800,5,0))</f>
        <v>0</v>
      </c>
      <c r="J69" s="58">
        <f>IF(ISERROR(VLOOKUP($F69,氏名データ!$2:$2800,6,0)),"",VLOOKUP($F69,氏名データ!$2:$2800,6,0))</f>
        <v>0</v>
      </c>
      <c r="K69" s="59">
        <f>IF(ISERROR(VLOOKUP($F69,氏名データ!$2:$2800,7,0)),"",VLOOKUP($F69,氏名データ!$2:$2800,7,0))</f>
        <v>0</v>
      </c>
      <c r="L69" s="60"/>
      <c r="M69" s="60"/>
      <c r="N69" s="60"/>
      <c r="O69" s="281">
        <f>IF(ISERROR(VLOOKUP($F69,氏名データ!$2:$2800,8,0)),"",VLOOKUP($F69,氏名データ!$2:$2800,8,0))</f>
        <v>0</v>
      </c>
      <c r="P69" s="61">
        <f>IF(ISERROR(VLOOKUP($F69,氏名データ!$2:$2800,11,0)),"",VLOOKUP($F69,氏名データ!$2:$2800,11,0))</f>
        <v>0</v>
      </c>
      <c r="Q69" s="58" t="str">
        <f>IF(ISERROR(VLOOKUP($F69,氏名データ!$2:$2800,9,0)),"",VLOOKUP($F69,氏名データ!$2:$2800,9,0))</f>
        <v/>
      </c>
      <c r="R69" s="276"/>
      <c r="S69" s="62"/>
      <c r="T69" s="63"/>
      <c r="U69" s="277"/>
      <c r="V69" s="358"/>
      <c r="W69" s="62"/>
      <c r="X69" s="63"/>
      <c r="Y69" s="277"/>
      <c r="Z69" s="358"/>
      <c r="AA69" s="62"/>
      <c r="AB69" s="63"/>
      <c r="AC69" s="277"/>
      <c r="AD69" s="329"/>
      <c r="AE69" s="62" t="s">
        <v>1572</v>
      </c>
      <c r="AF69" s="63"/>
      <c r="AG69" s="277"/>
      <c r="AH69" s="334"/>
      <c r="AI69" s="62" t="s">
        <v>1572</v>
      </c>
      <c r="AJ69" s="63"/>
      <c r="AK69" s="277"/>
      <c r="AL69" s="292" t="str">
        <f>IF(F69="","",学校情報!$D$2)</f>
        <v/>
      </c>
      <c r="AM69" s="263"/>
      <c r="AN69" s="260"/>
      <c r="AO69" s="264"/>
      <c r="AS69" s="263"/>
      <c r="AV69" s="261" t="s">
        <v>830</v>
      </c>
      <c r="BF69" s="397" t="s">
        <v>1570</v>
      </c>
      <c r="BG69" s="397" t="s">
        <v>1570</v>
      </c>
      <c r="BH69" s="397" t="s">
        <v>1570</v>
      </c>
      <c r="BI69" s="397" t="s">
        <v>1413</v>
      </c>
      <c r="BJ69" s="397" t="s">
        <v>1413</v>
      </c>
      <c r="BK69" s="397" t="s">
        <v>1413</v>
      </c>
    </row>
    <row r="70" spans="1:69" ht="22.5" customHeight="1" x14ac:dyDescent="0.2">
      <c r="A70" t="str">
        <f t="shared" ref="A70:A124" si="7">IF(ISERROR(RANK(B70,$B$5:$B$124,1)),"",RANK(B70,$B$5:$B$124,1))</f>
        <v/>
      </c>
      <c r="B70" t="str">
        <f t="shared" si="3"/>
        <v/>
      </c>
      <c r="C70" t="str">
        <f t="shared" si="5"/>
        <v/>
      </c>
      <c r="D70" t="str">
        <f t="shared" si="6"/>
        <v/>
      </c>
      <c r="E70" s="84">
        <v>66</v>
      </c>
      <c r="F70" s="411"/>
      <c r="G70" s="135"/>
      <c r="H70" s="40">
        <f>IF(ISERROR(VLOOKUP($F70,氏名データ!$2:$2800,4,0)),"",VLOOKUP($F70,氏名データ!$2:$2800,4,0))</f>
        <v>0</v>
      </c>
      <c r="I70" s="41">
        <f>IF(ISERROR(VLOOKUP($F70,氏名データ!$2:$2800,5,0)),"",VLOOKUP($F70,氏名データ!$2:$2800,5,0))</f>
        <v>0</v>
      </c>
      <c r="J70" s="42">
        <f>IF(ISERROR(VLOOKUP($F70,氏名データ!$2:$2800,6,0)),"",VLOOKUP($F70,氏名データ!$2:$2800,6,0))</f>
        <v>0</v>
      </c>
      <c r="K70" s="43">
        <f>IF(ISERROR(VLOOKUP($F70,氏名データ!$2:$2800,7,0)),"",VLOOKUP($F70,氏名データ!$2:$2800,7,0))</f>
        <v>0</v>
      </c>
      <c r="L70" s="44"/>
      <c r="M70" s="44"/>
      <c r="N70" s="44"/>
      <c r="O70" s="282">
        <f>IF(ISERROR(VLOOKUP($F70,氏名データ!$2:$2800,8,0)),"",VLOOKUP($F70,氏名データ!$2:$2800,8,0))</f>
        <v>0</v>
      </c>
      <c r="P70" s="45">
        <f>IF(ISERROR(VLOOKUP($F70,氏名データ!$2:$2800,11,0)),"",VLOOKUP($F70,氏名データ!$2:$2800,11,0))</f>
        <v>0</v>
      </c>
      <c r="Q70" s="42" t="str">
        <f>IF(ISERROR(VLOOKUP($F70,氏名データ!$2:$2800,9,0)),"",VLOOKUP($F70,氏名データ!$2:$2800,9,0))</f>
        <v/>
      </c>
      <c r="R70" s="268"/>
      <c r="S70" s="46"/>
      <c r="T70" s="47"/>
      <c r="U70" s="269"/>
      <c r="V70" s="350"/>
      <c r="W70" s="46"/>
      <c r="X70" s="47"/>
      <c r="Y70" s="269"/>
      <c r="Z70" s="350"/>
      <c r="AA70" s="46"/>
      <c r="AB70" s="47"/>
      <c r="AC70" s="269"/>
      <c r="AD70" s="325"/>
      <c r="AE70" s="46" t="s">
        <v>1572</v>
      </c>
      <c r="AF70" s="47"/>
      <c r="AG70" s="269"/>
      <c r="AH70" s="330"/>
      <c r="AI70" s="46" t="s">
        <v>1572</v>
      </c>
      <c r="AJ70" s="47"/>
      <c r="AK70" s="269"/>
      <c r="AL70" s="293" t="str">
        <f>IF(F70="","",学校情報!$D$2)</f>
        <v/>
      </c>
      <c r="AM70" s="263"/>
      <c r="AO70" s="264"/>
      <c r="AS70" s="263"/>
      <c r="AV70" s="263" t="s">
        <v>831</v>
      </c>
      <c r="BF70" s="397" t="s">
        <v>1419</v>
      </c>
      <c r="BG70" s="397" t="s">
        <v>1419</v>
      </c>
      <c r="BH70" s="397" t="s">
        <v>1419</v>
      </c>
      <c r="BI70" s="397"/>
      <c r="BJ70" s="397"/>
      <c r="BK70" s="397"/>
    </row>
    <row r="71" spans="1:69" ht="22.5" customHeight="1" x14ac:dyDescent="0.2">
      <c r="A71" t="str">
        <f t="shared" si="7"/>
        <v/>
      </c>
      <c r="B71" t="str">
        <f t="shared" ref="B71:B124" si="8">IF(P71="男",ROW(P71),"")</f>
        <v/>
      </c>
      <c r="C71" t="str">
        <f t="shared" si="5"/>
        <v/>
      </c>
      <c r="D71" t="str">
        <f t="shared" si="6"/>
        <v/>
      </c>
      <c r="E71" s="85">
        <v>67</v>
      </c>
      <c r="F71" s="408"/>
      <c r="G71" s="136"/>
      <c r="H71" s="22">
        <f>IF(ISERROR(VLOOKUP($F71,氏名データ!$2:$2800,4,0)),"",VLOOKUP($F71,氏名データ!$2:$2800,4,0))</f>
        <v>0</v>
      </c>
      <c r="I71" s="23">
        <f>IF(ISERROR(VLOOKUP($F71,氏名データ!$2:$2800,5,0)),"",VLOOKUP($F71,氏名データ!$2:$2800,5,0))</f>
        <v>0</v>
      </c>
      <c r="J71" s="25">
        <f>IF(ISERROR(VLOOKUP($F71,氏名データ!$2:$2800,6,0)),"",VLOOKUP($F71,氏名データ!$2:$2800,6,0))</f>
        <v>0</v>
      </c>
      <c r="K71" s="26">
        <f>IF(ISERROR(VLOOKUP($F71,氏名データ!$2:$2800,7,0)),"",VLOOKUP($F71,氏名データ!$2:$2800,7,0))</f>
        <v>0</v>
      </c>
      <c r="L71" s="24"/>
      <c r="M71" s="24"/>
      <c r="N71" s="24"/>
      <c r="O71" s="278">
        <f>IF(ISERROR(VLOOKUP($F71,氏名データ!$2:$2800,8,0)),"",VLOOKUP($F71,氏名データ!$2:$2800,8,0))</f>
        <v>0</v>
      </c>
      <c r="P71" s="27">
        <f>IF(ISERROR(VLOOKUP($F71,氏名データ!$2:$2800,11,0)),"",VLOOKUP($F71,氏名データ!$2:$2800,11,0))</f>
        <v>0</v>
      </c>
      <c r="Q71" s="25" t="str">
        <f>IF(ISERROR(VLOOKUP($F71,氏名データ!$2:$2800,9,0)),"",VLOOKUP($F71,氏名データ!$2:$2800,9,0))</f>
        <v/>
      </c>
      <c r="R71" s="270"/>
      <c r="S71" s="28"/>
      <c r="T71" s="29"/>
      <c r="U71" s="271"/>
      <c r="V71" s="352"/>
      <c r="W71" s="28"/>
      <c r="X71" s="29"/>
      <c r="Y71" s="271"/>
      <c r="Z71" s="352"/>
      <c r="AA71" s="28"/>
      <c r="AB71" s="29"/>
      <c r="AC71" s="271"/>
      <c r="AD71" s="326"/>
      <c r="AE71" s="28" t="s">
        <v>1572</v>
      </c>
      <c r="AF71" s="29"/>
      <c r="AG71" s="271"/>
      <c r="AH71" s="331"/>
      <c r="AI71" s="28" t="s">
        <v>1572</v>
      </c>
      <c r="AJ71" s="29"/>
      <c r="AK71" s="271"/>
      <c r="AL71" s="289" t="str">
        <f>IF(F71="","",学校情報!$D$2)</f>
        <v/>
      </c>
      <c r="AM71" s="263"/>
      <c r="AO71" s="264"/>
      <c r="AS71" s="263"/>
      <c r="AV71" s="263" t="s">
        <v>832</v>
      </c>
      <c r="BF71" s="397" t="s">
        <v>1569</v>
      </c>
      <c r="BG71" s="397" t="s">
        <v>1569</v>
      </c>
      <c r="BH71" s="397" t="s">
        <v>1569</v>
      </c>
      <c r="BI71" s="397"/>
      <c r="BJ71" s="397"/>
      <c r="BK71" s="397"/>
    </row>
    <row r="72" spans="1:69" ht="22.5" customHeight="1" x14ac:dyDescent="0.2">
      <c r="A72" t="str">
        <f t="shared" si="7"/>
        <v/>
      </c>
      <c r="B72" t="str">
        <f t="shared" si="8"/>
        <v/>
      </c>
      <c r="C72" t="str">
        <f t="shared" si="5"/>
        <v/>
      </c>
      <c r="D72" t="str">
        <f t="shared" si="6"/>
        <v/>
      </c>
      <c r="E72" s="85">
        <v>68</v>
      </c>
      <c r="F72" s="408"/>
      <c r="G72" s="136"/>
      <c r="H72" s="22">
        <f>IF(ISERROR(VLOOKUP($F72,氏名データ!$2:$2800,4,0)),"",VLOOKUP($F72,氏名データ!$2:$2800,4,0))</f>
        <v>0</v>
      </c>
      <c r="I72" s="23">
        <f>IF(ISERROR(VLOOKUP($F72,氏名データ!$2:$2800,5,0)),"",VLOOKUP($F72,氏名データ!$2:$2800,5,0))</f>
        <v>0</v>
      </c>
      <c r="J72" s="25">
        <f>IF(ISERROR(VLOOKUP($F72,氏名データ!$2:$2800,6,0)),"",VLOOKUP($F72,氏名データ!$2:$2800,6,0))</f>
        <v>0</v>
      </c>
      <c r="K72" s="26">
        <f>IF(ISERROR(VLOOKUP($F72,氏名データ!$2:$2800,7,0)),"",VLOOKUP($F72,氏名データ!$2:$2800,7,0))</f>
        <v>0</v>
      </c>
      <c r="L72" s="24"/>
      <c r="M72" s="24"/>
      <c r="N72" s="24"/>
      <c r="O72" s="278">
        <f>IF(ISERROR(VLOOKUP($F72,氏名データ!$2:$2800,8,0)),"",VLOOKUP($F72,氏名データ!$2:$2800,8,0))</f>
        <v>0</v>
      </c>
      <c r="P72" s="27">
        <f>IF(ISERROR(VLOOKUP($F72,氏名データ!$2:$2800,11,0)),"",VLOOKUP($F72,氏名データ!$2:$2800,11,0))</f>
        <v>0</v>
      </c>
      <c r="Q72" s="25" t="str">
        <f>IF(ISERROR(VLOOKUP($F72,氏名データ!$2:$2800,9,0)),"",VLOOKUP($F72,氏名データ!$2:$2800,9,0))</f>
        <v/>
      </c>
      <c r="R72" s="270"/>
      <c r="S72" s="28"/>
      <c r="T72" s="29"/>
      <c r="U72" s="271"/>
      <c r="V72" s="352"/>
      <c r="W72" s="28"/>
      <c r="X72" s="29"/>
      <c r="Y72" s="271"/>
      <c r="Z72" s="352"/>
      <c r="AA72" s="28"/>
      <c r="AB72" s="29"/>
      <c r="AC72" s="271"/>
      <c r="AD72" s="326"/>
      <c r="AE72" s="28" t="s">
        <v>1572</v>
      </c>
      <c r="AF72" s="29"/>
      <c r="AG72" s="271"/>
      <c r="AH72" s="331"/>
      <c r="AI72" s="28" t="s">
        <v>1572</v>
      </c>
      <c r="AJ72" s="29"/>
      <c r="AK72" s="271"/>
      <c r="AL72" s="289" t="str">
        <f>IF(F72="","",学校情報!$D$2)</f>
        <v/>
      </c>
      <c r="AM72" s="263"/>
      <c r="AO72" s="264"/>
      <c r="AS72" s="263"/>
      <c r="AV72" s="261" t="s">
        <v>833</v>
      </c>
      <c r="BF72" s="402" t="s">
        <v>3993</v>
      </c>
      <c r="BG72" s="402"/>
      <c r="BH72" s="402"/>
      <c r="BI72" s="402"/>
      <c r="BJ72" s="402"/>
      <c r="BK72" s="402"/>
    </row>
    <row r="73" spans="1:69" ht="22.5" customHeight="1" x14ac:dyDescent="0.2">
      <c r="A73" t="str">
        <f t="shared" si="7"/>
        <v/>
      </c>
      <c r="B73" t="str">
        <f t="shared" si="8"/>
        <v/>
      </c>
      <c r="C73" t="str">
        <f t="shared" si="5"/>
        <v/>
      </c>
      <c r="D73" t="str">
        <f t="shared" si="6"/>
        <v/>
      </c>
      <c r="E73" s="85">
        <v>69</v>
      </c>
      <c r="F73" s="408"/>
      <c r="G73" s="136"/>
      <c r="H73" s="22">
        <f>IF(ISERROR(VLOOKUP($F73,氏名データ!$2:$2800,4,0)),"",VLOOKUP($F73,氏名データ!$2:$2800,4,0))</f>
        <v>0</v>
      </c>
      <c r="I73" s="23">
        <f>IF(ISERROR(VLOOKUP($F73,氏名データ!$2:$2800,5,0)),"",VLOOKUP($F73,氏名データ!$2:$2800,5,0))</f>
        <v>0</v>
      </c>
      <c r="J73" s="25">
        <f>IF(ISERROR(VLOOKUP($F73,氏名データ!$2:$2800,6,0)),"",VLOOKUP($F73,氏名データ!$2:$2800,6,0))</f>
        <v>0</v>
      </c>
      <c r="K73" s="26">
        <f>IF(ISERROR(VLOOKUP($F73,氏名データ!$2:$2800,7,0)),"",VLOOKUP($F73,氏名データ!$2:$2800,7,0))</f>
        <v>0</v>
      </c>
      <c r="L73" s="24"/>
      <c r="M73" s="24"/>
      <c r="N73" s="24"/>
      <c r="O73" s="278">
        <f>IF(ISERROR(VLOOKUP($F73,氏名データ!$2:$2800,8,0)),"",VLOOKUP($F73,氏名データ!$2:$2800,8,0))</f>
        <v>0</v>
      </c>
      <c r="P73" s="27">
        <f>IF(ISERROR(VLOOKUP($F73,氏名データ!$2:$2800,11,0)),"",VLOOKUP($F73,氏名データ!$2:$2800,11,0))</f>
        <v>0</v>
      </c>
      <c r="Q73" s="25" t="str">
        <f>IF(ISERROR(VLOOKUP($F73,氏名データ!$2:$2800,9,0)),"",VLOOKUP($F73,氏名データ!$2:$2800,9,0))</f>
        <v/>
      </c>
      <c r="R73" s="270"/>
      <c r="S73" s="28"/>
      <c r="T73" s="29"/>
      <c r="U73" s="271"/>
      <c r="V73" s="352"/>
      <c r="W73" s="28"/>
      <c r="X73" s="29"/>
      <c r="Y73" s="271"/>
      <c r="Z73" s="352"/>
      <c r="AA73" s="28"/>
      <c r="AB73" s="29"/>
      <c r="AC73" s="271"/>
      <c r="AD73" s="326"/>
      <c r="AE73" s="28" t="s">
        <v>1572</v>
      </c>
      <c r="AF73" s="29"/>
      <c r="AG73" s="271"/>
      <c r="AH73" s="331"/>
      <c r="AI73" s="28" t="s">
        <v>1572</v>
      </c>
      <c r="AJ73" s="29"/>
      <c r="AK73" s="271"/>
      <c r="AL73" s="289" t="str">
        <f>IF(F73="","",学校情報!$D$2)</f>
        <v/>
      </c>
      <c r="AM73" s="263"/>
      <c r="AO73" s="264"/>
      <c r="AS73" s="263"/>
      <c r="AV73" s="263" t="s">
        <v>834</v>
      </c>
      <c r="BF73" s="402" t="s">
        <v>3962</v>
      </c>
      <c r="BG73" s="402" t="s">
        <v>3962</v>
      </c>
      <c r="BH73" s="402" t="s">
        <v>3994</v>
      </c>
      <c r="BI73" s="402" t="s">
        <v>3963</v>
      </c>
      <c r="BJ73" s="402" t="s">
        <v>3963</v>
      </c>
      <c r="BK73" s="402" t="s">
        <v>3974</v>
      </c>
      <c r="BL73" t="s">
        <v>4832</v>
      </c>
      <c r="BM73" t="s">
        <v>4832</v>
      </c>
      <c r="BN73" t="s">
        <v>3366</v>
      </c>
      <c r="BO73" t="s">
        <v>4833</v>
      </c>
      <c r="BP73" t="s">
        <v>4833</v>
      </c>
      <c r="BQ73" t="s">
        <v>3974</v>
      </c>
    </row>
    <row r="74" spans="1:69" ht="22.5" customHeight="1" thickBot="1" x14ac:dyDescent="0.25">
      <c r="A74" t="str">
        <f t="shared" si="7"/>
        <v/>
      </c>
      <c r="B74" t="str">
        <f t="shared" si="8"/>
        <v/>
      </c>
      <c r="C74" t="str">
        <f t="shared" si="5"/>
        <v/>
      </c>
      <c r="D74" t="str">
        <f t="shared" si="6"/>
        <v/>
      </c>
      <c r="E74" s="86">
        <v>70</v>
      </c>
      <c r="F74" s="409"/>
      <c r="G74" s="137"/>
      <c r="H74" s="48">
        <f>IF(ISERROR(VLOOKUP($F74,氏名データ!$2:$2800,4,0)),"",VLOOKUP($F74,氏名データ!$2:$2800,4,0))</f>
        <v>0</v>
      </c>
      <c r="I74" s="49">
        <f>IF(ISERROR(VLOOKUP($F74,氏名データ!$2:$2800,5,0)),"",VLOOKUP($F74,氏名データ!$2:$2800,5,0))</f>
        <v>0</v>
      </c>
      <c r="J74" s="50">
        <f>IF(ISERROR(VLOOKUP($F74,氏名データ!$2:$2800,6,0)),"",VLOOKUP($F74,氏名データ!$2:$2800,6,0))</f>
        <v>0</v>
      </c>
      <c r="K74" s="51">
        <f>IF(ISERROR(VLOOKUP($F74,氏名データ!$2:$2800,7,0)),"",VLOOKUP($F74,氏名データ!$2:$2800,7,0))</f>
        <v>0</v>
      </c>
      <c r="L74" s="52"/>
      <c r="M74" s="52"/>
      <c r="N74" s="52"/>
      <c r="O74" s="279">
        <f>IF(ISERROR(VLOOKUP($F74,氏名データ!$2:$2800,8,0)),"",VLOOKUP($F74,氏名データ!$2:$2800,8,0))</f>
        <v>0</v>
      </c>
      <c r="P74" s="53">
        <f>IF(ISERROR(VLOOKUP($F74,氏名データ!$2:$2800,11,0)),"",VLOOKUP($F74,氏名データ!$2:$2800,11,0))</f>
        <v>0</v>
      </c>
      <c r="Q74" s="50" t="str">
        <f>IF(ISERROR(VLOOKUP($F74,氏名データ!$2:$2800,9,0)),"",VLOOKUP($F74,氏名データ!$2:$2800,9,0))</f>
        <v/>
      </c>
      <c r="R74" s="272"/>
      <c r="S74" s="54"/>
      <c r="T74" s="55"/>
      <c r="U74" s="273"/>
      <c r="V74" s="354"/>
      <c r="W74" s="54"/>
      <c r="X74" s="55"/>
      <c r="Y74" s="273"/>
      <c r="Z74" s="354"/>
      <c r="AA74" s="54"/>
      <c r="AB74" s="55"/>
      <c r="AC74" s="273"/>
      <c r="AD74" s="327"/>
      <c r="AE74" s="54" t="s">
        <v>1572</v>
      </c>
      <c r="AF74" s="55"/>
      <c r="AG74" s="273"/>
      <c r="AH74" s="332"/>
      <c r="AI74" s="54" t="s">
        <v>1572</v>
      </c>
      <c r="AJ74" s="55"/>
      <c r="AK74" s="273"/>
      <c r="AL74" s="290" t="str">
        <f>IF(F74="","",学校情報!$D$2)</f>
        <v/>
      </c>
      <c r="AM74" s="263"/>
      <c r="AO74" s="264"/>
      <c r="AS74" s="263"/>
      <c r="AV74" s="263" t="s">
        <v>835</v>
      </c>
      <c r="BF74" s="402" t="s">
        <v>3964</v>
      </c>
      <c r="BG74" s="402" t="s">
        <v>3964</v>
      </c>
      <c r="BH74" s="402" t="s">
        <v>3995</v>
      </c>
      <c r="BI74" s="402" t="s">
        <v>3965</v>
      </c>
      <c r="BJ74" s="402" t="s">
        <v>3965</v>
      </c>
      <c r="BK74" s="402" t="s">
        <v>3976</v>
      </c>
      <c r="BL74" t="s">
        <v>4834</v>
      </c>
      <c r="BM74" t="s">
        <v>4834</v>
      </c>
      <c r="BN74" t="s">
        <v>3975</v>
      </c>
      <c r="BO74" t="s">
        <v>4835</v>
      </c>
      <c r="BP74" t="s">
        <v>4835</v>
      </c>
      <c r="BQ74" t="s">
        <v>3976</v>
      </c>
    </row>
    <row r="75" spans="1:69" ht="22.5" customHeight="1" x14ac:dyDescent="0.2">
      <c r="A75" t="str">
        <f t="shared" si="7"/>
        <v/>
      </c>
      <c r="B75" t="str">
        <f t="shared" si="8"/>
        <v/>
      </c>
      <c r="C75" t="str">
        <f t="shared" si="5"/>
        <v/>
      </c>
      <c r="D75" t="str">
        <f t="shared" si="6"/>
        <v/>
      </c>
      <c r="E75" s="84">
        <v>71</v>
      </c>
      <c r="F75" s="411"/>
      <c r="G75" s="135"/>
      <c r="H75" s="40">
        <f>IF(ISERROR(VLOOKUP($F75,氏名データ!$2:$2800,4,0)),"",VLOOKUP($F75,氏名データ!$2:$2800,4,0))</f>
        <v>0</v>
      </c>
      <c r="I75" s="41">
        <f>IF(ISERROR(VLOOKUP($F75,氏名データ!$2:$2800,5,0)),"",VLOOKUP($F75,氏名データ!$2:$2800,5,0))</f>
        <v>0</v>
      </c>
      <c r="J75" s="42">
        <f>IF(ISERROR(VLOOKUP($F75,氏名データ!$2:$2800,6,0)),"",VLOOKUP($F75,氏名データ!$2:$2800,6,0))</f>
        <v>0</v>
      </c>
      <c r="K75" s="43">
        <f>IF(ISERROR(VLOOKUP($F75,氏名データ!$2:$2800,7,0)),"",VLOOKUP($F75,氏名データ!$2:$2800,7,0))</f>
        <v>0</v>
      </c>
      <c r="L75" s="44"/>
      <c r="M75" s="44"/>
      <c r="N75" s="44"/>
      <c r="O75" s="282">
        <f>IF(ISERROR(VLOOKUP($F75,氏名データ!$2:$2800,8,0)),"",VLOOKUP($F75,氏名データ!$2:$2800,8,0))</f>
        <v>0</v>
      </c>
      <c r="P75" s="45">
        <f>IF(ISERROR(VLOOKUP($F75,氏名データ!$2:$2800,11,0)),"",VLOOKUP($F75,氏名データ!$2:$2800,11,0))</f>
        <v>0</v>
      </c>
      <c r="Q75" s="42" t="str">
        <f>IF(ISERROR(VLOOKUP($F75,氏名データ!$2:$2800,9,0)),"",VLOOKUP($F75,氏名データ!$2:$2800,9,0))</f>
        <v/>
      </c>
      <c r="R75" s="268"/>
      <c r="S75" s="46"/>
      <c r="T75" s="47"/>
      <c r="U75" s="269"/>
      <c r="V75" s="350"/>
      <c r="W75" s="46"/>
      <c r="X75" s="47"/>
      <c r="Y75" s="269"/>
      <c r="Z75" s="350"/>
      <c r="AA75" s="46"/>
      <c r="AB75" s="47"/>
      <c r="AC75" s="269"/>
      <c r="AD75" s="325"/>
      <c r="AE75" s="46" t="s">
        <v>1572</v>
      </c>
      <c r="AF75" s="47"/>
      <c r="AG75" s="269"/>
      <c r="AH75" s="330"/>
      <c r="AI75" s="46" t="s">
        <v>1572</v>
      </c>
      <c r="AJ75" s="47"/>
      <c r="AK75" s="269"/>
      <c r="AL75" s="293" t="str">
        <f>IF(F75="","",学校情報!$D$2)</f>
        <v/>
      </c>
      <c r="AM75" s="263"/>
      <c r="AO75" s="264"/>
      <c r="AS75" s="263"/>
      <c r="AV75" s="261" t="s">
        <v>836</v>
      </c>
      <c r="BF75" s="402" t="s">
        <v>3966</v>
      </c>
      <c r="BG75" s="402" t="s">
        <v>3966</v>
      </c>
      <c r="BH75" s="402" t="s">
        <v>3996</v>
      </c>
      <c r="BI75" s="402" t="s">
        <v>3967</v>
      </c>
      <c r="BJ75" s="402" t="s">
        <v>3967</v>
      </c>
      <c r="BK75" s="402" t="s">
        <v>3997</v>
      </c>
      <c r="BL75" t="s">
        <v>4836</v>
      </c>
      <c r="BM75" t="s">
        <v>4836</v>
      </c>
      <c r="BN75" t="s">
        <v>3979</v>
      </c>
      <c r="BO75" t="s">
        <v>4837</v>
      </c>
      <c r="BP75" t="s">
        <v>4837</v>
      </c>
      <c r="BQ75" t="s">
        <v>3997</v>
      </c>
    </row>
    <row r="76" spans="1:69" ht="22.5" customHeight="1" x14ac:dyDescent="0.2">
      <c r="A76" t="str">
        <f t="shared" si="7"/>
        <v/>
      </c>
      <c r="B76" t="str">
        <f t="shared" si="8"/>
        <v/>
      </c>
      <c r="C76" t="str">
        <f t="shared" si="5"/>
        <v/>
      </c>
      <c r="D76" t="str">
        <f t="shared" si="6"/>
        <v/>
      </c>
      <c r="E76" s="85">
        <v>72</v>
      </c>
      <c r="F76" s="408"/>
      <c r="G76" s="136"/>
      <c r="H76" s="22">
        <f>IF(ISERROR(VLOOKUP($F76,氏名データ!$2:$2800,4,0)),"",VLOOKUP($F76,氏名データ!$2:$2800,4,0))</f>
        <v>0</v>
      </c>
      <c r="I76" s="23">
        <f>IF(ISERROR(VLOOKUP($F76,氏名データ!$2:$2800,5,0)),"",VLOOKUP($F76,氏名データ!$2:$2800,5,0))</f>
        <v>0</v>
      </c>
      <c r="J76" s="25">
        <f>IF(ISERROR(VLOOKUP($F76,氏名データ!$2:$2800,6,0)),"",VLOOKUP($F76,氏名データ!$2:$2800,6,0))</f>
        <v>0</v>
      </c>
      <c r="K76" s="26">
        <f>IF(ISERROR(VLOOKUP($F76,氏名データ!$2:$2800,7,0)),"",VLOOKUP($F76,氏名データ!$2:$2800,7,0))</f>
        <v>0</v>
      </c>
      <c r="L76" s="24"/>
      <c r="M76" s="24"/>
      <c r="N76" s="24"/>
      <c r="O76" s="278">
        <f>IF(ISERROR(VLOOKUP($F76,氏名データ!$2:$2800,8,0)),"",VLOOKUP($F76,氏名データ!$2:$2800,8,0))</f>
        <v>0</v>
      </c>
      <c r="P76" s="27">
        <f>IF(ISERROR(VLOOKUP($F76,氏名データ!$2:$2800,11,0)),"",VLOOKUP($F76,氏名データ!$2:$2800,11,0))</f>
        <v>0</v>
      </c>
      <c r="Q76" s="25" t="str">
        <f>IF(ISERROR(VLOOKUP($F76,氏名データ!$2:$2800,9,0)),"",VLOOKUP($F76,氏名データ!$2:$2800,9,0))</f>
        <v/>
      </c>
      <c r="R76" s="270"/>
      <c r="S76" s="28"/>
      <c r="T76" s="29"/>
      <c r="U76" s="271"/>
      <c r="V76" s="352"/>
      <c r="W76" s="28"/>
      <c r="X76" s="29"/>
      <c r="Y76" s="271"/>
      <c r="Z76" s="352"/>
      <c r="AA76" s="28"/>
      <c r="AB76" s="29"/>
      <c r="AC76" s="271"/>
      <c r="AD76" s="326"/>
      <c r="AE76" s="28" t="s">
        <v>1572</v>
      </c>
      <c r="AF76" s="29"/>
      <c r="AG76" s="271"/>
      <c r="AH76" s="331"/>
      <c r="AI76" s="28" t="s">
        <v>1572</v>
      </c>
      <c r="AJ76" s="29"/>
      <c r="AK76" s="271"/>
      <c r="AL76" s="289" t="str">
        <f>IF(F76="","",学校情報!$D$2)</f>
        <v/>
      </c>
      <c r="AM76" s="263"/>
      <c r="AN76" s="264"/>
      <c r="AO76" s="264"/>
      <c r="AS76" s="263"/>
      <c r="AV76" s="263" t="s">
        <v>837</v>
      </c>
      <c r="BF76" s="402" t="s">
        <v>3968</v>
      </c>
      <c r="BG76" s="402" t="s">
        <v>3968</v>
      </c>
      <c r="BH76" s="402"/>
      <c r="BI76" s="402" t="s">
        <v>3969</v>
      </c>
      <c r="BJ76" s="402" t="s">
        <v>3969</v>
      </c>
      <c r="BK76" s="402" t="s">
        <v>3982</v>
      </c>
      <c r="BL76" t="s">
        <v>4838</v>
      </c>
      <c r="BM76" t="s">
        <v>4838</v>
      </c>
      <c r="BO76" t="s">
        <v>4839</v>
      </c>
      <c r="BP76" t="s">
        <v>4839</v>
      </c>
      <c r="BQ76" t="s">
        <v>3982</v>
      </c>
    </row>
    <row r="77" spans="1:69" ht="22.5" customHeight="1" x14ac:dyDescent="0.2">
      <c r="A77" t="str">
        <f t="shared" si="7"/>
        <v/>
      </c>
      <c r="B77" t="str">
        <f t="shared" si="8"/>
        <v/>
      </c>
      <c r="C77" t="str">
        <f t="shared" si="5"/>
        <v/>
      </c>
      <c r="D77" t="str">
        <f t="shared" si="6"/>
        <v/>
      </c>
      <c r="E77" s="85">
        <v>73</v>
      </c>
      <c r="F77" s="408"/>
      <c r="G77" s="136"/>
      <c r="H77" s="22">
        <f>IF(ISERROR(VLOOKUP($F77,氏名データ!$2:$2800,4,0)),"",VLOOKUP($F77,氏名データ!$2:$2800,4,0))</f>
        <v>0</v>
      </c>
      <c r="I77" s="23">
        <f>IF(ISERROR(VLOOKUP($F77,氏名データ!$2:$2800,5,0)),"",VLOOKUP($F77,氏名データ!$2:$2800,5,0))</f>
        <v>0</v>
      </c>
      <c r="J77" s="25">
        <f>IF(ISERROR(VLOOKUP($F77,氏名データ!$2:$2800,6,0)),"",VLOOKUP($F77,氏名データ!$2:$2800,6,0))</f>
        <v>0</v>
      </c>
      <c r="K77" s="26">
        <f>IF(ISERROR(VLOOKUP($F77,氏名データ!$2:$2800,7,0)),"",VLOOKUP($F77,氏名データ!$2:$2800,7,0))</f>
        <v>0</v>
      </c>
      <c r="L77" s="24"/>
      <c r="M77" s="24"/>
      <c r="N77" s="24"/>
      <c r="O77" s="278">
        <f>IF(ISERROR(VLOOKUP($F77,氏名データ!$2:$2800,8,0)),"",VLOOKUP($F77,氏名データ!$2:$2800,8,0))</f>
        <v>0</v>
      </c>
      <c r="P77" s="27">
        <f>IF(ISERROR(VLOOKUP($F77,氏名データ!$2:$2800,11,0)),"",VLOOKUP($F77,氏名データ!$2:$2800,11,0))</f>
        <v>0</v>
      </c>
      <c r="Q77" s="25" t="str">
        <f>IF(ISERROR(VLOOKUP($F77,氏名データ!$2:$2800,9,0)),"",VLOOKUP($F77,氏名データ!$2:$2800,9,0))</f>
        <v/>
      </c>
      <c r="R77" s="270"/>
      <c r="S77" s="28"/>
      <c r="T77" s="29"/>
      <c r="U77" s="271"/>
      <c r="V77" s="352"/>
      <c r="W77" s="28"/>
      <c r="X77" s="29"/>
      <c r="Y77" s="271"/>
      <c r="Z77" s="352"/>
      <c r="AA77" s="28"/>
      <c r="AB77" s="29"/>
      <c r="AC77" s="271"/>
      <c r="AD77" s="326"/>
      <c r="AE77" s="28" t="s">
        <v>1572</v>
      </c>
      <c r="AF77" s="29"/>
      <c r="AG77" s="271"/>
      <c r="AH77" s="331"/>
      <c r="AI77" s="28" t="s">
        <v>1572</v>
      </c>
      <c r="AJ77" s="29"/>
      <c r="AK77" s="271"/>
      <c r="AL77" s="289" t="str">
        <f>IF(F77="","",学校情報!$D$2)</f>
        <v/>
      </c>
      <c r="AM77" s="263"/>
      <c r="AN77" s="264"/>
      <c r="AO77" s="264"/>
      <c r="AS77" s="263"/>
      <c r="AV77" s="263" t="s">
        <v>838</v>
      </c>
      <c r="BF77" s="402" t="s">
        <v>3970</v>
      </c>
      <c r="BG77" s="402" t="s">
        <v>3970</v>
      </c>
      <c r="BH77" s="402"/>
      <c r="BI77" s="402" t="s">
        <v>3971</v>
      </c>
      <c r="BJ77" s="402" t="s">
        <v>3971</v>
      </c>
      <c r="BK77" s="402"/>
      <c r="BL77" t="s">
        <v>4840</v>
      </c>
      <c r="BM77" t="s">
        <v>4840</v>
      </c>
      <c r="BO77" t="s">
        <v>4841</v>
      </c>
      <c r="BP77" t="s">
        <v>4841</v>
      </c>
    </row>
    <row r="78" spans="1:69" ht="22.5" customHeight="1" x14ac:dyDescent="0.2">
      <c r="A78" t="str">
        <f t="shared" si="7"/>
        <v/>
      </c>
      <c r="B78" t="str">
        <f t="shared" si="8"/>
        <v/>
      </c>
      <c r="C78" t="str">
        <f t="shared" si="5"/>
        <v/>
      </c>
      <c r="D78" t="str">
        <f t="shared" si="6"/>
        <v/>
      </c>
      <c r="E78" s="85">
        <v>74</v>
      </c>
      <c r="F78" s="408"/>
      <c r="G78" s="136"/>
      <c r="H78" s="22">
        <f>IF(ISERROR(VLOOKUP($F78,氏名データ!$2:$2800,4,0)),"",VLOOKUP($F78,氏名データ!$2:$2800,4,0))</f>
        <v>0</v>
      </c>
      <c r="I78" s="23">
        <f>IF(ISERROR(VLOOKUP($F78,氏名データ!$2:$2800,5,0)),"",VLOOKUP($F78,氏名データ!$2:$2800,5,0))</f>
        <v>0</v>
      </c>
      <c r="J78" s="25">
        <f>IF(ISERROR(VLOOKUP($F78,氏名データ!$2:$2800,6,0)),"",VLOOKUP($F78,氏名データ!$2:$2800,6,0))</f>
        <v>0</v>
      </c>
      <c r="K78" s="26">
        <f>IF(ISERROR(VLOOKUP($F78,氏名データ!$2:$2800,7,0)),"",VLOOKUP($F78,氏名データ!$2:$2800,7,0))</f>
        <v>0</v>
      </c>
      <c r="L78" s="24"/>
      <c r="M78" s="24"/>
      <c r="N78" s="24"/>
      <c r="O78" s="278">
        <f>IF(ISERROR(VLOOKUP($F78,氏名データ!$2:$2800,8,0)),"",VLOOKUP($F78,氏名データ!$2:$2800,8,0))</f>
        <v>0</v>
      </c>
      <c r="P78" s="27">
        <f>IF(ISERROR(VLOOKUP($F78,氏名データ!$2:$2800,11,0)),"",VLOOKUP($F78,氏名データ!$2:$2800,11,0))</f>
        <v>0</v>
      </c>
      <c r="Q78" s="25" t="str">
        <f>IF(ISERROR(VLOOKUP($F78,氏名データ!$2:$2800,9,0)),"",VLOOKUP($F78,氏名データ!$2:$2800,9,0))</f>
        <v/>
      </c>
      <c r="R78" s="270"/>
      <c r="S78" s="28"/>
      <c r="T78" s="29"/>
      <c r="U78" s="271"/>
      <c r="V78" s="352"/>
      <c r="W78" s="28"/>
      <c r="X78" s="29"/>
      <c r="Y78" s="271"/>
      <c r="Z78" s="352"/>
      <c r="AA78" s="28"/>
      <c r="AB78" s="29"/>
      <c r="AC78" s="271"/>
      <c r="AD78" s="326"/>
      <c r="AE78" s="28" t="s">
        <v>1572</v>
      </c>
      <c r="AF78" s="29"/>
      <c r="AG78" s="271"/>
      <c r="AH78" s="331"/>
      <c r="AI78" s="28" t="s">
        <v>1572</v>
      </c>
      <c r="AJ78" s="29"/>
      <c r="AK78" s="271"/>
      <c r="AL78" s="289" t="str">
        <f>IF(F78="","",学校情報!$D$2)</f>
        <v/>
      </c>
      <c r="AM78" s="263"/>
      <c r="AO78" s="264"/>
      <c r="AS78" s="263"/>
      <c r="AV78" s="261" t="s">
        <v>839</v>
      </c>
      <c r="BF78" s="402" t="s">
        <v>3972</v>
      </c>
      <c r="BG78" s="402" t="s">
        <v>3972</v>
      </c>
      <c r="BH78" s="402"/>
      <c r="BI78" s="402" t="s">
        <v>3973</v>
      </c>
      <c r="BJ78" s="402" t="s">
        <v>3973</v>
      </c>
      <c r="BK78" s="402"/>
      <c r="BL78" t="s">
        <v>4842</v>
      </c>
      <c r="BM78" t="s">
        <v>4842</v>
      </c>
      <c r="BO78" t="s">
        <v>4843</v>
      </c>
      <c r="BP78" t="s">
        <v>4843</v>
      </c>
    </row>
    <row r="79" spans="1:69" ht="22.5" customHeight="1" thickBot="1" x14ac:dyDescent="0.25">
      <c r="A79" t="str">
        <f t="shared" si="7"/>
        <v/>
      </c>
      <c r="B79" t="str">
        <f t="shared" si="8"/>
        <v/>
      </c>
      <c r="C79" t="str">
        <f t="shared" si="5"/>
        <v/>
      </c>
      <c r="D79" t="str">
        <f t="shared" si="6"/>
        <v/>
      </c>
      <c r="E79" s="86">
        <v>75</v>
      </c>
      <c r="F79" s="409"/>
      <c r="G79" s="137"/>
      <c r="H79" s="48">
        <f>IF(ISERROR(VLOOKUP($F79,氏名データ!$2:$2800,4,0)),"",VLOOKUP($F79,氏名データ!$2:$2800,4,0))</f>
        <v>0</v>
      </c>
      <c r="I79" s="49">
        <f>IF(ISERROR(VLOOKUP($F79,氏名データ!$2:$2800,5,0)),"",VLOOKUP($F79,氏名データ!$2:$2800,5,0))</f>
        <v>0</v>
      </c>
      <c r="J79" s="50">
        <f>IF(ISERROR(VLOOKUP($F79,氏名データ!$2:$2800,6,0)),"",VLOOKUP($F79,氏名データ!$2:$2800,6,0))</f>
        <v>0</v>
      </c>
      <c r="K79" s="51">
        <f>IF(ISERROR(VLOOKUP($F79,氏名データ!$2:$2800,7,0)),"",VLOOKUP($F79,氏名データ!$2:$2800,7,0))</f>
        <v>0</v>
      </c>
      <c r="L79" s="52"/>
      <c r="M79" s="52"/>
      <c r="N79" s="52"/>
      <c r="O79" s="279">
        <f>IF(ISERROR(VLOOKUP($F79,氏名データ!$2:$2800,8,0)),"",VLOOKUP($F79,氏名データ!$2:$2800,8,0))</f>
        <v>0</v>
      </c>
      <c r="P79" s="53">
        <f>IF(ISERROR(VLOOKUP($F79,氏名データ!$2:$2800,11,0)),"",VLOOKUP($F79,氏名データ!$2:$2800,11,0))</f>
        <v>0</v>
      </c>
      <c r="Q79" s="50" t="str">
        <f>IF(ISERROR(VLOOKUP($F79,氏名データ!$2:$2800,9,0)),"",VLOOKUP($F79,氏名データ!$2:$2800,9,0))</f>
        <v/>
      </c>
      <c r="R79" s="272"/>
      <c r="S79" s="54"/>
      <c r="T79" s="55"/>
      <c r="U79" s="273"/>
      <c r="V79" s="354"/>
      <c r="W79" s="54"/>
      <c r="X79" s="55"/>
      <c r="Y79" s="273"/>
      <c r="Z79" s="354"/>
      <c r="AA79" s="54"/>
      <c r="AB79" s="55"/>
      <c r="AC79" s="273"/>
      <c r="AD79" s="327"/>
      <c r="AE79" s="54" t="s">
        <v>1572</v>
      </c>
      <c r="AF79" s="55"/>
      <c r="AG79" s="273"/>
      <c r="AH79" s="332"/>
      <c r="AI79" s="54" t="s">
        <v>1572</v>
      </c>
      <c r="AJ79" s="55"/>
      <c r="AK79" s="273"/>
      <c r="AL79" s="290" t="str">
        <f>IF(F79="","",学校情報!$D$2)</f>
        <v/>
      </c>
      <c r="AM79" s="263"/>
      <c r="AO79" s="264"/>
      <c r="AS79" s="263"/>
      <c r="AV79" s="263" t="s">
        <v>840</v>
      </c>
      <c r="BF79" s="402" t="s">
        <v>3366</v>
      </c>
      <c r="BG79" s="402" t="s">
        <v>3366</v>
      </c>
      <c r="BH79" s="402"/>
      <c r="BI79" s="402" t="s">
        <v>3974</v>
      </c>
      <c r="BJ79" s="402" t="s">
        <v>3974</v>
      </c>
      <c r="BK79" s="402"/>
      <c r="BL79" t="s">
        <v>3366</v>
      </c>
      <c r="BM79" t="s">
        <v>3366</v>
      </c>
      <c r="BO79" t="s">
        <v>3974</v>
      </c>
      <c r="BP79" t="s">
        <v>3974</v>
      </c>
    </row>
    <row r="80" spans="1:69" ht="22.5" customHeight="1" x14ac:dyDescent="0.2">
      <c r="A80" t="str">
        <f t="shared" si="7"/>
        <v/>
      </c>
      <c r="B80" t="str">
        <f t="shared" si="8"/>
        <v/>
      </c>
      <c r="C80" t="str">
        <f t="shared" si="5"/>
        <v/>
      </c>
      <c r="D80" t="str">
        <f t="shared" si="6"/>
        <v/>
      </c>
      <c r="E80" s="87">
        <v>76</v>
      </c>
      <c r="F80" s="407"/>
      <c r="G80" s="138"/>
      <c r="H80" s="32">
        <f>IF(ISERROR(VLOOKUP($F80,氏名データ!$2:$2800,4,0)),"",VLOOKUP($F80,氏名データ!$2:$2800,4,0))</f>
        <v>0</v>
      </c>
      <c r="I80" s="33">
        <f>IF(ISERROR(VLOOKUP($F80,氏名データ!$2:$2800,5,0)),"",VLOOKUP($F80,氏名データ!$2:$2800,5,0))</f>
        <v>0</v>
      </c>
      <c r="J80" s="34">
        <f>IF(ISERROR(VLOOKUP($F80,氏名データ!$2:$2800,6,0)),"",VLOOKUP($F80,氏名データ!$2:$2800,6,0))</f>
        <v>0</v>
      </c>
      <c r="K80" s="35">
        <f>IF(ISERROR(VLOOKUP($F80,氏名データ!$2:$2800,7,0)),"",VLOOKUP($F80,氏名データ!$2:$2800,7,0))</f>
        <v>0</v>
      </c>
      <c r="L80" s="36"/>
      <c r="M80" s="36"/>
      <c r="N80" s="36"/>
      <c r="O80" s="280">
        <f>IF(ISERROR(VLOOKUP($F80,氏名データ!$2:$2800,8,0)),"",VLOOKUP($F80,氏名データ!$2:$2800,8,0))</f>
        <v>0</v>
      </c>
      <c r="P80" s="37">
        <f>IF(ISERROR(VLOOKUP($F80,氏名データ!$2:$2800,11,0)),"",VLOOKUP($F80,氏名データ!$2:$2800,11,0))</f>
        <v>0</v>
      </c>
      <c r="Q80" s="34" t="str">
        <f>IF(ISERROR(VLOOKUP($F80,氏名データ!$2:$2800,9,0)),"",VLOOKUP($F80,氏名データ!$2:$2800,9,0))</f>
        <v/>
      </c>
      <c r="R80" s="274"/>
      <c r="S80" s="38"/>
      <c r="T80" s="39"/>
      <c r="U80" s="275"/>
      <c r="V80" s="356"/>
      <c r="W80" s="38"/>
      <c r="X80" s="39"/>
      <c r="Y80" s="275"/>
      <c r="Z80" s="356"/>
      <c r="AA80" s="38"/>
      <c r="AB80" s="39"/>
      <c r="AC80" s="275"/>
      <c r="AD80" s="328"/>
      <c r="AE80" s="38" t="s">
        <v>1572</v>
      </c>
      <c r="AF80" s="39"/>
      <c r="AG80" s="275"/>
      <c r="AH80" s="333"/>
      <c r="AI80" s="38" t="s">
        <v>1572</v>
      </c>
      <c r="AJ80" s="39"/>
      <c r="AK80" s="275"/>
      <c r="AL80" s="291" t="str">
        <f>IF(F80="","",学校情報!$D$2)</f>
        <v/>
      </c>
      <c r="AM80" s="263"/>
      <c r="AO80" s="264"/>
      <c r="AS80" s="263"/>
      <c r="AV80" s="263" t="s">
        <v>841</v>
      </c>
      <c r="BF80" s="402" t="s">
        <v>3975</v>
      </c>
      <c r="BG80" s="402" t="s">
        <v>3975</v>
      </c>
      <c r="BH80" s="402"/>
      <c r="BI80" s="402" t="s">
        <v>3976</v>
      </c>
      <c r="BJ80" s="402" t="s">
        <v>3976</v>
      </c>
      <c r="BK80" s="402"/>
      <c r="BL80" t="s">
        <v>3975</v>
      </c>
      <c r="BM80" t="s">
        <v>3975</v>
      </c>
      <c r="BO80" t="s">
        <v>3976</v>
      </c>
      <c r="BP80" t="s">
        <v>3976</v>
      </c>
    </row>
    <row r="81" spans="1:68" ht="22.5" customHeight="1" x14ac:dyDescent="0.2">
      <c r="A81" t="str">
        <f t="shared" si="7"/>
        <v/>
      </c>
      <c r="B81" t="str">
        <f t="shared" si="8"/>
        <v/>
      </c>
      <c r="C81" t="str">
        <f t="shared" si="5"/>
        <v/>
      </c>
      <c r="D81" t="str">
        <f t="shared" si="6"/>
        <v/>
      </c>
      <c r="E81" s="85">
        <v>77</v>
      </c>
      <c r="F81" s="408"/>
      <c r="G81" s="136"/>
      <c r="H81" s="22">
        <f>IF(ISERROR(VLOOKUP($F81,氏名データ!$2:$2800,4,0)),"",VLOOKUP($F81,氏名データ!$2:$2800,4,0))</f>
        <v>0</v>
      </c>
      <c r="I81" s="23">
        <f>IF(ISERROR(VLOOKUP($F81,氏名データ!$2:$2800,5,0)),"",VLOOKUP($F81,氏名データ!$2:$2800,5,0))</f>
        <v>0</v>
      </c>
      <c r="J81" s="25">
        <f>IF(ISERROR(VLOOKUP($F81,氏名データ!$2:$2800,6,0)),"",VLOOKUP($F81,氏名データ!$2:$2800,6,0))</f>
        <v>0</v>
      </c>
      <c r="K81" s="26">
        <f>IF(ISERROR(VLOOKUP($F81,氏名データ!$2:$2800,7,0)),"",VLOOKUP($F81,氏名データ!$2:$2800,7,0))</f>
        <v>0</v>
      </c>
      <c r="L81" s="24"/>
      <c r="M81" s="24"/>
      <c r="N81" s="24"/>
      <c r="O81" s="278">
        <f>IF(ISERROR(VLOOKUP($F81,氏名データ!$2:$2800,8,0)),"",VLOOKUP($F81,氏名データ!$2:$2800,8,0))</f>
        <v>0</v>
      </c>
      <c r="P81" s="27">
        <f>IF(ISERROR(VLOOKUP($F81,氏名データ!$2:$2800,11,0)),"",VLOOKUP($F81,氏名データ!$2:$2800,11,0))</f>
        <v>0</v>
      </c>
      <c r="Q81" s="25" t="str">
        <f>IF(ISERROR(VLOOKUP($F81,氏名データ!$2:$2800,9,0)),"",VLOOKUP($F81,氏名データ!$2:$2800,9,0))</f>
        <v/>
      </c>
      <c r="R81" s="270"/>
      <c r="S81" s="28"/>
      <c r="T81" s="29"/>
      <c r="U81" s="271"/>
      <c r="V81" s="352"/>
      <c r="W81" s="28"/>
      <c r="X81" s="29"/>
      <c r="Y81" s="271"/>
      <c r="Z81" s="352"/>
      <c r="AA81" s="28"/>
      <c r="AB81" s="29"/>
      <c r="AC81" s="271"/>
      <c r="AD81" s="326"/>
      <c r="AE81" s="28" t="s">
        <v>1572</v>
      </c>
      <c r="AF81" s="29"/>
      <c r="AG81" s="271"/>
      <c r="AH81" s="331"/>
      <c r="AI81" s="28" t="s">
        <v>1572</v>
      </c>
      <c r="AJ81" s="29"/>
      <c r="AK81" s="271"/>
      <c r="AL81" s="289" t="str">
        <f>IF(F81="","",学校情報!$D$2)</f>
        <v/>
      </c>
      <c r="AM81" s="263"/>
      <c r="AO81" s="264"/>
      <c r="AS81" s="263"/>
      <c r="AV81" s="261" t="s">
        <v>842</v>
      </c>
      <c r="BF81" s="402" t="s">
        <v>3977</v>
      </c>
      <c r="BG81" s="402" t="s">
        <v>3977</v>
      </c>
      <c r="BH81" s="402"/>
      <c r="BI81" s="402" t="s">
        <v>3978</v>
      </c>
      <c r="BJ81" s="402" t="s">
        <v>3978</v>
      </c>
      <c r="BK81" s="402"/>
      <c r="BL81" t="s">
        <v>4844</v>
      </c>
      <c r="BM81" t="s">
        <v>4844</v>
      </c>
      <c r="BO81" t="s">
        <v>4845</v>
      </c>
      <c r="BP81" t="s">
        <v>4845</v>
      </c>
    </row>
    <row r="82" spans="1:68" ht="22.5" customHeight="1" x14ac:dyDescent="0.2">
      <c r="A82" t="str">
        <f t="shared" si="7"/>
        <v/>
      </c>
      <c r="B82" t="str">
        <f t="shared" si="8"/>
        <v/>
      </c>
      <c r="C82" t="str">
        <f t="shared" si="5"/>
        <v/>
      </c>
      <c r="D82" t="str">
        <f t="shared" si="6"/>
        <v/>
      </c>
      <c r="E82" s="85">
        <v>78</v>
      </c>
      <c r="F82" s="408"/>
      <c r="G82" s="136"/>
      <c r="H82" s="22">
        <f>IF(ISERROR(VLOOKUP($F82,氏名データ!$2:$2800,4,0)),"",VLOOKUP($F82,氏名データ!$2:$2800,4,0))</f>
        <v>0</v>
      </c>
      <c r="I82" s="23">
        <f>IF(ISERROR(VLOOKUP($F82,氏名データ!$2:$2800,5,0)),"",VLOOKUP($F82,氏名データ!$2:$2800,5,0))</f>
        <v>0</v>
      </c>
      <c r="J82" s="25">
        <f>IF(ISERROR(VLOOKUP($F82,氏名データ!$2:$2800,6,0)),"",VLOOKUP($F82,氏名データ!$2:$2800,6,0))</f>
        <v>0</v>
      </c>
      <c r="K82" s="26">
        <f>IF(ISERROR(VLOOKUP($F82,氏名データ!$2:$2800,7,0)),"",VLOOKUP($F82,氏名データ!$2:$2800,7,0))</f>
        <v>0</v>
      </c>
      <c r="L82" s="24"/>
      <c r="M82" s="24"/>
      <c r="N82" s="24"/>
      <c r="O82" s="278">
        <f>IF(ISERROR(VLOOKUP($F82,氏名データ!$2:$2800,8,0)),"",VLOOKUP($F82,氏名データ!$2:$2800,8,0))</f>
        <v>0</v>
      </c>
      <c r="P82" s="27">
        <f>IF(ISERROR(VLOOKUP($F82,氏名データ!$2:$2800,11,0)),"",VLOOKUP($F82,氏名データ!$2:$2800,11,0))</f>
        <v>0</v>
      </c>
      <c r="Q82" s="25" t="str">
        <f>IF(ISERROR(VLOOKUP($F82,氏名データ!$2:$2800,9,0)),"",VLOOKUP($F82,氏名データ!$2:$2800,9,0))</f>
        <v/>
      </c>
      <c r="R82" s="270"/>
      <c r="S82" s="28"/>
      <c r="T82" s="29"/>
      <c r="U82" s="271"/>
      <c r="V82" s="352"/>
      <c r="W82" s="28"/>
      <c r="X82" s="29"/>
      <c r="Y82" s="271"/>
      <c r="Z82" s="352"/>
      <c r="AA82" s="28"/>
      <c r="AB82" s="29"/>
      <c r="AC82" s="271"/>
      <c r="AD82" s="326"/>
      <c r="AE82" s="28" t="s">
        <v>1572</v>
      </c>
      <c r="AF82" s="29"/>
      <c r="AG82" s="271"/>
      <c r="AH82" s="331"/>
      <c r="AI82" s="28" t="s">
        <v>1572</v>
      </c>
      <c r="AJ82" s="29"/>
      <c r="AK82" s="271"/>
      <c r="AL82" s="289" t="str">
        <f>IF(F82="","",学校情報!$D$2)</f>
        <v/>
      </c>
      <c r="AO82" s="264"/>
      <c r="AS82" s="263">
        <v>36</v>
      </c>
      <c r="AV82" s="263" t="s">
        <v>843</v>
      </c>
      <c r="BF82" s="402" t="s">
        <v>3979</v>
      </c>
      <c r="BG82" s="402" t="s">
        <v>3979</v>
      </c>
      <c r="BH82" s="402"/>
      <c r="BI82" s="402" t="s">
        <v>3979</v>
      </c>
      <c r="BJ82" s="402" t="s">
        <v>3979</v>
      </c>
      <c r="BK82" s="402"/>
      <c r="BL82" t="s">
        <v>3979</v>
      </c>
      <c r="BM82" t="s">
        <v>3979</v>
      </c>
      <c r="BO82" t="s">
        <v>3979</v>
      </c>
      <c r="BP82" t="s">
        <v>3979</v>
      </c>
    </row>
    <row r="83" spans="1:68" ht="22.5" customHeight="1" x14ac:dyDescent="0.2">
      <c r="A83" t="str">
        <f t="shared" si="7"/>
        <v/>
      </c>
      <c r="B83" t="str">
        <f t="shared" si="8"/>
        <v/>
      </c>
      <c r="C83" t="str">
        <f t="shared" si="5"/>
        <v/>
      </c>
      <c r="D83" t="str">
        <f t="shared" si="6"/>
        <v/>
      </c>
      <c r="E83" s="85">
        <v>79</v>
      </c>
      <c r="F83" s="408"/>
      <c r="G83" s="136"/>
      <c r="H83" s="22">
        <f>IF(ISERROR(VLOOKUP($F83,氏名データ!$2:$2800,4,0)),"",VLOOKUP($F83,氏名データ!$2:$2800,4,0))</f>
        <v>0</v>
      </c>
      <c r="I83" s="23">
        <f>IF(ISERROR(VLOOKUP($F83,氏名データ!$2:$2800,5,0)),"",VLOOKUP($F83,氏名データ!$2:$2800,5,0))</f>
        <v>0</v>
      </c>
      <c r="J83" s="25">
        <f>IF(ISERROR(VLOOKUP($F83,氏名データ!$2:$2800,6,0)),"",VLOOKUP($F83,氏名データ!$2:$2800,6,0))</f>
        <v>0</v>
      </c>
      <c r="K83" s="26">
        <f>IF(ISERROR(VLOOKUP($F83,氏名データ!$2:$2800,7,0)),"",VLOOKUP($F83,氏名データ!$2:$2800,7,0))</f>
        <v>0</v>
      </c>
      <c r="L83" s="24"/>
      <c r="M83" s="24"/>
      <c r="N83" s="24"/>
      <c r="O83" s="278">
        <f>IF(ISERROR(VLOOKUP($F83,氏名データ!$2:$2800,8,0)),"",VLOOKUP($F83,氏名データ!$2:$2800,8,0))</f>
        <v>0</v>
      </c>
      <c r="P83" s="27">
        <f>IF(ISERROR(VLOOKUP($F83,氏名データ!$2:$2800,11,0)),"",VLOOKUP($F83,氏名データ!$2:$2800,11,0))</f>
        <v>0</v>
      </c>
      <c r="Q83" s="25" t="str">
        <f>IF(ISERROR(VLOOKUP($F83,氏名データ!$2:$2800,9,0)),"",VLOOKUP($F83,氏名データ!$2:$2800,9,0))</f>
        <v/>
      </c>
      <c r="R83" s="270"/>
      <c r="S83" s="28"/>
      <c r="T83" s="29"/>
      <c r="U83" s="271"/>
      <c r="V83" s="352"/>
      <c r="W83" s="28"/>
      <c r="X83" s="29"/>
      <c r="Y83" s="271"/>
      <c r="Z83" s="352"/>
      <c r="AA83" s="28"/>
      <c r="AB83" s="29"/>
      <c r="AC83" s="271"/>
      <c r="AD83" s="326"/>
      <c r="AE83" s="28" t="s">
        <v>1572</v>
      </c>
      <c r="AF83" s="29"/>
      <c r="AG83" s="271"/>
      <c r="AH83" s="331"/>
      <c r="AI83" s="28" t="s">
        <v>1572</v>
      </c>
      <c r="AJ83" s="29"/>
      <c r="AK83" s="271"/>
      <c r="AL83" s="289" t="str">
        <f>IF(F83="","",学校情報!$D$2)</f>
        <v/>
      </c>
      <c r="AO83" s="264"/>
      <c r="AS83" s="263">
        <v>37</v>
      </c>
      <c r="AV83" s="263" t="s">
        <v>844</v>
      </c>
      <c r="BF83" s="402" t="s">
        <v>3981</v>
      </c>
      <c r="BG83" s="402" t="s">
        <v>3981</v>
      </c>
      <c r="BH83" s="402"/>
      <c r="BI83" s="402" t="s">
        <v>3980</v>
      </c>
      <c r="BJ83" s="402" t="s">
        <v>3980</v>
      </c>
      <c r="BK83" s="402"/>
      <c r="BL83" t="s">
        <v>4847</v>
      </c>
      <c r="BM83" t="s">
        <v>4847</v>
      </c>
      <c r="BO83" t="s">
        <v>4846</v>
      </c>
      <c r="BP83" t="s">
        <v>4846</v>
      </c>
    </row>
    <row r="84" spans="1:68" ht="22.5" customHeight="1" thickBot="1" x14ac:dyDescent="0.25">
      <c r="A84" t="str">
        <f t="shared" si="7"/>
        <v/>
      </c>
      <c r="B84" t="str">
        <f t="shared" si="8"/>
        <v/>
      </c>
      <c r="C84" t="str">
        <f t="shared" si="5"/>
        <v/>
      </c>
      <c r="D84" t="str">
        <f t="shared" si="6"/>
        <v/>
      </c>
      <c r="E84" s="88">
        <v>80</v>
      </c>
      <c r="F84" s="410"/>
      <c r="G84" s="139"/>
      <c r="H84" s="56">
        <f>IF(ISERROR(VLOOKUP($F84,氏名データ!$2:$2800,4,0)),"",VLOOKUP($F84,氏名データ!$2:$2800,4,0))</f>
        <v>0</v>
      </c>
      <c r="I84" s="57">
        <f>IF(ISERROR(VLOOKUP($F84,氏名データ!$2:$2800,5,0)),"",VLOOKUP($F84,氏名データ!$2:$2800,5,0))</f>
        <v>0</v>
      </c>
      <c r="J84" s="58">
        <f>IF(ISERROR(VLOOKUP($F84,氏名データ!$2:$2800,6,0)),"",VLOOKUP($F84,氏名データ!$2:$2800,6,0))</f>
        <v>0</v>
      </c>
      <c r="K84" s="59">
        <f>IF(ISERROR(VLOOKUP($F84,氏名データ!$2:$2800,7,0)),"",VLOOKUP($F84,氏名データ!$2:$2800,7,0))</f>
        <v>0</v>
      </c>
      <c r="L84" s="60"/>
      <c r="M84" s="60"/>
      <c r="N84" s="60"/>
      <c r="O84" s="281">
        <f>IF(ISERROR(VLOOKUP($F84,氏名データ!$2:$2800,8,0)),"",VLOOKUP($F84,氏名データ!$2:$2800,8,0))</f>
        <v>0</v>
      </c>
      <c r="P84" s="61">
        <f>IF(ISERROR(VLOOKUP($F84,氏名データ!$2:$2800,11,0)),"",VLOOKUP($F84,氏名データ!$2:$2800,11,0))</f>
        <v>0</v>
      </c>
      <c r="Q84" s="58" t="str">
        <f>IF(ISERROR(VLOOKUP($F84,氏名データ!$2:$2800,9,0)),"",VLOOKUP($F84,氏名データ!$2:$2800,9,0))</f>
        <v/>
      </c>
      <c r="R84" s="276"/>
      <c r="S84" s="62"/>
      <c r="T84" s="63"/>
      <c r="U84" s="277"/>
      <c r="V84" s="358"/>
      <c r="W84" s="62"/>
      <c r="X84" s="63"/>
      <c r="Y84" s="277"/>
      <c r="Z84" s="358"/>
      <c r="AA84" s="62"/>
      <c r="AB84" s="63"/>
      <c r="AC84" s="277"/>
      <c r="AD84" s="329"/>
      <c r="AE84" s="62" t="s">
        <v>1572</v>
      </c>
      <c r="AF84" s="63"/>
      <c r="AG84" s="277"/>
      <c r="AH84" s="334"/>
      <c r="AI84" s="62" t="s">
        <v>1572</v>
      </c>
      <c r="AJ84" s="63"/>
      <c r="AK84" s="277"/>
      <c r="AL84" s="292" t="str">
        <f>IF(F84="","",学校情報!$D$2)</f>
        <v/>
      </c>
      <c r="AO84" s="264"/>
      <c r="AV84" s="261" t="s">
        <v>845</v>
      </c>
      <c r="BF84" s="402" t="s">
        <v>3983</v>
      </c>
      <c r="BG84" s="402" t="s">
        <v>3983</v>
      </c>
      <c r="BH84" s="402"/>
      <c r="BI84" s="402" t="s">
        <v>3982</v>
      </c>
      <c r="BJ84" s="402" t="s">
        <v>3982</v>
      </c>
      <c r="BK84" s="402"/>
      <c r="BL84" t="s">
        <v>4848</v>
      </c>
      <c r="BM84" t="s">
        <v>4848</v>
      </c>
      <c r="BO84" t="s">
        <v>3982</v>
      </c>
      <c r="BP84" t="s">
        <v>3982</v>
      </c>
    </row>
    <row r="85" spans="1:68" ht="22.5" customHeight="1" x14ac:dyDescent="0.2">
      <c r="A85" t="str">
        <f t="shared" si="7"/>
        <v/>
      </c>
      <c r="B85" t="str">
        <f t="shared" si="8"/>
        <v/>
      </c>
      <c r="C85" t="str">
        <f t="shared" si="5"/>
        <v/>
      </c>
      <c r="D85" t="str">
        <f t="shared" si="6"/>
        <v/>
      </c>
      <c r="E85" s="84">
        <v>81</v>
      </c>
      <c r="F85" s="411"/>
      <c r="G85" s="135"/>
      <c r="H85" s="40">
        <f>IF(ISERROR(VLOOKUP($F85,氏名データ!$2:$2800,4,0)),"",VLOOKUP($F85,氏名データ!$2:$2800,4,0))</f>
        <v>0</v>
      </c>
      <c r="I85" s="41">
        <f>IF(ISERROR(VLOOKUP($F85,氏名データ!$2:$2800,5,0)),"",VLOOKUP($F85,氏名データ!$2:$2800,5,0))</f>
        <v>0</v>
      </c>
      <c r="J85" s="42">
        <f>IF(ISERROR(VLOOKUP($F85,氏名データ!$2:$2800,6,0)),"",VLOOKUP($F85,氏名データ!$2:$2800,6,0))</f>
        <v>0</v>
      </c>
      <c r="K85" s="43">
        <f>IF(ISERROR(VLOOKUP($F85,氏名データ!$2:$2800,7,0)),"",VLOOKUP($F85,氏名データ!$2:$2800,7,0))</f>
        <v>0</v>
      </c>
      <c r="L85" s="44"/>
      <c r="M85" s="44"/>
      <c r="N85" s="44"/>
      <c r="O85" s="282">
        <f>IF(ISERROR(VLOOKUP($F85,氏名データ!$2:$2800,8,0)),"",VLOOKUP($F85,氏名データ!$2:$2800,8,0))</f>
        <v>0</v>
      </c>
      <c r="P85" s="45">
        <f>IF(ISERROR(VLOOKUP($F85,氏名データ!$2:$2800,11,0)),"",VLOOKUP($F85,氏名データ!$2:$2800,11,0))</f>
        <v>0</v>
      </c>
      <c r="Q85" s="42" t="str">
        <f>IF(ISERROR(VLOOKUP($F85,氏名データ!$2:$2800,9,0)),"",VLOOKUP($F85,氏名データ!$2:$2800,9,0))</f>
        <v/>
      </c>
      <c r="R85" s="268"/>
      <c r="S85" s="46"/>
      <c r="T85" s="47"/>
      <c r="U85" s="269"/>
      <c r="V85" s="350"/>
      <c r="W85" s="46"/>
      <c r="X85" s="47"/>
      <c r="Y85" s="269"/>
      <c r="Z85" s="350"/>
      <c r="AA85" s="46"/>
      <c r="AB85" s="47"/>
      <c r="AC85" s="269"/>
      <c r="AD85" s="325"/>
      <c r="AE85" s="46" t="s">
        <v>1572</v>
      </c>
      <c r="AF85" s="47"/>
      <c r="AG85" s="269"/>
      <c r="AH85" s="330"/>
      <c r="AI85" s="46" t="s">
        <v>1572</v>
      </c>
      <c r="AJ85" s="47"/>
      <c r="AK85" s="269"/>
      <c r="AL85" s="293" t="str">
        <f>IF(F85="","",学校情報!$D$2)</f>
        <v/>
      </c>
      <c r="AO85" s="264"/>
      <c r="AV85" s="263" t="s">
        <v>846</v>
      </c>
      <c r="BF85" s="402" t="s">
        <v>3985</v>
      </c>
      <c r="BG85" s="402" t="s">
        <v>3985</v>
      </c>
      <c r="BH85" s="402"/>
      <c r="BI85" s="402" t="s">
        <v>3984</v>
      </c>
      <c r="BJ85" s="402" t="s">
        <v>3984</v>
      </c>
      <c r="BK85" s="402"/>
      <c r="BL85" t="s">
        <v>4850</v>
      </c>
      <c r="BM85" t="s">
        <v>4850</v>
      </c>
      <c r="BO85" t="s">
        <v>4849</v>
      </c>
      <c r="BP85" t="s">
        <v>4849</v>
      </c>
    </row>
    <row r="86" spans="1:68" ht="22.5" customHeight="1" x14ac:dyDescent="0.2">
      <c r="A86" t="str">
        <f t="shared" si="7"/>
        <v/>
      </c>
      <c r="B86" t="str">
        <f t="shared" si="8"/>
        <v/>
      </c>
      <c r="C86" t="str">
        <f t="shared" si="5"/>
        <v/>
      </c>
      <c r="D86" t="str">
        <f t="shared" si="6"/>
        <v/>
      </c>
      <c r="E86" s="85">
        <v>82</v>
      </c>
      <c r="F86" s="408"/>
      <c r="G86" s="136"/>
      <c r="H86" s="22">
        <f>IF(ISERROR(VLOOKUP($F86,氏名データ!$2:$2800,4,0)),"",VLOOKUP($F86,氏名データ!$2:$2800,4,0))</f>
        <v>0</v>
      </c>
      <c r="I86" s="23">
        <f>IF(ISERROR(VLOOKUP($F86,氏名データ!$2:$2800,5,0)),"",VLOOKUP($F86,氏名データ!$2:$2800,5,0))</f>
        <v>0</v>
      </c>
      <c r="J86" s="25">
        <f>IF(ISERROR(VLOOKUP($F86,氏名データ!$2:$2800,6,0)),"",VLOOKUP($F86,氏名データ!$2:$2800,6,0))</f>
        <v>0</v>
      </c>
      <c r="K86" s="26">
        <f>IF(ISERROR(VLOOKUP($F86,氏名データ!$2:$2800,7,0)),"",VLOOKUP($F86,氏名データ!$2:$2800,7,0))</f>
        <v>0</v>
      </c>
      <c r="L86" s="24"/>
      <c r="M86" s="24"/>
      <c r="N86" s="24"/>
      <c r="O86" s="278">
        <f>IF(ISERROR(VLOOKUP($F86,氏名データ!$2:$2800,8,0)),"",VLOOKUP($F86,氏名データ!$2:$2800,8,0))</f>
        <v>0</v>
      </c>
      <c r="P86" s="27">
        <f>IF(ISERROR(VLOOKUP($F86,氏名データ!$2:$2800,11,0)),"",VLOOKUP($F86,氏名データ!$2:$2800,11,0))</f>
        <v>0</v>
      </c>
      <c r="Q86" s="25" t="str">
        <f>IF(ISERROR(VLOOKUP($F86,氏名データ!$2:$2800,9,0)),"",VLOOKUP($F86,氏名データ!$2:$2800,9,0))</f>
        <v/>
      </c>
      <c r="R86" s="270"/>
      <c r="S86" s="28"/>
      <c r="T86" s="29"/>
      <c r="U86" s="271"/>
      <c r="V86" s="352"/>
      <c r="W86" s="28"/>
      <c r="X86" s="29"/>
      <c r="Y86" s="271"/>
      <c r="Z86" s="352"/>
      <c r="AA86" s="28"/>
      <c r="AB86" s="29"/>
      <c r="AC86" s="271"/>
      <c r="AD86" s="326"/>
      <c r="AE86" s="28" t="s">
        <v>1572</v>
      </c>
      <c r="AF86" s="29"/>
      <c r="AG86" s="271"/>
      <c r="AH86" s="331"/>
      <c r="AI86" s="28" t="s">
        <v>1572</v>
      </c>
      <c r="AJ86" s="29"/>
      <c r="AK86" s="271"/>
      <c r="AL86" s="289" t="str">
        <f>IF(F86="","",学校情報!$D$2)</f>
        <v/>
      </c>
      <c r="AO86" s="264"/>
      <c r="AV86" s="263" t="s">
        <v>847</v>
      </c>
      <c r="BF86" s="402" t="s">
        <v>3987</v>
      </c>
      <c r="BG86" s="402" t="s">
        <v>3987</v>
      </c>
      <c r="BH86" s="402"/>
      <c r="BI86" s="402" t="s">
        <v>3986</v>
      </c>
      <c r="BJ86" s="402" t="s">
        <v>3986</v>
      </c>
      <c r="BK86" s="402"/>
      <c r="BL86" t="s">
        <v>4852</v>
      </c>
      <c r="BM86" t="s">
        <v>4852</v>
      </c>
      <c r="BO86" t="s">
        <v>4851</v>
      </c>
      <c r="BP86" t="s">
        <v>4851</v>
      </c>
    </row>
    <row r="87" spans="1:68" ht="22.5" customHeight="1" x14ac:dyDescent="0.2">
      <c r="A87" t="str">
        <f t="shared" si="7"/>
        <v/>
      </c>
      <c r="B87" t="str">
        <f t="shared" si="8"/>
        <v/>
      </c>
      <c r="C87" t="str">
        <f t="shared" si="5"/>
        <v/>
      </c>
      <c r="D87" t="str">
        <f t="shared" si="6"/>
        <v/>
      </c>
      <c r="E87" s="85">
        <v>83</v>
      </c>
      <c r="F87" s="408"/>
      <c r="G87" s="136"/>
      <c r="H87" s="22">
        <f>IF(ISERROR(VLOOKUP($F87,氏名データ!$2:$2800,4,0)),"",VLOOKUP($F87,氏名データ!$2:$2800,4,0))</f>
        <v>0</v>
      </c>
      <c r="I87" s="23">
        <f>IF(ISERROR(VLOOKUP($F87,氏名データ!$2:$2800,5,0)),"",VLOOKUP($F87,氏名データ!$2:$2800,5,0))</f>
        <v>0</v>
      </c>
      <c r="J87" s="25">
        <f>IF(ISERROR(VLOOKUP($F87,氏名データ!$2:$2800,6,0)),"",VLOOKUP($F87,氏名データ!$2:$2800,6,0))</f>
        <v>0</v>
      </c>
      <c r="K87" s="26">
        <f>IF(ISERROR(VLOOKUP($F87,氏名データ!$2:$2800,7,0)),"",VLOOKUP($F87,氏名データ!$2:$2800,7,0))</f>
        <v>0</v>
      </c>
      <c r="L87" s="24"/>
      <c r="M87" s="24"/>
      <c r="N87" s="24"/>
      <c r="O87" s="278">
        <f>IF(ISERROR(VLOOKUP($F87,氏名データ!$2:$2800,8,0)),"",VLOOKUP($F87,氏名データ!$2:$2800,8,0))</f>
        <v>0</v>
      </c>
      <c r="P87" s="27">
        <f>IF(ISERROR(VLOOKUP($F87,氏名データ!$2:$2800,11,0)),"",VLOOKUP($F87,氏名データ!$2:$2800,11,0))</f>
        <v>0</v>
      </c>
      <c r="Q87" s="25" t="str">
        <f>IF(ISERROR(VLOOKUP($F87,氏名データ!$2:$2800,9,0)),"",VLOOKUP($F87,氏名データ!$2:$2800,9,0))</f>
        <v/>
      </c>
      <c r="R87" s="270"/>
      <c r="S87" s="28"/>
      <c r="T87" s="29"/>
      <c r="U87" s="271"/>
      <c r="V87" s="352"/>
      <c r="W87" s="28"/>
      <c r="X87" s="29"/>
      <c r="Y87" s="271"/>
      <c r="Z87" s="352"/>
      <c r="AA87" s="28"/>
      <c r="AB87" s="29"/>
      <c r="AC87" s="271"/>
      <c r="AD87" s="326"/>
      <c r="AE87" s="28" t="s">
        <v>1572</v>
      </c>
      <c r="AF87" s="29"/>
      <c r="AG87" s="271"/>
      <c r="AH87" s="331"/>
      <c r="AI87" s="28" t="s">
        <v>1572</v>
      </c>
      <c r="AJ87" s="29"/>
      <c r="AK87" s="271"/>
      <c r="AL87" s="289" t="str">
        <f>IF(F87="","",学校情報!$D$2)</f>
        <v/>
      </c>
      <c r="AO87" s="264"/>
      <c r="AV87" s="261" t="s">
        <v>848</v>
      </c>
      <c r="BF87" s="402" t="s">
        <v>3989</v>
      </c>
      <c r="BG87" s="402" t="s">
        <v>3989</v>
      </c>
      <c r="BH87" s="402"/>
      <c r="BI87" s="402" t="s">
        <v>3988</v>
      </c>
      <c r="BJ87" s="402" t="s">
        <v>3988</v>
      </c>
      <c r="BK87" s="402"/>
      <c r="BL87" t="s">
        <v>4854</v>
      </c>
      <c r="BM87" t="s">
        <v>4854</v>
      </c>
      <c r="BO87" t="s">
        <v>4853</v>
      </c>
      <c r="BP87" t="s">
        <v>4853</v>
      </c>
    </row>
    <row r="88" spans="1:68" ht="22.5" customHeight="1" x14ac:dyDescent="0.2">
      <c r="A88" t="str">
        <f t="shared" si="7"/>
        <v/>
      </c>
      <c r="B88" t="str">
        <f t="shared" si="8"/>
        <v/>
      </c>
      <c r="C88" t="str">
        <f t="shared" si="5"/>
        <v/>
      </c>
      <c r="D88" t="str">
        <f t="shared" si="6"/>
        <v/>
      </c>
      <c r="E88" s="85">
        <v>84</v>
      </c>
      <c r="F88" s="408"/>
      <c r="G88" s="136"/>
      <c r="H88" s="22">
        <f>IF(ISERROR(VLOOKUP($F88,氏名データ!$2:$2800,4,0)),"",VLOOKUP($F88,氏名データ!$2:$2800,4,0))</f>
        <v>0</v>
      </c>
      <c r="I88" s="23">
        <f>IF(ISERROR(VLOOKUP($F88,氏名データ!$2:$2800,5,0)),"",VLOOKUP($F88,氏名データ!$2:$2800,5,0))</f>
        <v>0</v>
      </c>
      <c r="J88" s="25">
        <f>IF(ISERROR(VLOOKUP($F88,氏名データ!$2:$2800,6,0)),"",VLOOKUP($F88,氏名データ!$2:$2800,6,0))</f>
        <v>0</v>
      </c>
      <c r="K88" s="26">
        <f>IF(ISERROR(VLOOKUP($F88,氏名データ!$2:$2800,7,0)),"",VLOOKUP($F88,氏名データ!$2:$2800,7,0))</f>
        <v>0</v>
      </c>
      <c r="L88" s="24"/>
      <c r="M88" s="24"/>
      <c r="N88" s="24"/>
      <c r="O88" s="278">
        <f>IF(ISERROR(VLOOKUP($F88,氏名データ!$2:$2800,8,0)),"",VLOOKUP($F88,氏名データ!$2:$2800,8,0))</f>
        <v>0</v>
      </c>
      <c r="P88" s="27">
        <f>IF(ISERROR(VLOOKUP($F88,氏名データ!$2:$2800,11,0)),"",VLOOKUP($F88,氏名データ!$2:$2800,11,0))</f>
        <v>0</v>
      </c>
      <c r="Q88" s="25" t="str">
        <f>IF(ISERROR(VLOOKUP($F88,氏名データ!$2:$2800,9,0)),"",VLOOKUP($F88,氏名データ!$2:$2800,9,0))</f>
        <v/>
      </c>
      <c r="R88" s="270"/>
      <c r="S88" s="28"/>
      <c r="T88" s="29"/>
      <c r="U88" s="271"/>
      <c r="V88" s="352"/>
      <c r="W88" s="28"/>
      <c r="X88" s="29"/>
      <c r="Y88" s="271"/>
      <c r="Z88" s="352"/>
      <c r="AA88" s="28"/>
      <c r="AB88" s="29"/>
      <c r="AC88" s="271"/>
      <c r="AD88" s="326"/>
      <c r="AE88" s="28" t="s">
        <v>1572</v>
      </c>
      <c r="AF88" s="29"/>
      <c r="AG88" s="271"/>
      <c r="AH88" s="331"/>
      <c r="AI88" s="28" t="s">
        <v>1572</v>
      </c>
      <c r="AJ88" s="29"/>
      <c r="AK88" s="271"/>
      <c r="AL88" s="289" t="str">
        <f>IF(F88="","",学校情報!$D$2)</f>
        <v/>
      </c>
      <c r="AO88" s="264"/>
      <c r="AV88" s="263" t="s">
        <v>849</v>
      </c>
      <c r="BF88" s="403" t="s">
        <v>3998</v>
      </c>
      <c r="BG88" s="403"/>
      <c r="BH88" s="403"/>
      <c r="BI88" s="403"/>
      <c r="BJ88" s="403"/>
      <c r="BK88" s="403"/>
    </row>
    <row r="89" spans="1:68" ht="22.5" customHeight="1" thickBot="1" x14ac:dyDescent="0.25">
      <c r="A89" t="str">
        <f t="shared" si="7"/>
        <v/>
      </c>
      <c r="B89" t="str">
        <f t="shared" si="8"/>
        <v/>
      </c>
      <c r="C89" t="str">
        <f t="shared" si="5"/>
        <v/>
      </c>
      <c r="D89" t="str">
        <f t="shared" si="6"/>
        <v/>
      </c>
      <c r="E89" s="86">
        <v>85</v>
      </c>
      <c r="F89" s="409"/>
      <c r="G89" s="137"/>
      <c r="H89" s="48">
        <f>IF(ISERROR(VLOOKUP($F89,氏名データ!$2:$2800,4,0)),"",VLOOKUP($F89,氏名データ!$2:$2800,4,0))</f>
        <v>0</v>
      </c>
      <c r="I89" s="49">
        <f>IF(ISERROR(VLOOKUP($F89,氏名データ!$2:$2800,5,0)),"",VLOOKUP($F89,氏名データ!$2:$2800,5,0))</f>
        <v>0</v>
      </c>
      <c r="J89" s="50">
        <f>IF(ISERROR(VLOOKUP($F89,氏名データ!$2:$2800,6,0)),"",VLOOKUP($F89,氏名データ!$2:$2800,6,0))</f>
        <v>0</v>
      </c>
      <c r="K89" s="51">
        <f>IF(ISERROR(VLOOKUP($F89,氏名データ!$2:$2800,7,0)),"",VLOOKUP($F89,氏名データ!$2:$2800,7,0))</f>
        <v>0</v>
      </c>
      <c r="L89" s="52"/>
      <c r="M89" s="52"/>
      <c r="N89" s="52"/>
      <c r="O89" s="279">
        <f>IF(ISERROR(VLOOKUP($F89,氏名データ!$2:$2800,8,0)),"",VLOOKUP($F89,氏名データ!$2:$2800,8,0))</f>
        <v>0</v>
      </c>
      <c r="P89" s="53">
        <f>IF(ISERROR(VLOOKUP($F89,氏名データ!$2:$2800,11,0)),"",VLOOKUP($F89,氏名データ!$2:$2800,11,0))</f>
        <v>0</v>
      </c>
      <c r="Q89" s="50" t="str">
        <f>IF(ISERROR(VLOOKUP($F89,氏名データ!$2:$2800,9,0)),"",VLOOKUP($F89,氏名データ!$2:$2800,9,0))</f>
        <v/>
      </c>
      <c r="R89" s="272"/>
      <c r="S89" s="54"/>
      <c r="T89" s="55"/>
      <c r="U89" s="273"/>
      <c r="V89" s="354"/>
      <c r="W89" s="54"/>
      <c r="X89" s="55"/>
      <c r="Y89" s="273"/>
      <c r="Z89" s="354"/>
      <c r="AA89" s="54"/>
      <c r="AB89" s="55"/>
      <c r="AC89" s="273"/>
      <c r="AD89" s="327"/>
      <c r="AE89" s="54" t="s">
        <v>1572</v>
      </c>
      <c r="AF89" s="55"/>
      <c r="AG89" s="273"/>
      <c r="AH89" s="332"/>
      <c r="AI89" s="54" t="s">
        <v>1572</v>
      </c>
      <c r="AJ89" s="55"/>
      <c r="AK89" s="273"/>
      <c r="AL89" s="290" t="str">
        <f>IF(F89="","",学校情報!$D$2)</f>
        <v/>
      </c>
      <c r="AO89" s="264"/>
      <c r="AV89" s="263" t="s">
        <v>850</v>
      </c>
      <c r="BF89" s="403" t="s">
        <v>3956</v>
      </c>
      <c r="BG89" s="403" t="s">
        <v>3956</v>
      </c>
      <c r="BH89" s="403" t="s">
        <v>3956</v>
      </c>
      <c r="BI89" s="403" t="s">
        <v>1407</v>
      </c>
      <c r="BJ89" s="403" t="s">
        <v>1407</v>
      </c>
      <c r="BK89" s="403" t="s">
        <v>1407</v>
      </c>
    </row>
    <row r="90" spans="1:68" ht="22.5" customHeight="1" x14ac:dyDescent="0.2">
      <c r="A90" t="str">
        <f t="shared" si="7"/>
        <v/>
      </c>
      <c r="B90" t="str">
        <f t="shared" si="8"/>
        <v/>
      </c>
      <c r="C90" t="str">
        <f t="shared" si="5"/>
        <v/>
      </c>
      <c r="D90" t="str">
        <f t="shared" si="6"/>
        <v/>
      </c>
      <c r="E90" s="87">
        <v>86</v>
      </c>
      <c r="F90" s="407"/>
      <c r="G90" s="138"/>
      <c r="H90" s="32">
        <f>IF(ISERROR(VLOOKUP($F90,氏名データ!$2:$2800,4,0)),"",VLOOKUP($F90,氏名データ!$2:$2800,4,0))</f>
        <v>0</v>
      </c>
      <c r="I90" s="33">
        <f>IF(ISERROR(VLOOKUP($F90,氏名データ!$2:$2800,5,0)),"",VLOOKUP($F90,氏名データ!$2:$2800,5,0))</f>
        <v>0</v>
      </c>
      <c r="J90" s="34">
        <f>IF(ISERROR(VLOOKUP($F90,氏名データ!$2:$2800,6,0)),"",VLOOKUP($F90,氏名データ!$2:$2800,6,0))</f>
        <v>0</v>
      </c>
      <c r="K90" s="35">
        <f>IF(ISERROR(VLOOKUP($F90,氏名データ!$2:$2800,7,0)),"",VLOOKUP($F90,氏名データ!$2:$2800,7,0))</f>
        <v>0</v>
      </c>
      <c r="L90" s="36"/>
      <c r="M90" s="36"/>
      <c r="N90" s="36"/>
      <c r="O90" s="280">
        <f>IF(ISERROR(VLOOKUP($F90,氏名データ!$2:$2800,8,0)),"",VLOOKUP($F90,氏名データ!$2:$2800,8,0))</f>
        <v>0</v>
      </c>
      <c r="P90" s="37">
        <f>IF(ISERROR(VLOOKUP($F90,氏名データ!$2:$2800,11,0)),"",VLOOKUP($F90,氏名データ!$2:$2800,11,0))</f>
        <v>0</v>
      </c>
      <c r="Q90" s="34" t="str">
        <f>IF(ISERROR(VLOOKUP($F90,氏名データ!$2:$2800,9,0)),"",VLOOKUP($F90,氏名データ!$2:$2800,9,0))</f>
        <v/>
      </c>
      <c r="R90" s="274"/>
      <c r="S90" s="38"/>
      <c r="T90" s="39"/>
      <c r="U90" s="275"/>
      <c r="V90" s="356"/>
      <c r="W90" s="38"/>
      <c r="X90" s="39"/>
      <c r="Y90" s="275"/>
      <c r="Z90" s="356"/>
      <c r="AA90" s="38"/>
      <c r="AB90" s="39"/>
      <c r="AC90" s="275"/>
      <c r="AD90" s="328"/>
      <c r="AE90" s="38" t="s">
        <v>1572</v>
      </c>
      <c r="AF90" s="39"/>
      <c r="AG90" s="275"/>
      <c r="AH90" s="333"/>
      <c r="AI90" s="38" t="s">
        <v>1572</v>
      </c>
      <c r="AJ90" s="39"/>
      <c r="AK90" s="275"/>
      <c r="AL90" s="291" t="str">
        <f>IF(F90="","",学校情報!$D$2)</f>
        <v/>
      </c>
      <c r="AM90" s="263"/>
      <c r="AO90" s="264"/>
      <c r="AV90" s="261" t="s">
        <v>851</v>
      </c>
      <c r="BF90" s="403" t="s">
        <v>1418</v>
      </c>
      <c r="BG90" s="403" t="s">
        <v>1418</v>
      </c>
      <c r="BH90" s="403" t="s">
        <v>1418</v>
      </c>
      <c r="BI90" s="403" t="s">
        <v>1409</v>
      </c>
      <c r="BJ90" s="403" t="s">
        <v>1409</v>
      </c>
      <c r="BK90" s="403" t="s">
        <v>1409</v>
      </c>
    </row>
    <row r="91" spans="1:68" ht="22.5" customHeight="1" x14ac:dyDescent="0.2">
      <c r="A91" t="str">
        <f t="shared" si="7"/>
        <v/>
      </c>
      <c r="B91" t="str">
        <f t="shared" si="8"/>
        <v/>
      </c>
      <c r="C91" t="str">
        <f t="shared" si="5"/>
        <v/>
      </c>
      <c r="D91" t="str">
        <f t="shared" si="6"/>
        <v/>
      </c>
      <c r="E91" s="85">
        <v>87</v>
      </c>
      <c r="F91" s="408"/>
      <c r="G91" s="136"/>
      <c r="H91" s="22">
        <f>IF(ISERROR(VLOOKUP($F91,氏名データ!$2:$2800,4,0)),"",VLOOKUP($F91,氏名データ!$2:$2800,4,0))</f>
        <v>0</v>
      </c>
      <c r="I91" s="23">
        <f>IF(ISERROR(VLOOKUP($F91,氏名データ!$2:$2800,5,0)),"",VLOOKUP($F91,氏名データ!$2:$2800,5,0))</f>
        <v>0</v>
      </c>
      <c r="J91" s="25">
        <f>IF(ISERROR(VLOOKUP($F91,氏名データ!$2:$2800,6,0)),"",VLOOKUP($F91,氏名データ!$2:$2800,6,0))</f>
        <v>0</v>
      </c>
      <c r="K91" s="26">
        <f>IF(ISERROR(VLOOKUP($F91,氏名データ!$2:$2800,7,0)),"",VLOOKUP($F91,氏名データ!$2:$2800,7,0))</f>
        <v>0</v>
      </c>
      <c r="L91" s="24"/>
      <c r="M91" s="24"/>
      <c r="N91" s="24"/>
      <c r="O91" s="278">
        <f>IF(ISERROR(VLOOKUP($F91,氏名データ!$2:$2800,8,0)),"",VLOOKUP($F91,氏名データ!$2:$2800,8,0))</f>
        <v>0</v>
      </c>
      <c r="P91" s="27">
        <f>IF(ISERROR(VLOOKUP($F91,氏名データ!$2:$2800,11,0)),"",VLOOKUP($F91,氏名データ!$2:$2800,11,0))</f>
        <v>0</v>
      </c>
      <c r="Q91" s="25" t="str">
        <f>IF(ISERROR(VLOOKUP($F91,氏名データ!$2:$2800,9,0)),"",VLOOKUP($F91,氏名データ!$2:$2800,9,0))</f>
        <v/>
      </c>
      <c r="R91" s="270"/>
      <c r="S91" s="28"/>
      <c r="T91" s="29"/>
      <c r="U91" s="271"/>
      <c r="V91" s="352"/>
      <c r="W91" s="28"/>
      <c r="X91" s="29"/>
      <c r="Y91" s="271"/>
      <c r="Z91" s="352"/>
      <c r="AA91" s="28"/>
      <c r="AB91" s="29"/>
      <c r="AC91" s="271"/>
      <c r="AD91" s="326"/>
      <c r="AE91" s="28" t="s">
        <v>1572</v>
      </c>
      <c r="AF91" s="29"/>
      <c r="AG91" s="271"/>
      <c r="AH91" s="331"/>
      <c r="AI91" s="28" t="s">
        <v>1572</v>
      </c>
      <c r="AJ91" s="29"/>
      <c r="AK91" s="271"/>
      <c r="AL91" s="289" t="str">
        <f>IF(F91="","",学校情報!$D$2)</f>
        <v/>
      </c>
      <c r="AM91" s="263"/>
      <c r="AO91" s="264"/>
      <c r="AV91" s="263" t="s">
        <v>852</v>
      </c>
      <c r="BF91" s="403" t="s">
        <v>1566</v>
      </c>
      <c r="BG91" s="403" t="s">
        <v>1566</v>
      </c>
      <c r="BH91" s="403" t="s">
        <v>1566</v>
      </c>
      <c r="BI91" s="403" t="s">
        <v>1411</v>
      </c>
      <c r="BJ91" s="403" t="s">
        <v>1411</v>
      </c>
      <c r="BK91" s="403" t="s">
        <v>1411</v>
      </c>
    </row>
    <row r="92" spans="1:68" ht="22.5" customHeight="1" x14ac:dyDescent="0.2">
      <c r="A92" t="str">
        <f t="shared" si="7"/>
        <v/>
      </c>
      <c r="B92" t="str">
        <f t="shared" si="8"/>
        <v/>
      </c>
      <c r="C92" t="str">
        <f t="shared" si="5"/>
        <v/>
      </c>
      <c r="D92" t="str">
        <f t="shared" si="6"/>
        <v/>
      </c>
      <c r="E92" s="85">
        <v>88</v>
      </c>
      <c r="F92" s="408"/>
      <c r="G92" s="136"/>
      <c r="H92" s="22">
        <f>IF(ISERROR(VLOOKUP($F92,氏名データ!$2:$2800,4,0)),"",VLOOKUP($F92,氏名データ!$2:$2800,4,0))</f>
        <v>0</v>
      </c>
      <c r="I92" s="23">
        <f>IF(ISERROR(VLOOKUP($F92,氏名データ!$2:$2800,5,0)),"",VLOOKUP($F92,氏名データ!$2:$2800,5,0))</f>
        <v>0</v>
      </c>
      <c r="J92" s="25">
        <f>IF(ISERROR(VLOOKUP($F92,氏名データ!$2:$2800,6,0)),"",VLOOKUP($F92,氏名データ!$2:$2800,6,0))</f>
        <v>0</v>
      </c>
      <c r="K92" s="26">
        <f>IF(ISERROR(VLOOKUP($F92,氏名データ!$2:$2800,7,0)),"",VLOOKUP($F92,氏名データ!$2:$2800,7,0))</f>
        <v>0</v>
      </c>
      <c r="L92" s="24"/>
      <c r="M92" s="24"/>
      <c r="N92" s="24"/>
      <c r="O92" s="278">
        <f>IF(ISERROR(VLOOKUP($F92,氏名データ!$2:$2800,8,0)),"",VLOOKUP($F92,氏名データ!$2:$2800,8,0))</f>
        <v>0</v>
      </c>
      <c r="P92" s="27">
        <f>IF(ISERROR(VLOOKUP($F92,氏名データ!$2:$2800,11,0)),"",VLOOKUP($F92,氏名データ!$2:$2800,11,0))</f>
        <v>0</v>
      </c>
      <c r="Q92" s="25" t="str">
        <f>IF(ISERROR(VLOOKUP($F92,氏名データ!$2:$2800,9,0)),"",VLOOKUP($F92,氏名データ!$2:$2800,9,0))</f>
        <v/>
      </c>
      <c r="R92" s="270"/>
      <c r="S92" s="28"/>
      <c r="T92" s="29"/>
      <c r="U92" s="271"/>
      <c r="V92" s="352"/>
      <c r="W92" s="28"/>
      <c r="X92" s="29"/>
      <c r="Y92" s="271"/>
      <c r="Z92" s="352"/>
      <c r="AA92" s="28"/>
      <c r="AB92" s="29"/>
      <c r="AC92" s="271"/>
      <c r="AD92" s="326"/>
      <c r="AE92" s="28" t="s">
        <v>1572</v>
      </c>
      <c r="AF92" s="29"/>
      <c r="AG92" s="271"/>
      <c r="AH92" s="331"/>
      <c r="AI92" s="28" t="s">
        <v>1572</v>
      </c>
      <c r="AJ92" s="29"/>
      <c r="AK92" s="271"/>
      <c r="AL92" s="289" t="str">
        <f>IF(F92="","",学校情報!$D$2)</f>
        <v/>
      </c>
      <c r="AM92" s="263"/>
      <c r="AO92" s="264"/>
      <c r="AV92" s="263" t="s">
        <v>853</v>
      </c>
      <c r="BF92" s="403" t="s">
        <v>1568</v>
      </c>
      <c r="BG92" s="403" t="s">
        <v>1568</v>
      </c>
      <c r="BH92" s="403" t="s">
        <v>1568</v>
      </c>
      <c r="BI92" s="403" t="s">
        <v>1412</v>
      </c>
      <c r="BJ92" s="403" t="s">
        <v>1412</v>
      </c>
      <c r="BK92" s="403" t="s">
        <v>1412</v>
      </c>
    </row>
    <row r="93" spans="1:68" ht="22.5" customHeight="1" x14ac:dyDescent="0.2">
      <c r="A93" t="str">
        <f t="shared" si="7"/>
        <v/>
      </c>
      <c r="B93" t="str">
        <f t="shared" si="8"/>
        <v/>
      </c>
      <c r="C93" t="str">
        <f t="shared" si="5"/>
        <v/>
      </c>
      <c r="D93" t="str">
        <f t="shared" si="6"/>
        <v/>
      </c>
      <c r="E93" s="85">
        <v>89</v>
      </c>
      <c r="F93" s="408"/>
      <c r="G93" s="136"/>
      <c r="H93" s="22">
        <f>IF(ISERROR(VLOOKUP($F93,氏名データ!$2:$2800,4,0)),"",VLOOKUP($F93,氏名データ!$2:$2800,4,0))</f>
        <v>0</v>
      </c>
      <c r="I93" s="23">
        <f>IF(ISERROR(VLOOKUP($F93,氏名データ!$2:$2800,5,0)),"",VLOOKUP($F93,氏名データ!$2:$2800,5,0))</f>
        <v>0</v>
      </c>
      <c r="J93" s="25">
        <f>IF(ISERROR(VLOOKUP($F93,氏名データ!$2:$2800,6,0)),"",VLOOKUP($F93,氏名データ!$2:$2800,6,0))</f>
        <v>0</v>
      </c>
      <c r="K93" s="26">
        <f>IF(ISERROR(VLOOKUP($F93,氏名データ!$2:$2800,7,0)),"",VLOOKUP($F93,氏名データ!$2:$2800,7,0))</f>
        <v>0</v>
      </c>
      <c r="L93" s="24"/>
      <c r="M93" s="24"/>
      <c r="N93" s="24"/>
      <c r="O93" s="278">
        <f>IF(ISERROR(VLOOKUP($F93,氏名データ!$2:$2800,8,0)),"",VLOOKUP($F93,氏名データ!$2:$2800,8,0))</f>
        <v>0</v>
      </c>
      <c r="P93" s="27">
        <f>IF(ISERROR(VLOOKUP($F93,氏名データ!$2:$2800,11,0)),"",VLOOKUP($F93,氏名データ!$2:$2800,11,0))</f>
        <v>0</v>
      </c>
      <c r="Q93" s="25" t="str">
        <f>IF(ISERROR(VLOOKUP($F93,氏名データ!$2:$2800,9,0)),"",VLOOKUP($F93,氏名データ!$2:$2800,9,0))</f>
        <v/>
      </c>
      <c r="R93" s="270"/>
      <c r="S93" s="28"/>
      <c r="T93" s="29"/>
      <c r="U93" s="271"/>
      <c r="V93" s="352"/>
      <c r="W93" s="28"/>
      <c r="X93" s="29"/>
      <c r="Y93" s="271"/>
      <c r="Z93" s="352"/>
      <c r="AA93" s="28"/>
      <c r="AB93" s="29"/>
      <c r="AC93" s="271"/>
      <c r="AD93" s="326"/>
      <c r="AE93" s="28" t="s">
        <v>1572</v>
      </c>
      <c r="AF93" s="29"/>
      <c r="AG93" s="271"/>
      <c r="AH93" s="331"/>
      <c r="AI93" s="28" t="s">
        <v>1572</v>
      </c>
      <c r="AJ93" s="29"/>
      <c r="AK93" s="271"/>
      <c r="AL93" s="289" t="str">
        <f>IF(F93="","",学校情報!$D$2)</f>
        <v/>
      </c>
      <c r="AM93" s="263"/>
      <c r="AO93" s="264"/>
      <c r="AV93" s="261" t="s">
        <v>854</v>
      </c>
      <c r="BF93" s="403" t="s">
        <v>1565</v>
      </c>
      <c r="BG93" s="403" t="s">
        <v>1565</v>
      </c>
      <c r="BH93" s="403" t="s">
        <v>1565</v>
      </c>
      <c r="BI93" s="403" t="s">
        <v>1408</v>
      </c>
      <c r="BJ93" s="403" t="s">
        <v>1408</v>
      </c>
      <c r="BK93" s="403" t="s">
        <v>1408</v>
      </c>
    </row>
    <row r="94" spans="1:68" ht="22.5" customHeight="1" thickBot="1" x14ac:dyDescent="0.25">
      <c r="A94" t="str">
        <f t="shared" si="7"/>
        <v/>
      </c>
      <c r="B94" t="str">
        <f t="shared" si="8"/>
        <v/>
      </c>
      <c r="C94" t="str">
        <f t="shared" si="5"/>
        <v/>
      </c>
      <c r="D94" t="str">
        <f t="shared" si="6"/>
        <v/>
      </c>
      <c r="E94" s="88">
        <v>90</v>
      </c>
      <c r="F94" s="410"/>
      <c r="G94" s="139"/>
      <c r="H94" s="56">
        <f>IF(ISERROR(VLOOKUP($F94,氏名データ!$2:$2800,4,0)),"",VLOOKUP($F94,氏名データ!$2:$2800,4,0))</f>
        <v>0</v>
      </c>
      <c r="I94" s="57">
        <f>IF(ISERROR(VLOOKUP($F94,氏名データ!$2:$2800,5,0)),"",VLOOKUP($F94,氏名データ!$2:$2800,5,0))</f>
        <v>0</v>
      </c>
      <c r="J94" s="58">
        <f>IF(ISERROR(VLOOKUP($F94,氏名データ!$2:$2800,6,0)),"",VLOOKUP($F94,氏名データ!$2:$2800,6,0))</f>
        <v>0</v>
      </c>
      <c r="K94" s="59">
        <f>IF(ISERROR(VLOOKUP($F94,氏名データ!$2:$2800,7,0)),"",VLOOKUP($F94,氏名データ!$2:$2800,7,0))</f>
        <v>0</v>
      </c>
      <c r="L94" s="60"/>
      <c r="M94" s="60"/>
      <c r="N94" s="60"/>
      <c r="O94" s="281">
        <f>IF(ISERROR(VLOOKUP($F94,氏名データ!$2:$2800,8,0)),"",VLOOKUP($F94,氏名データ!$2:$2800,8,0))</f>
        <v>0</v>
      </c>
      <c r="P94" s="61">
        <f>IF(ISERROR(VLOOKUP($F94,氏名データ!$2:$2800,11,0)),"",VLOOKUP($F94,氏名データ!$2:$2800,11,0))</f>
        <v>0</v>
      </c>
      <c r="Q94" s="58" t="str">
        <f>IF(ISERROR(VLOOKUP($F94,氏名データ!$2:$2800,9,0)),"",VLOOKUP($F94,氏名データ!$2:$2800,9,0))</f>
        <v/>
      </c>
      <c r="R94" s="276"/>
      <c r="S94" s="62"/>
      <c r="T94" s="63"/>
      <c r="U94" s="277"/>
      <c r="V94" s="358"/>
      <c r="W94" s="62"/>
      <c r="X94" s="63"/>
      <c r="Y94" s="277"/>
      <c r="Z94" s="358"/>
      <c r="AA94" s="62"/>
      <c r="AB94" s="63"/>
      <c r="AC94" s="277"/>
      <c r="AD94" s="329"/>
      <c r="AE94" s="62" t="s">
        <v>1572</v>
      </c>
      <c r="AF94" s="63"/>
      <c r="AG94" s="277"/>
      <c r="AH94" s="334"/>
      <c r="AI94" s="62" t="s">
        <v>1572</v>
      </c>
      <c r="AJ94" s="63"/>
      <c r="AK94" s="277"/>
      <c r="AL94" s="292" t="str">
        <f>IF(F94="","",学校情報!$D$2)</f>
        <v/>
      </c>
      <c r="AM94" s="263"/>
      <c r="AO94" s="264"/>
      <c r="AV94" s="263" t="s">
        <v>855</v>
      </c>
      <c r="BF94" s="403" t="s">
        <v>1567</v>
      </c>
      <c r="BG94" s="403" t="s">
        <v>1567</v>
      </c>
      <c r="BH94" s="403" t="s">
        <v>1567</v>
      </c>
      <c r="BI94" s="403" t="s">
        <v>1410</v>
      </c>
      <c r="BJ94" s="403" t="s">
        <v>1410</v>
      </c>
      <c r="BK94" s="403" t="s">
        <v>1410</v>
      </c>
    </row>
    <row r="95" spans="1:68" ht="22.5" customHeight="1" x14ac:dyDescent="0.2">
      <c r="A95" t="str">
        <f t="shared" si="7"/>
        <v/>
      </c>
      <c r="B95" t="str">
        <f t="shared" si="8"/>
        <v/>
      </c>
      <c r="C95" t="str">
        <f t="shared" si="5"/>
        <v/>
      </c>
      <c r="D95" t="str">
        <f t="shared" si="6"/>
        <v/>
      </c>
      <c r="E95" s="84">
        <v>91</v>
      </c>
      <c r="F95" s="411"/>
      <c r="G95" s="135"/>
      <c r="H95" s="40">
        <f>IF(ISERROR(VLOOKUP($F95,氏名データ!$2:$2800,4,0)),"",VLOOKUP($F95,氏名データ!$2:$2800,4,0))</f>
        <v>0</v>
      </c>
      <c r="I95" s="41">
        <f>IF(ISERROR(VLOOKUP($F95,氏名データ!$2:$2800,5,0)),"",VLOOKUP($F95,氏名データ!$2:$2800,5,0))</f>
        <v>0</v>
      </c>
      <c r="J95" s="42">
        <f>IF(ISERROR(VLOOKUP($F95,氏名データ!$2:$2800,6,0)),"",VLOOKUP($F95,氏名データ!$2:$2800,6,0))</f>
        <v>0</v>
      </c>
      <c r="K95" s="43">
        <f>IF(ISERROR(VLOOKUP($F95,氏名データ!$2:$2800,7,0)),"",VLOOKUP($F95,氏名データ!$2:$2800,7,0))</f>
        <v>0</v>
      </c>
      <c r="L95" s="44"/>
      <c r="M95" s="44"/>
      <c r="N95" s="44"/>
      <c r="O95" s="282">
        <f>IF(ISERROR(VLOOKUP($F95,氏名データ!$2:$2800,8,0)),"",VLOOKUP($F95,氏名データ!$2:$2800,8,0))</f>
        <v>0</v>
      </c>
      <c r="P95" s="45">
        <f>IF(ISERROR(VLOOKUP($F95,氏名データ!$2:$2800,11,0)),"",VLOOKUP($F95,氏名データ!$2:$2800,11,0))</f>
        <v>0</v>
      </c>
      <c r="Q95" s="42" t="str">
        <f>IF(ISERROR(VLOOKUP($F95,氏名データ!$2:$2800,9,0)),"",VLOOKUP($F95,氏名データ!$2:$2800,9,0))</f>
        <v/>
      </c>
      <c r="R95" s="268"/>
      <c r="S95" s="46"/>
      <c r="T95" s="47"/>
      <c r="U95" s="269"/>
      <c r="V95" s="350"/>
      <c r="W95" s="46"/>
      <c r="X95" s="47"/>
      <c r="Y95" s="269"/>
      <c r="Z95" s="350"/>
      <c r="AA95" s="46"/>
      <c r="AB95" s="47"/>
      <c r="AC95" s="269"/>
      <c r="AD95" s="325"/>
      <c r="AE95" s="46" t="s">
        <v>1572</v>
      </c>
      <c r="AF95" s="47"/>
      <c r="AG95" s="269"/>
      <c r="AH95" s="330"/>
      <c r="AI95" s="46" t="s">
        <v>1572</v>
      </c>
      <c r="AJ95" s="47"/>
      <c r="AK95" s="269"/>
      <c r="AL95" s="293" t="str">
        <f>IF(F95="","",学校情報!$D$2)</f>
        <v/>
      </c>
      <c r="AO95" s="264"/>
      <c r="AV95" s="263" t="s">
        <v>856</v>
      </c>
      <c r="BF95" s="403" t="s">
        <v>3957</v>
      </c>
      <c r="BG95" s="403" t="s">
        <v>3957</v>
      </c>
      <c r="BH95" s="403" t="s">
        <v>3957</v>
      </c>
      <c r="BI95" s="403" t="s">
        <v>1571</v>
      </c>
      <c r="BJ95" s="403" t="s">
        <v>1571</v>
      </c>
      <c r="BK95" s="403" t="s">
        <v>1571</v>
      </c>
    </row>
    <row r="96" spans="1:68" ht="22.5" customHeight="1" x14ac:dyDescent="0.2">
      <c r="A96" t="str">
        <f t="shared" si="7"/>
        <v/>
      </c>
      <c r="B96" t="str">
        <f t="shared" si="8"/>
        <v/>
      </c>
      <c r="C96" t="str">
        <f t="shared" si="5"/>
        <v/>
      </c>
      <c r="D96" t="str">
        <f t="shared" si="6"/>
        <v/>
      </c>
      <c r="E96" s="85">
        <v>92</v>
      </c>
      <c r="F96" s="408"/>
      <c r="G96" s="136"/>
      <c r="H96" s="22">
        <f>IF(ISERROR(VLOOKUP($F96,氏名データ!$2:$2800,4,0)),"",VLOOKUP($F96,氏名データ!$2:$2800,4,0))</f>
        <v>0</v>
      </c>
      <c r="I96" s="23">
        <f>IF(ISERROR(VLOOKUP($F96,氏名データ!$2:$2800,5,0)),"",VLOOKUP($F96,氏名データ!$2:$2800,5,0))</f>
        <v>0</v>
      </c>
      <c r="J96" s="25">
        <f>IF(ISERROR(VLOOKUP($F96,氏名データ!$2:$2800,6,0)),"",VLOOKUP($F96,氏名データ!$2:$2800,6,0))</f>
        <v>0</v>
      </c>
      <c r="K96" s="26">
        <f>IF(ISERROR(VLOOKUP($F96,氏名データ!$2:$2800,7,0)),"",VLOOKUP($F96,氏名データ!$2:$2800,7,0))</f>
        <v>0</v>
      </c>
      <c r="L96" s="24"/>
      <c r="M96" s="24"/>
      <c r="N96" s="24"/>
      <c r="O96" s="278">
        <f>IF(ISERROR(VLOOKUP($F96,氏名データ!$2:$2800,8,0)),"",VLOOKUP($F96,氏名データ!$2:$2800,8,0))</f>
        <v>0</v>
      </c>
      <c r="P96" s="27">
        <f>IF(ISERROR(VLOOKUP($F96,氏名データ!$2:$2800,11,0)),"",VLOOKUP($F96,氏名データ!$2:$2800,11,0))</f>
        <v>0</v>
      </c>
      <c r="Q96" s="25" t="str">
        <f>IF(ISERROR(VLOOKUP($F96,氏名データ!$2:$2800,9,0)),"",VLOOKUP($F96,氏名データ!$2:$2800,9,0))</f>
        <v/>
      </c>
      <c r="R96" s="270"/>
      <c r="S96" s="28"/>
      <c r="T96" s="29"/>
      <c r="U96" s="271"/>
      <c r="V96" s="352"/>
      <c r="W96" s="28"/>
      <c r="X96" s="29"/>
      <c r="Y96" s="271"/>
      <c r="Z96" s="352"/>
      <c r="AA96" s="28"/>
      <c r="AB96" s="29"/>
      <c r="AC96" s="271"/>
      <c r="AD96" s="326"/>
      <c r="AE96" s="28" t="s">
        <v>1572</v>
      </c>
      <c r="AF96" s="29"/>
      <c r="AG96" s="271"/>
      <c r="AH96" s="331"/>
      <c r="AI96" s="28" t="s">
        <v>1572</v>
      </c>
      <c r="AJ96" s="29"/>
      <c r="AK96" s="271"/>
      <c r="AL96" s="289" t="str">
        <f>IF(F96="","",学校情報!$D$2)</f>
        <v/>
      </c>
      <c r="AO96" s="264"/>
      <c r="AV96" s="261" t="s">
        <v>857</v>
      </c>
      <c r="BF96" s="403" t="s">
        <v>1582</v>
      </c>
      <c r="BG96" s="403" t="s">
        <v>1582</v>
      </c>
      <c r="BH96" s="403" t="s">
        <v>1582</v>
      </c>
      <c r="BI96" s="403" t="s">
        <v>3958</v>
      </c>
      <c r="BJ96" s="403" t="s">
        <v>3958</v>
      </c>
      <c r="BK96" s="403" t="s">
        <v>3958</v>
      </c>
    </row>
    <row r="97" spans="1:63" ht="22.5" customHeight="1" x14ac:dyDescent="0.2">
      <c r="A97" t="str">
        <f t="shared" si="7"/>
        <v/>
      </c>
      <c r="B97" t="str">
        <f t="shared" si="8"/>
        <v/>
      </c>
      <c r="C97" t="str">
        <f t="shared" si="5"/>
        <v/>
      </c>
      <c r="D97" t="str">
        <f t="shared" si="6"/>
        <v/>
      </c>
      <c r="E97" s="85">
        <v>93</v>
      </c>
      <c r="F97" s="408"/>
      <c r="G97" s="136"/>
      <c r="H97" s="22">
        <f>IF(ISERROR(VLOOKUP($F97,氏名データ!$2:$2800,4,0)),"",VLOOKUP($F97,氏名データ!$2:$2800,4,0))</f>
        <v>0</v>
      </c>
      <c r="I97" s="23">
        <f>IF(ISERROR(VLOOKUP($F97,氏名データ!$2:$2800,5,0)),"",VLOOKUP($F97,氏名データ!$2:$2800,5,0))</f>
        <v>0</v>
      </c>
      <c r="J97" s="25">
        <f>IF(ISERROR(VLOOKUP($F97,氏名データ!$2:$2800,6,0)),"",VLOOKUP($F97,氏名データ!$2:$2800,6,0))</f>
        <v>0</v>
      </c>
      <c r="K97" s="26">
        <f>IF(ISERROR(VLOOKUP($F97,氏名データ!$2:$2800,7,0)),"",VLOOKUP($F97,氏名データ!$2:$2800,7,0))</f>
        <v>0</v>
      </c>
      <c r="L97" s="24"/>
      <c r="M97" s="24"/>
      <c r="N97" s="24"/>
      <c r="O97" s="278">
        <f>IF(ISERROR(VLOOKUP($F97,氏名データ!$2:$2800,8,0)),"",VLOOKUP($F97,氏名データ!$2:$2800,8,0))</f>
        <v>0</v>
      </c>
      <c r="P97" s="27">
        <f>IF(ISERROR(VLOOKUP($F97,氏名データ!$2:$2800,11,0)),"",VLOOKUP($F97,氏名データ!$2:$2800,11,0))</f>
        <v>0</v>
      </c>
      <c r="Q97" s="25" t="str">
        <f>IF(ISERROR(VLOOKUP($F97,氏名データ!$2:$2800,9,0)),"",VLOOKUP($F97,氏名データ!$2:$2800,9,0))</f>
        <v/>
      </c>
      <c r="R97" s="270"/>
      <c r="S97" s="28"/>
      <c r="T97" s="29"/>
      <c r="U97" s="271"/>
      <c r="V97" s="352"/>
      <c r="W97" s="28"/>
      <c r="X97" s="29"/>
      <c r="Y97" s="271"/>
      <c r="Z97" s="352"/>
      <c r="AA97" s="28"/>
      <c r="AB97" s="29"/>
      <c r="AC97" s="271"/>
      <c r="AD97" s="326"/>
      <c r="AE97" s="28" t="s">
        <v>1572</v>
      </c>
      <c r="AF97" s="29"/>
      <c r="AG97" s="271"/>
      <c r="AH97" s="331"/>
      <c r="AI97" s="28" t="s">
        <v>1572</v>
      </c>
      <c r="AJ97" s="29"/>
      <c r="AK97" s="271"/>
      <c r="AL97" s="289" t="str">
        <f>IF(F97="","",学校情報!$D$2)</f>
        <v/>
      </c>
      <c r="AO97" s="264"/>
      <c r="AV97" s="263" t="s">
        <v>858</v>
      </c>
      <c r="BF97" s="403" t="s">
        <v>3959</v>
      </c>
      <c r="BG97" s="403" t="s">
        <v>3959</v>
      </c>
      <c r="BH97" s="403" t="s">
        <v>3959</v>
      </c>
      <c r="BI97" s="403" t="s">
        <v>1415</v>
      </c>
      <c r="BJ97" s="403" t="s">
        <v>1415</v>
      </c>
      <c r="BK97" s="403" t="s">
        <v>1415</v>
      </c>
    </row>
    <row r="98" spans="1:63" ht="22.5" customHeight="1" x14ac:dyDescent="0.2">
      <c r="A98" t="str">
        <f t="shared" si="7"/>
        <v/>
      </c>
      <c r="B98" t="str">
        <f t="shared" si="8"/>
        <v/>
      </c>
      <c r="C98" t="str">
        <f t="shared" si="5"/>
        <v/>
      </c>
      <c r="D98" t="str">
        <f t="shared" si="6"/>
        <v/>
      </c>
      <c r="E98" s="85">
        <v>94</v>
      </c>
      <c r="F98" s="408"/>
      <c r="G98" s="136"/>
      <c r="H98" s="22">
        <f>IF(ISERROR(VLOOKUP($F98,氏名データ!$2:$2800,4,0)),"",VLOOKUP($F98,氏名データ!$2:$2800,4,0))</f>
        <v>0</v>
      </c>
      <c r="I98" s="23">
        <f>IF(ISERROR(VLOOKUP($F98,氏名データ!$2:$2800,5,0)),"",VLOOKUP($F98,氏名データ!$2:$2800,5,0))</f>
        <v>0</v>
      </c>
      <c r="J98" s="25">
        <f>IF(ISERROR(VLOOKUP($F98,氏名データ!$2:$2800,6,0)),"",VLOOKUP($F98,氏名データ!$2:$2800,6,0))</f>
        <v>0</v>
      </c>
      <c r="K98" s="26">
        <f>IF(ISERROR(VLOOKUP($F98,氏名データ!$2:$2800,7,0)),"",VLOOKUP($F98,氏名データ!$2:$2800,7,0))</f>
        <v>0</v>
      </c>
      <c r="L98" s="24"/>
      <c r="M98" s="24"/>
      <c r="N98" s="24"/>
      <c r="O98" s="278">
        <f>IF(ISERROR(VLOOKUP($F98,氏名データ!$2:$2800,8,0)),"",VLOOKUP($F98,氏名データ!$2:$2800,8,0))</f>
        <v>0</v>
      </c>
      <c r="P98" s="27">
        <f>IF(ISERROR(VLOOKUP($F98,氏名データ!$2:$2800,11,0)),"",VLOOKUP($F98,氏名データ!$2:$2800,11,0))</f>
        <v>0</v>
      </c>
      <c r="Q98" s="25" t="str">
        <f>IF(ISERROR(VLOOKUP($F98,氏名データ!$2:$2800,9,0)),"",VLOOKUP($F98,氏名データ!$2:$2800,9,0))</f>
        <v/>
      </c>
      <c r="R98" s="270"/>
      <c r="S98" s="28"/>
      <c r="T98" s="29"/>
      <c r="U98" s="271"/>
      <c r="V98" s="352"/>
      <c r="W98" s="28"/>
      <c r="X98" s="29"/>
      <c r="Y98" s="271"/>
      <c r="Z98" s="352"/>
      <c r="AA98" s="28"/>
      <c r="AB98" s="29"/>
      <c r="AC98" s="271"/>
      <c r="AD98" s="326"/>
      <c r="AE98" s="28" t="s">
        <v>1572</v>
      </c>
      <c r="AF98" s="29"/>
      <c r="AG98" s="271"/>
      <c r="AH98" s="331"/>
      <c r="AI98" s="28" t="s">
        <v>1572</v>
      </c>
      <c r="AJ98" s="29"/>
      <c r="AK98" s="271"/>
      <c r="AL98" s="289" t="str">
        <f>IF(F98="","",学校情報!$D$2)</f>
        <v/>
      </c>
      <c r="AO98" s="264"/>
      <c r="AV98" s="263" t="s">
        <v>859</v>
      </c>
      <c r="BF98" s="403" t="s">
        <v>1421</v>
      </c>
      <c r="BG98" s="403" t="s">
        <v>1421</v>
      </c>
      <c r="BH98" s="403" t="s">
        <v>1421</v>
      </c>
      <c r="BI98" s="403" t="s">
        <v>3960</v>
      </c>
      <c r="BJ98" s="403" t="s">
        <v>3960</v>
      </c>
      <c r="BK98" s="403" t="s">
        <v>3960</v>
      </c>
    </row>
    <row r="99" spans="1:63" ht="22.5" customHeight="1" thickBot="1" x14ac:dyDescent="0.25">
      <c r="A99" t="str">
        <f t="shared" si="7"/>
        <v/>
      </c>
      <c r="B99" t="str">
        <f t="shared" si="8"/>
        <v/>
      </c>
      <c r="C99" t="str">
        <f t="shared" si="5"/>
        <v/>
      </c>
      <c r="D99" t="str">
        <f t="shared" si="6"/>
        <v/>
      </c>
      <c r="E99" s="86">
        <v>95</v>
      </c>
      <c r="F99" s="409"/>
      <c r="G99" s="137"/>
      <c r="H99" s="48">
        <f>IF(ISERROR(VLOOKUP($F99,氏名データ!$2:$2800,4,0)),"",VLOOKUP($F99,氏名データ!$2:$2800,4,0))</f>
        <v>0</v>
      </c>
      <c r="I99" s="49">
        <f>IF(ISERROR(VLOOKUP($F99,氏名データ!$2:$2800,5,0)),"",VLOOKUP($F99,氏名データ!$2:$2800,5,0))</f>
        <v>0</v>
      </c>
      <c r="J99" s="50">
        <f>IF(ISERROR(VLOOKUP($F99,氏名データ!$2:$2800,6,0)),"",VLOOKUP($F99,氏名データ!$2:$2800,6,0))</f>
        <v>0</v>
      </c>
      <c r="K99" s="51">
        <f>IF(ISERROR(VLOOKUP($F99,氏名データ!$2:$2800,7,0)),"",VLOOKUP($F99,氏名データ!$2:$2800,7,0))</f>
        <v>0</v>
      </c>
      <c r="L99" s="52"/>
      <c r="M99" s="52"/>
      <c r="N99" s="52"/>
      <c r="O99" s="279">
        <f>IF(ISERROR(VLOOKUP($F99,氏名データ!$2:$2800,8,0)),"",VLOOKUP($F99,氏名データ!$2:$2800,8,0))</f>
        <v>0</v>
      </c>
      <c r="P99" s="53">
        <f>IF(ISERROR(VLOOKUP($F99,氏名データ!$2:$2800,11,0)),"",VLOOKUP($F99,氏名データ!$2:$2800,11,0))</f>
        <v>0</v>
      </c>
      <c r="Q99" s="50" t="str">
        <f>IF(ISERROR(VLOOKUP($F99,氏名データ!$2:$2800,9,0)),"",VLOOKUP($F99,氏名データ!$2:$2800,9,0))</f>
        <v/>
      </c>
      <c r="R99" s="272"/>
      <c r="S99" s="54"/>
      <c r="T99" s="55"/>
      <c r="U99" s="273"/>
      <c r="V99" s="354"/>
      <c r="W99" s="54"/>
      <c r="X99" s="55"/>
      <c r="Y99" s="273"/>
      <c r="Z99" s="354"/>
      <c r="AA99" s="54"/>
      <c r="AB99" s="55"/>
      <c r="AC99" s="273"/>
      <c r="AD99" s="327"/>
      <c r="AE99" s="54" t="s">
        <v>1572</v>
      </c>
      <c r="AF99" s="55"/>
      <c r="AG99" s="273"/>
      <c r="AH99" s="332"/>
      <c r="AI99" s="54" t="s">
        <v>1572</v>
      </c>
      <c r="AJ99" s="55"/>
      <c r="AK99" s="273"/>
      <c r="AL99" s="290" t="str">
        <f>IF(F99="","",学校情報!$D$2)</f>
        <v/>
      </c>
      <c r="AO99" s="264"/>
      <c r="AV99" s="261" t="s">
        <v>860</v>
      </c>
      <c r="BF99" s="403" t="s">
        <v>1423</v>
      </c>
      <c r="BG99" s="403" t="s">
        <v>1423</v>
      </c>
      <c r="BH99" s="403" t="s">
        <v>1423</v>
      </c>
      <c r="BI99" s="403" t="s">
        <v>1416</v>
      </c>
      <c r="BJ99" s="403" t="s">
        <v>1416</v>
      </c>
      <c r="BK99" s="403" t="s">
        <v>1416</v>
      </c>
    </row>
    <row r="100" spans="1:63" ht="22.5" customHeight="1" x14ac:dyDescent="0.2">
      <c r="A100" t="str">
        <f t="shared" si="7"/>
        <v/>
      </c>
      <c r="B100" t="str">
        <f t="shared" si="8"/>
        <v/>
      </c>
      <c r="C100" t="str">
        <f t="shared" si="5"/>
        <v/>
      </c>
      <c r="D100" t="str">
        <f t="shared" si="6"/>
        <v/>
      </c>
      <c r="E100" s="87">
        <v>96</v>
      </c>
      <c r="F100" s="407"/>
      <c r="G100" s="138"/>
      <c r="H100" s="32">
        <f>IF(ISERROR(VLOOKUP($F100,氏名データ!$2:$2800,4,0)),"",VLOOKUP($F100,氏名データ!$2:$2800,4,0))</f>
        <v>0</v>
      </c>
      <c r="I100" s="33">
        <f>IF(ISERROR(VLOOKUP($F100,氏名データ!$2:$2800,5,0)),"",VLOOKUP($F100,氏名データ!$2:$2800,5,0))</f>
        <v>0</v>
      </c>
      <c r="J100" s="34">
        <f>IF(ISERROR(VLOOKUP($F100,氏名データ!$2:$2800,6,0)),"",VLOOKUP($F100,氏名データ!$2:$2800,6,0))</f>
        <v>0</v>
      </c>
      <c r="K100" s="35">
        <f>IF(ISERROR(VLOOKUP($F100,氏名データ!$2:$2800,7,0)),"",VLOOKUP($F100,氏名データ!$2:$2800,7,0))</f>
        <v>0</v>
      </c>
      <c r="L100" s="36"/>
      <c r="M100" s="36"/>
      <c r="N100" s="36"/>
      <c r="O100" s="280">
        <f>IF(ISERROR(VLOOKUP($F100,氏名データ!$2:$2800,8,0)),"",VLOOKUP($F100,氏名データ!$2:$2800,8,0))</f>
        <v>0</v>
      </c>
      <c r="P100" s="37">
        <f>IF(ISERROR(VLOOKUP($F100,氏名データ!$2:$2800,11,0)),"",VLOOKUP($F100,氏名データ!$2:$2800,11,0))</f>
        <v>0</v>
      </c>
      <c r="Q100" s="34" t="str">
        <f>IF(ISERROR(VLOOKUP($F100,氏名データ!$2:$2800,9,0)),"",VLOOKUP($F100,氏名データ!$2:$2800,9,0))</f>
        <v/>
      </c>
      <c r="R100" s="274"/>
      <c r="S100" s="38"/>
      <c r="T100" s="39"/>
      <c r="U100" s="275"/>
      <c r="V100" s="356"/>
      <c r="W100" s="38"/>
      <c r="X100" s="39"/>
      <c r="Y100" s="275"/>
      <c r="Z100" s="356"/>
      <c r="AA100" s="38"/>
      <c r="AB100" s="39"/>
      <c r="AC100" s="275"/>
      <c r="AD100" s="328"/>
      <c r="AE100" s="38" t="s">
        <v>1572</v>
      </c>
      <c r="AF100" s="39"/>
      <c r="AG100" s="275"/>
      <c r="AH100" s="333"/>
      <c r="AI100" s="38" t="s">
        <v>1572</v>
      </c>
      <c r="AJ100" s="39"/>
      <c r="AK100" s="275"/>
      <c r="AL100" s="291" t="str">
        <f>IF(F100="","",学校情報!$D$2)</f>
        <v/>
      </c>
      <c r="AO100" s="264"/>
      <c r="AV100" s="263" t="s">
        <v>861</v>
      </c>
      <c r="BF100" s="403" t="s">
        <v>1422</v>
      </c>
      <c r="BG100" s="403" t="s">
        <v>1422</v>
      </c>
      <c r="BH100" s="403" t="s">
        <v>1422</v>
      </c>
      <c r="BI100" s="403" t="s">
        <v>3961</v>
      </c>
      <c r="BJ100" s="403" t="s">
        <v>3961</v>
      </c>
      <c r="BK100" s="403" t="s">
        <v>3961</v>
      </c>
    </row>
    <row r="101" spans="1:63" ht="22.5" customHeight="1" x14ac:dyDescent="0.2">
      <c r="A101" t="str">
        <f t="shared" si="7"/>
        <v/>
      </c>
      <c r="B101" t="str">
        <f t="shared" si="8"/>
        <v/>
      </c>
      <c r="C101" t="str">
        <f t="shared" si="5"/>
        <v/>
      </c>
      <c r="D101" t="str">
        <f t="shared" ref="D101:D124" si="9">IF(P101="女",ROW(R101),"")</f>
        <v/>
      </c>
      <c r="E101" s="85">
        <v>97</v>
      </c>
      <c r="F101" s="408"/>
      <c r="G101" s="136"/>
      <c r="H101" s="22">
        <f>IF(ISERROR(VLOOKUP($F101,氏名データ!$2:$2800,4,0)),"",VLOOKUP($F101,氏名データ!$2:$2800,4,0))</f>
        <v>0</v>
      </c>
      <c r="I101" s="23">
        <f>IF(ISERROR(VLOOKUP($F101,氏名データ!$2:$2800,5,0)),"",VLOOKUP($F101,氏名データ!$2:$2800,5,0))</f>
        <v>0</v>
      </c>
      <c r="J101" s="25">
        <f>IF(ISERROR(VLOOKUP($F101,氏名データ!$2:$2800,6,0)),"",VLOOKUP($F101,氏名データ!$2:$2800,6,0))</f>
        <v>0</v>
      </c>
      <c r="K101" s="26">
        <f>IF(ISERROR(VLOOKUP($F101,氏名データ!$2:$2800,7,0)),"",VLOOKUP($F101,氏名データ!$2:$2800,7,0))</f>
        <v>0</v>
      </c>
      <c r="L101" s="24"/>
      <c r="M101" s="24"/>
      <c r="N101" s="24"/>
      <c r="O101" s="278">
        <f>IF(ISERROR(VLOOKUP($F101,氏名データ!$2:$2800,8,0)),"",VLOOKUP($F101,氏名データ!$2:$2800,8,0))</f>
        <v>0</v>
      </c>
      <c r="P101" s="27">
        <f>IF(ISERROR(VLOOKUP($F101,氏名データ!$2:$2800,11,0)),"",VLOOKUP($F101,氏名データ!$2:$2800,11,0))</f>
        <v>0</v>
      </c>
      <c r="Q101" s="25" t="str">
        <f>IF(ISERROR(VLOOKUP($F101,氏名データ!$2:$2800,9,0)),"",VLOOKUP($F101,氏名データ!$2:$2800,9,0))</f>
        <v/>
      </c>
      <c r="R101" s="270"/>
      <c r="S101" s="28"/>
      <c r="T101" s="29"/>
      <c r="U101" s="271"/>
      <c r="V101" s="352"/>
      <c r="W101" s="28"/>
      <c r="X101" s="29"/>
      <c r="Y101" s="271"/>
      <c r="Z101" s="352"/>
      <c r="AA101" s="28"/>
      <c r="AB101" s="29"/>
      <c r="AC101" s="271"/>
      <c r="AD101" s="326"/>
      <c r="AE101" s="28" t="s">
        <v>1572</v>
      </c>
      <c r="AF101" s="29"/>
      <c r="AG101" s="271"/>
      <c r="AH101" s="331"/>
      <c r="AI101" s="28" t="s">
        <v>1572</v>
      </c>
      <c r="AJ101" s="29"/>
      <c r="AK101" s="271"/>
      <c r="AL101" s="289" t="str">
        <f>IF(F101="","",学校情報!$D$2)</f>
        <v/>
      </c>
      <c r="AO101" s="264"/>
      <c r="AV101" s="263" t="s">
        <v>862</v>
      </c>
      <c r="BF101" s="403" t="s">
        <v>1420</v>
      </c>
      <c r="BG101" s="403" t="s">
        <v>1420</v>
      </c>
      <c r="BH101" s="403" t="s">
        <v>1420</v>
      </c>
      <c r="BI101" s="403" t="s">
        <v>1417</v>
      </c>
      <c r="BJ101" s="403" t="s">
        <v>1417</v>
      </c>
      <c r="BK101" s="403" t="s">
        <v>1417</v>
      </c>
    </row>
    <row r="102" spans="1:63" ht="22.5" customHeight="1" x14ac:dyDescent="0.2">
      <c r="A102" t="str">
        <f t="shared" si="7"/>
        <v/>
      </c>
      <c r="B102" t="str">
        <f t="shared" si="8"/>
        <v/>
      </c>
      <c r="C102" t="str">
        <f t="shared" si="5"/>
        <v/>
      </c>
      <c r="D102" t="str">
        <f t="shared" si="9"/>
        <v/>
      </c>
      <c r="E102" s="85">
        <v>98</v>
      </c>
      <c r="F102" s="408"/>
      <c r="G102" s="136"/>
      <c r="H102" s="22">
        <f>IF(ISERROR(VLOOKUP($F102,氏名データ!$2:$2800,4,0)),"",VLOOKUP($F102,氏名データ!$2:$2800,4,0))</f>
        <v>0</v>
      </c>
      <c r="I102" s="23">
        <f>IF(ISERROR(VLOOKUP($F102,氏名データ!$2:$2800,5,0)),"",VLOOKUP($F102,氏名データ!$2:$2800,5,0))</f>
        <v>0</v>
      </c>
      <c r="J102" s="25">
        <f>IF(ISERROR(VLOOKUP($F102,氏名データ!$2:$2800,6,0)),"",VLOOKUP($F102,氏名データ!$2:$2800,6,0))</f>
        <v>0</v>
      </c>
      <c r="K102" s="26">
        <f>IF(ISERROR(VLOOKUP($F102,氏名データ!$2:$2800,7,0)),"",VLOOKUP($F102,氏名データ!$2:$2800,7,0))</f>
        <v>0</v>
      </c>
      <c r="L102" s="24"/>
      <c r="M102" s="24"/>
      <c r="N102" s="24"/>
      <c r="O102" s="278">
        <f>IF(ISERROR(VLOOKUP($F102,氏名データ!$2:$2800,8,0)),"",VLOOKUP($F102,氏名データ!$2:$2800,8,0))</f>
        <v>0</v>
      </c>
      <c r="P102" s="27">
        <f>IF(ISERROR(VLOOKUP($F102,氏名データ!$2:$2800,11,0)),"",VLOOKUP($F102,氏名データ!$2:$2800,11,0))</f>
        <v>0</v>
      </c>
      <c r="Q102" s="25" t="str">
        <f>IF(ISERROR(VLOOKUP($F102,氏名データ!$2:$2800,9,0)),"",VLOOKUP($F102,氏名データ!$2:$2800,9,0))</f>
        <v/>
      </c>
      <c r="R102" s="270"/>
      <c r="S102" s="28"/>
      <c r="T102" s="29"/>
      <c r="U102" s="271"/>
      <c r="V102" s="352"/>
      <c r="W102" s="28"/>
      <c r="X102" s="29"/>
      <c r="Y102" s="271"/>
      <c r="Z102" s="352"/>
      <c r="AA102" s="28"/>
      <c r="AB102" s="29"/>
      <c r="AC102" s="271"/>
      <c r="AD102" s="326"/>
      <c r="AE102" s="28" t="s">
        <v>1572</v>
      </c>
      <c r="AF102" s="29"/>
      <c r="AG102" s="271"/>
      <c r="AH102" s="331"/>
      <c r="AI102" s="28" t="s">
        <v>1572</v>
      </c>
      <c r="AJ102" s="29"/>
      <c r="AK102" s="271"/>
      <c r="AL102" s="289" t="str">
        <f>IF(F102="","",学校情報!$D$2)</f>
        <v/>
      </c>
      <c r="AN102" s="265"/>
      <c r="AO102" s="264"/>
      <c r="AV102" s="261" t="s">
        <v>863</v>
      </c>
      <c r="BF102" s="403" t="s">
        <v>1570</v>
      </c>
      <c r="BG102" s="403" t="s">
        <v>1570</v>
      </c>
      <c r="BH102" s="403" t="s">
        <v>1570</v>
      </c>
      <c r="BI102" s="403" t="s">
        <v>1414</v>
      </c>
      <c r="BJ102" s="403" t="s">
        <v>1414</v>
      </c>
      <c r="BK102" s="403" t="s">
        <v>1414</v>
      </c>
    </row>
    <row r="103" spans="1:63" ht="22.5" customHeight="1" x14ac:dyDescent="0.2">
      <c r="A103" t="str">
        <f t="shared" si="7"/>
        <v/>
      </c>
      <c r="B103" t="str">
        <f t="shared" si="8"/>
        <v/>
      </c>
      <c r="C103" t="str">
        <f t="shared" si="5"/>
        <v/>
      </c>
      <c r="D103" t="str">
        <f t="shared" si="9"/>
        <v/>
      </c>
      <c r="E103" s="85">
        <v>99</v>
      </c>
      <c r="F103" s="408"/>
      <c r="G103" s="136"/>
      <c r="H103" s="22">
        <f>IF(ISERROR(VLOOKUP($F103,氏名データ!$2:$2800,4,0)),"",VLOOKUP($F103,氏名データ!$2:$2800,4,0))</f>
        <v>0</v>
      </c>
      <c r="I103" s="23">
        <f>IF(ISERROR(VLOOKUP($F103,氏名データ!$2:$2800,5,0)),"",VLOOKUP($F103,氏名データ!$2:$2800,5,0))</f>
        <v>0</v>
      </c>
      <c r="J103" s="25">
        <f>IF(ISERROR(VLOOKUP($F103,氏名データ!$2:$2800,6,0)),"",VLOOKUP($F103,氏名データ!$2:$2800,6,0))</f>
        <v>0</v>
      </c>
      <c r="K103" s="26">
        <f>IF(ISERROR(VLOOKUP($F103,氏名データ!$2:$2800,7,0)),"",VLOOKUP($F103,氏名データ!$2:$2800,7,0))</f>
        <v>0</v>
      </c>
      <c r="L103" s="24"/>
      <c r="M103" s="24"/>
      <c r="N103" s="24"/>
      <c r="O103" s="278">
        <f>IF(ISERROR(VLOOKUP($F103,氏名データ!$2:$2800,8,0)),"",VLOOKUP($F103,氏名データ!$2:$2800,8,0))</f>
        <v>0</v>
      </c>
      <c r="P103" s="27">
        <f>IF(ISERROR(VLOOKUP($F103,氏名データ!$2:$2800,11,0)),"",VLOOKUP($F103,氏名データ!$2:$2800,11,0))</f>
        <v>0</v>
      </c>
      <c r="Q103" s="25" t="str">
        <f>IF(ISERROR(VLOOKUP($F103,氏名データ!$2:$2800,9,0)),"",VLOOKUP($F103,氏名データ!$2:$2800,9,0))</f>
        <v/>
      </c>
      <c r="R103" s="270"/>
      <c r="S103" s="28"/>
      <c r="T103" s="29"/>
      <c r="U103" s="271"/>
      <c r="V103" s="352"/>
      <c r="W103" s="28"/>
      <c r="X103" s="29"/>
      <c r="Y103" s="271"/>
      <c r="Z103" s="352"/>
      <c r="AA103" s="28"/>
      <c r="AB103" s="29"/>
      <c r="AC103" s="271"/>
      <c r="AD103" s="326"/>
      <c r="AE103" s="28" t="s">
        <v>1572</v>
      </c>
      <c r="AF103" s="29"/>
      <c r="AG103" s="271"/>
      <c r="AH103" s="331"/>
      <c r="AI103" s="28" t="s">
        <v>1572</v>
      </c>
      <c r="AJ103" s="29"/>
      <c r="AK103" s="271"/>
      <c r="AL103" s="289" t="str">
        <f>IF(F103="","",学校情報!$D$2)</f>
        <v/>
      </c>
      <c r="AV103" s="263" t="s">
        <v>864</v>
      </c>
      <c r="BF103" s="403" t="s">
        <v>1419</v>
      </c>
      <c r="BG103" s="403" t="s">
        <v>1419</v>
      </c>
      <c r="BH103" s="403" t="s">
        <v>1419</v>
      </c>
      <c r="BI103" s="403" t="s">
        <v>1413</v>
      </c>
      <c r="BJ103" s="403" t="s">
        <v>1413</v>
      </c>
      <c r="BK103" s="403" t="s">
        <v>1413</v>
      </c>
    </row>
    <row r="104" spans="1:63" ht="22.5" customHeight="1" thickBot="1" x14ac:dyDescent="0.25">
      <c r="A104" t="str">
        <f t="shared" si="7"/>
        <v/>
      </c>
      <c r="B104" t="str">
        <f t="shared" si="8"/>
        <v/>
      </c>
      <c r="C104" t="str">
        <f t="shared" si="5"/>
        <v/>
      </c>
      <c r="D104" t="str">
        <f t="shared" si="9"/>
        <v/>
      </c>
      <c r="E104" s="88">
        <v>100</v>
      </c>
      <c r="F104" s="410"/>
      <c r="G104" s="139"/>
      <c r="H104" s="56">
        <f>IF(ISERROR(VLOOKUP($F104,氏名データ!$2:$2800,4,0)),"",VLOOKUP($F104,氏名データ!$2:$2800,4,0))</f>
        <v>0</v>
      </c>
      <c r="I104" s="57">
        <f>IF(ISERROR(VLOOKUP($F104,氏名データ!$2:$2800,5,0)),"",VLOOKUP($F104,氏名データ!$2:$2800,5,0))</f>
        <v>0</v>
      </c>
      <c r="J104" s="58">
        <f>IF(ISERROR(VLOOKUP($F104,氏名データ!$2:$2800,6,0)),"",VLOOKUP($F104,氏名データ!$2:$2800,6,0))</f>
        <v>0</v>
      </c>
      <c r="K104" s="59">
        <f>IF(ISERROR(VLOOKUP($F104,氏名データ!$2:$2800,7,0)),"",VLOOKUP($F104,氏名データ!$2:$2800,7,0))</f>
        <v>0</v>
      </c>
      <c r="L104" s="60"/>
      <c r="M104" s="60"/>
      <c r="N104" s="60"/>
      <c r="O104" s="281">
        <f>IF(ISERROR(VLOOKUP($F104,氏名データ!$2:$2800,8,0)),"",VLOOKUP($F104,氏名データ!$2:$2800,8,0))</f>
        <v>0</v>
      </c>
      <c r="P104" s="61">
        <f>IF(ISERROR(VLOOKUP($F104,氏名データ!$2:$2800,11,0)),"",VLOOKUP($F104,氏名データ!$2:$2800,11,0))</f>
        <v>0</v>
      </c>
      <c r="Q104" s="58" t="str">
        <f>IF(ISERROR(VLOOKUP($F104,氏名データ!$2:$2800,9,0)),"",VLOOKUP($F104,氏名データ!$2:$2800,9,0))</f>
        <v/>
      </c>
      <c r="R104" s="276"/>
      <c r="S104" s="62"/>
      <c r="T104" s="63"/>
      <c r="U104" s="277"/>
      <c r="V104" s="358"/>
      <c r="W104" s="62"/>
      <c r="X104" s="63"/>
      <c r="Y104" s="277"/>
      <c r="Z104" s="358"/>
      <c r="AA104" s="62"/>
      <c r="AB104" s="63"/>
      <c r="AC104" s="277"/>
      <c r="AD104" s="329"/>
      <c r="AE104" s="62" t="s">
        <v>1572</v>
      </c>
      <c r="AF104" s="63"/>
      <c r="AG104" s="277"/>
      <c r="AH104" s="334"/>
      <c r="AI104" s="62" t="s">
        <v>1572</v>
      </c>
      <c r="AJ104" s="63"/>
      <c r="AK104" s="277"/>
      <c r="AL104" s="292" t="str">
        <f>IF(F104="","",学校情報!$D$2)</f>
        <v/>
      </c>
      <c r="AV104" s="263" t="s">
        <v>865</v>
      </c>
      <c r="BF104" s="403" t="s">
        <v>1569</v>
      </c>
      <c r="BG104" s="403" t="s">
        <v>1569</v>
      </c>
      <c r="BH104" s="403" t="s">
        <v>1569</v>
      </c>
      <c r="BI104" s="403"/>
      <c r="BJ104" s="403"/>
      <c r="BK104" s="403"/>
    </row>
    <row r="105" spans="1:63" ht="22.5" customHeight="1" x14ac:dyDescent="0.2">
      <c r="A105" t="str">
        <f t="shared" si="7"/>
        <v/>
      </c>
      <c r="B105" t="str">
        <f t="shared" si="8"/>
        <v/>
      </c>
      <c r="C105" t="str">
        <f t="shared" si="5"/>
        <v/>
      </c>
      <c r="D105" t="str">
        <f t="shared" si="9"/>
        <v/>
      </c>
      <c r="E105" s="84">
        <v>101</v>
      </c>
      <c r="F105" s="411"/>
      <c r="G105" s="135"/>
      <c r="H105" s="40">
        <f>IF(ISERROR(VLOOKUP($F105,氏名データ!$2:$2800,4,0)),"",VLOOKUP($F105,氏名データ!$2:$2800,4,0))</f>
        <v>0</v>
      </c>
      <c r="I105" s="41">
        <f>IF(ISERROR(VLOOKUP($F105,氏名データ!$2:$2800,5,0)),"",VLOOKUP($F105,氏名データ!$2:$2800,5,0))</f>
        <v>0</v>
      </c>
      <c r="J105" s="42">
        <f>IF(ISERROR(VLOOKUP($F105,氏名データ!$2:$2800,6,0)),"",VLOOKUP($F105,氏名データ!$2:$2800,6,0))</f>
        <v>0</v>
      </c>
      <c r="K105" s="43">
        <f>IF(ISERROR(VLOOKUP($F105,氏名データ!$2:$2800,7,0)),"",VLOOKUP($F105,氏名データ!$2:$2800,7,0))</f>
        <v>0</v>
      </c>
      <c r="L105" s="44"/>
      <c r="M105" s="44"/>
      <c r="N105" s="44"/>
      <c r="O105" s="282">
        <f>IF(ISERROR(VLOOKUP($F105,氏名データ!$2:$2800,8,0)),"",VLOOKUP($F105,氏名データ!$2:$2800,8,0))</f>
        <v>0</v>
      </c>
      <c r="P105" s="45">
        <f>IF(ISERROR(VLOOKUP($F105,氏名データ!$2:$2800,11,0)),"",VLOOKUP($F105,氏名データ!$2:$2800,11,0))</f>
        <v>0</v>
      </c>
      <c r="Q105" s="42" t="str">
        <f>IF(ISERROR(VLOOKUP($F105,氏名データ!$2:$2800,9,0)),"",VLOOKUP($F105,氏名データ!$2:$2800,9,0))</f>
        <v/>
      </c>
      <c r="R105" s="268"/>
      <c r="S105" s="46"/>
      <c r="T105" s="47"/>
      <c r="U105" s="269"/>
      <c r="V105" s="350"/>
      <c r="W105" s="46"/>
      <c r="X105" s="47"/>
      <c r="Y105" s="269"/>
      <c r="Z105" s="350"/>
      <c r="AA105" s="46"/>
      <c r="AB105" s="47"/>
      <c r="AC105" s="269"/>
      <c r="AD105" s="325"/>
      <c r="AE105" s="46" t="s">
        <v>1572</v>
      </c>
      <c r="AF105" s="47"/>
      <c r="AG105" s="269"/>
      <c r="AH105" s="330"/>
      <c r="AI105" s="46" t="s">
        <v>1572</v>
      </c>
      <c r="AJ105" s="47"/>
      <c r="AK105" s="269"/>
      <c r="AL105" s="293" t="str">
        <f>IF(F105="","",学校情報!$D$2)</f>
        <v/>
      </c>
      <c r="AN105" s="264"/>
      <c r="AV105" s="261" t="s">
        <v>866</v>
      </c>
    </row>
    <row r="106" spans="1:63" ht="22.5" customHeight="1" x14ac:dyDescent="0.2">
      <c r="A106" t="str">
        <f t="shared" si="7"/>
        <v/>
      </c>
      <c r="B106" t="str">
        <f t="shared" si="8"/>
        <v/>
      </c>
      <c r="C106" t="str">
        <f t="shared" si="5"/>
        <v/>
      </c>
      <c r="D106" t="str">
        <f t="shared" si="9"/>
        <v/>
      </c>
      <c r="E106" s="85">
        <v>102</v>
      </c>
      <c r="F106" s="408"/>
      <c r="G106" s="136"/>
      <c r="H106" s="22">
        <f>IF(ISERROR(VLOOKUP($F106,氏名データ!$2:$2800,4,0)),"",VLOOKUP($F106,氏名データ!$2:$2800,4,0))</f>
        <v>0</v>
      </c>
      <c r="I106" s="23">
        <f>IF(ISERROR(VLOOKUP($F106,氏名データ!$2:$2800,5,0)),"",VLOOKUP($F106,氏名データ!$2:$2800,5,0))</f>
        <v>0</v>
      </c>
      <c r="J106" s="25">
        <f>IF(ISERROR(VLOOKUP($F106,氏名データ!$2:$2800,6,0)),"",VLOOKUP($F106,氏名データ!$2:$2800,6,0))</f>
        <v>0</v>
      </c>
      <c r="K106" s="26">
        <f>IF(ISERROR(VLOOKUP($F106,氏名データ!$2:$2800,7,0)),"",VLOOKUP($F106,氏名データ!$2:$2800,7,0))</f>
        <v>0</v>
      </c>
      <c r="L106" s="24"/>
      <c r="M106" s="24"/>
      <c r="N106" s="24"/>
      <c r="O106" s="278">
        <f>IF(ISERROR(VLOOKUP($F106,氏名データ!$2:$2800,8,0)),"",VLOOKUP($F106,氏名データ!$2:$2800,8,0))</f>
        <v>0</v>
      </c>
      <c r="P106" s="27">
        <f>IF(ISERROR(VLOOKUP($F106,氏名データ!$2:$2800,11,0)),"",VLOOKUP($F106,氏名データ!$2:$2800,11,0))</f>
        <v>0</v>
      </c>
      <c r="Q106" s="25" t="str">
        <f>IF(ISERROR(VLOOKUP($F106,氏名データ!$2:$2800,9,0)),"",VLOOKUP($F106,氏名データ!$2:$2800,9,0))</f>
        <v/>
      </c>
      <c r="R106" s="270"/>
      <c r="S106" s="28"/>
      <c r="T106" s="29"/>
      <c r="U106" s="271"/>
      <c r="V106" s="352"/>
      <c r="W106" s="28"/>
      <c r="X106" s="29"/>
      <c r="Y106" s="271"/>
      <c r="Z106" s="352"/>
      <c r="AA106" s="28"/>
      <c r="AB106" s="29"/>
      <c r="AC106" s="271"/>
      <c r="AD106" s="326"/>
      <c r="AE106" s="28" t="s">
        <v>1572</v>
      </c>
      <c r="AF106" s="29"/>
      <c r="AG106" s="271"/>
      <c r="AH106" s="331"/>
      <c r="AI106" s="28" t="s">
        <v>1572</v>
      </c>
      <c r="AJ106" s="29"/>
      <c r="AK106" s="271"/>
      <c r="AL106" s="289" t="str">
        <f>IF(F106="","",学校情報!$D$2)</f>
        <v/>
      </c>
      <c r="AN106" s="264"/>
      <c r="AV106" s="263" t="s">
        <v>867</v>
      </c>
    </row>
    <row r="107" spans="1:63" ht="22.5" customHeight="1" x14ac:dyDescent="0.2">
      <c r="A107" t="str">
        <f t="shared" si="7"/>
        <v/>
      </c>
      <c r="B107" t="str">
        <f t="shared" si="8"/>
        <v/>
      </c>
      <c r="C107" t="str">
        <f t="shared" si="5"/>
        <v/>
      </c>
      <c r="D107" t="str">
        <f t="shared" si="9"/>
        <v/>
      </c>
      <c r="E107" s="85">
        <v>103</v>
      </c>
      <c r="F107" s="408"/>
      <c r="G107" s="136"/>
      <c r="H107" s="22">
        <f>IF(ISERROR(VLOOKUP($F107,氏名データ!$2:$2800,4,0)),"",VLOOKUP($F107,氏名データ!$2:$2800,4,0))</f>
        <v>0</v>
      </c>
      <c r="I107" s="23">
        <f>IF(ISERROR(VLOOKUP($F107,氏名データ!$2:$2800,5,0)),"",VLOOKUP($F107,氏名データ!$2:$2800,5,0))</f>
        <v>0</v>
      </c>
      <c r="J107" s="25">
        <f>IF(ISERROR(VLOOKUP($F107,氏名データ!$2:$2800,6,0)),"",VLOOKUP($F107,氏名データ!$2:$2800,6,0))</f>
        <v>0</v>
      </c>
      <c r="K107" s="26">
        <f>IF(ISERROR(VLOOKUP($F107,氏名データ!$2:$2800,7,0)),"",VLOOKUP($F107,氏名データ!$2:$2800,7,0))</f>
        <v>0</v>
      </c>
      <c r="L107" s="24"/>
      <c r="M107" s="24"/>
      <c r="N107" s="24"/>
      <c r="O107" s="278">
        <f>IF(ISERROR(VLOOKUP($F107,氏名データ!$2:$2800,8,0)),"",VLOOKUP($F107,氏名データ!$2:$2800,8,0))</f>
        <v>0</v>
      </c>
      <c r="P107" s="27">
        <f>IF(ISERROR(VLOOKUP($F107,氏名データ!$2:$2800,11,0)),"",VLOOKUP($F107,氏名データ!$2:$2800,11,0))</f>
        <v>0</v>
      </c>
      <c r="Q107" s="25" t="str">
        <f>IF(ISERROR(VLOOKUP($F107,氏名データ!$2:$2800,9,0)),"",VLOOKUP($F107,氏名データ!$2:$2800,9,0))</f>
        <v/>
      </c>
      <c r="R107" s="270"/>
      <c r="S107" s="28"/>
      <c r="T107" s="29"/>
      <c r="U107" s="271"/>
      <c r="V107" s="352"/>
      <c r="W107" s="28"/>
      <c r="X107" s="29"/>
      <c r="Y107" s="271"/>
      <c r="Z107" s="352"/>
      <c r="AA107" s="28"/>
      <c r="AB107" s="29"/>
      <c r="AC107" s="271"/>
      <c r="AD107" s="326"/>
      <c r="AE107" s="28" t="s">
        <v>1572</v>
      </c>
      <c r="AF107" s="29"/>
      <c r="AG107" s="271"/>
      <c r="AH107" s="331"/>
      <c r="AI107" s="28" t="s">
        <v>1572</v>
      </c>
      <c r="AJ107" s="29"/>
      <c r="AK107" s="271"/>
      <c r="AL107" s="289" t="str">
        <f>IF(F107="","",学校情報!$D$2)</f>
        <v/>
      </c>
      <c r="AN107" s="264"/>
    </row>
    <row r="108" spans="1:63" ht="22.5" customHeight="1" x14ac:dyDescent="0.2">
      <c r="A108" t="str">
        <f t="shared" si="7"/>
        <v/>
      </c>
      <c r="B108" t="str">
        <f t="shared" si="8"/>
        <v/>
      </c>
      <c r="C108" t="str">
        <f t="shared" si="5"/>
        <v/>
      </c>
      <c r="D108" t="str">
        <f t="shared" si="9"/>
        <v/>
      </c>
      <c r="E108" s="85">
        <v>104</v>
      </c>
      <c r="F108" s="408"/>
      <c r="G108" s="136"/>
      <c r="H108" s="22">
        <f>IF(ISERROR(VLOOKUP($F108,氏名データ!$2:$2800,4,0)),"",VLOOKUP($F108,氏名データ!$2:$2800,4,0))</f>
        <v>0</v>
      </c>
      <c r="I108" s="23">
        <f>IF(ISERROR(VLOOKUP($F108,氏名データ!$2:$2800,5,0)),"",VLOOKUP($F108,氏名データ!$2:$2800,5,0))</f>
        <v>0</v>
      </c>
      <c r="J108" s="25">
        <f>IF(ISERROR(VLOOKUP($F108,氏名データ!$2:$2800,6,0)),"",VLOOKUP($F108,氏名データ!$2:$2800,6,0))</f>
        <v>0</v>
      </c>
      <c r="K108" s="26">
        <f>IF(ISERROR(VLOOKUP($F108,氏名データ!$2:$2800,7,0)),"",VLOOKUP($F108,氏名データ!$2:$2800,7,0))</f>
        <v>0</v>
      </c>
      <c r="L108" s="24"/>
      <c r="M108" s="24"/>
      <c r="N108" s="24"/>
      <c r="O108" s="278">
        <f>IF(ISERROR(VLOOKUP($F108,氏名データ!$2:$2800,8,0)),"",VLOOKUP($F108,氏名データ!$2:$2800,8,0))</f>
        <v>0</v>
      </c>
      <c r="P108" s="27">
        <f>IF(ISERROR(VLOOKUP($F108,氏名データ!$2:$2800,11,0)),"",VLOOKUP($F108,氏名データ!$2:$2800,11,0))</f>
        <v>0</v>
      </c>
      <c r="Q108" s="25" t="str">
        <f>IF(ISERROR(VLOOKUP($F108,氏名データ!$2:$2800,9,0)),"",VLOOKUP($F108,氏名データ!$2:$2800,9,0))</f>
        <v/>
      </c>
      <c r="R108" s="270"/>
      <c r="S108" s="28"/>
      <c r="T108" s="29"/>
      <c r="U108" s="271"/>
      <c r="V108" s="352"/>
      <c r="W108" s="28"/>
      <c r="X108" s="29"/>
      <c r="Y108" s="271"/>
      <c r="Z108" s="352"/>
      <c r="AA108" s="28"/>
      <c r="AB108" s="29"/>
      <c r="AC108" s="271"/>
      <c r="AD108" s="326"/>
      <c r="AE108" s="28" t="s">
        <v>1572</v>
      </c>
      <c r="AF108" s="29"/>
      <c r="AG108" s="271"/>
      <c r="AH108" s="331"/>
      <c r="AI108" s="28" t="s">
        <v>1572</v>
      </c>
      <c r="AJ108" s="29"/>
      <c r="AK108" s="271"/>
      <c r="AL108" s="289" t="str">
        <f>IF(F108="","",学校情報!$D$2)</f>
        <v/>
      </c>
      <c r="AN108" s="264"/>
    </row>
    <row r="109" spans="1:63" ht="22.5" customHeight="1" thickBot="1" x14ac:dyDescent="0.25">
      <c r="A109" t="str">
        <f t="shared" si="7"/>
        <v/>
      </c>
      <c r="B109" t="str">
        <f t="shared" si="8"/>
        <v/>
      </c>
      <c r="C109" t="str">
        <f t="shared" si="5"/>
        <v/>
      </c>
      <c r="D109" t="str">
        <f t="shared" si="9"/>
        <v/>
      </c>
      <c r="E109" s="86">
        <v>105</v>
      </c>
      <c r="F109" s="409"/>
      <c r="G109" s="137"/>
      <c r="H109" s="48">
        <f>IF(ISERROR(VLOOKUP($F109,氏名データ!$2:$2800,4,0)),"",VLOOKUP($F109,氏名データ!$2:$2800,4,0))</f>
        <v>0</v>
      </c>
      <c r="I109" s="49">
        <f>IF(ISERROR(VLOOKUP($F109,氏名データ!$2:$2800,5,0)),"",VLOOKUP($F109,氏名データ!$2:$2800,5,0))</f>
        <v>0</v>
      </c>
      <c r="J109" s="50">
        <f>IF(ISERROR(VLOOKUP($F109,氏名データ!$2:$2800,6,0)),"",VLOOKUP($F109,氏名データ!$2:$2800,6,0))</f>
        <v>0</v>
      </c>
      <c r="K109" s="51">
        <f>IF(ISERROR(VLOOKUP($F109,氏名データ!$2:$2800,7,0)),"",VLOOKUP($F109,氏名データ!$2:$2800,7,0))</f>
        <v>0</v>
      </c>
      <c r="L109" s="52"/>
      <c r="M109" s="52"/>
      <c r="N109" s="52"/>
      <c r="O109" s="279">
        <f>IF(ISERROR(VLOOKUP($F109,氏名データ!$2:$2800,8,0)),"",VLOOKUP($F109,氏名データ!$2:$2800,8,0))</f>
        <v>0</v>
      </c>
      <c r="P109" s="53">
        <f>IF(ISERROR(VLOOKUP($F109,氏名データ!$2:$2800,11,0)),"",VLOOKUP($F109,氏名データ!$2:$2800,11,0))</f>
        <v>0</v>
      </c>
      <c r="Q109" s="50" t="str">
        <f>IF(ISERROR(VLOOKUP($F109,氏名データ!$2:$2800,9,0)),"",VLOOKUP($F109,氏名データ!$2:$2800,9,0))</f>
        <v/>
      </c>
      <c r="R109" s="272"/>
      <c r="S109" s="54"/>
      <c r="T109" s="55"/>
      <c r="U109" s="273"/>
      <c r="V109" s="354"/>
      <c r="W109" s="54"/>
      <c r="X109" s="55"/>
      <c r="Y109" s="273"/>
      <c r="Z109" s="354"/>
      <c r="AA109" s="54"/>
      <c r="AB109" s="55"/>
      <c r="AC109" s="273"/>
      <c r="AD109" s="327"/>
      <c r="AE109" s="54" t="s">
        <v>1572</v>
      </c>
      <c r="AF109" s="55"/>
      <c r="AG109" s="273"/>
      <c r="AH109" s="332"/>
      <c r="AI109" s="54" t="s">
        <v>1572</v>
      </c>
      <c r="AJ109" s="55"/>
      <c r="AK109" s="273"/>
      <c r="AL109" s="290" t="str">
        <f>IF(F109="","",学校情報!$D$2)</f>
        <v/>
      </c>
      <c r="AN109" s="264"/>
    </row>
    <row r="110" spans="1:63" ht="22.5" customHeight="1" x14ac:dyDescent="0.2">
      <c r="A110" t="str">
        <f t="shared" si="7"/>
        <v/>
      </c>
      <c r="B110" t="str">
        <f t="shared" si="8"/>
        <v/>
      </c>
      <c r="C110" t="str">
        <f t="shared" si="5"/>
        <v/>
      </c>
      <c r="D110" t="str">
        <f t="shared" si="9"/>
        <v/>
      </c>
      <c r="E110" s="87">
        <v>106</v>
      </c>
      <c r="F110" s="407"/>
      <c r="G110" s="138"/>
      <c r="H110" s="32">
        <f>IF(ISERROR(VLOOKUP($F110,氏名データ!$2:$2800,4,0)),"",VLOOKUP($F110,氏名データ!$2:$2800,4,0))</f>
        <v>0</v>
      </c>
      <c r="I110" s="33">
        <f>IF(ISERROR(VLOOKUP($F110,氏名データ!$2:$2800,5,0)),"",VLOOKUP($F110,氏名データ!$2:$2800,5,0))</f>
        <v>0</v>
      </c>
      <c r="J110" s="34">
        <f>IF(ISERROR(VLOOKUP($F110,氏名データ!$2:$2800,6,0)),"",VLOOKUP($F110,氏名データ!$2:$2800,6,0))</f>
        <v>0</v>
      </c>
      <c r="K110" s="35">
        <f>IF(ISERROR(VLOOKUP($F110,氏名データ!$2:$2800,7,0)),"",VLOOKUP($F110,氏名データ!$2:$2800,7,0))</f>
        <v>0</v>
      </c>
      <c r="L110" s="36"/>
      <c r="M110" s="36"/>
      <c r="N110" s="36"/>
      <c r="O110" s="280">
        <f>IF(ISERROR(VLOOKUP($F110,氏名データ!$2:$2800,8,0)),"",VLOOKUP($F110,氏名データ!$2:$2800,8,0))</f>
        <v>0</v>
      </c>
      <c r="P110" s="37">
        <f>IF(ISERROR(VLOOKUP($F110,氏名データ!$2:$2800,11,0)),"",VLOOKUP($F110,氏名データ!$2:$2800,11,0))</f>
        <v>0</v>
      </c>
      <c r="Q110" s="34" t="str">
        <f>IF(ISERROR(VLOOKUP($F110,氏名データ!$2:$2800,9,0)),"",VLOOKUP($F110,氏名データ!$2:$2800,9,0))</f>
        <v/>
      </c>
      <c r="R110" s="274"/>
      <c r="S110" s="38"/>
      <c r="T110" s="39"/>
      <c r="U110" s="275"/>
      <c r="V110" s="356"/>
      <c r="W110" s="38"/>
      <c r="X110" s="39"/>
      <c r="Y110" s="275"/>
      <c r="Z110" s="356"/>
      <c r="AA110" s="38"/>
      <c r="AB110" s="39"/>
      <c r="AC110" s="275"/>
      <c r="AD110" s="328"/>
      <c r="AE110" s="38" t="s">
        <v>1572</v>
      </c>
      <c r="AF110" s="39"/>
      <c r="AG110" s="275"/>
      <c r="AH110" s="333"/>
      <c r="AI110" s="38" t="s">
        <v>1572</v>
      </c>
      <c r="AJ110" s="39"/>
      <c r="AK110" s="275"/>
      <c r="AL110" s="291" t="str">
        <f>IF(F110="","",学校情報!$D$2)</f>
        <v/>
      </c>
      <c r="AN110" s="264"/>
    </row>
    <row r="111" spans="1:63" ht="22.5" customHeight="1" x14ac:dyDescent="0.2">
      <c r="A111" t="str">
        <f t="shared" si="7"/>
        <v/>
      </c>
      <c r="B111" t="str">
        <f t="shared" si="8"/>
        <v/>
      </c>
      <c r="C111" t="str">
        <f t="shared" si="5"/>
        <v/>
      </c>
      <c r="D111" t="str">
        <f t="shared" si="9"/>
        <v/>
      </c>
      <c r="E111" s="85">
        <v>107</v>
      </c>
      <c r="F111" s="408"/>
      <c r="G111" s="136"/>
      <c r="H111" s="22">
        <f>IF(ISERROR(VLOOKUP($F111,氏名データ!$2:$2800,4,0)),"",VLOOKUP($F111,氏名データ!$2:$2800,4,0))</f>
        <v>0</v>
      </c>
      <c r="I111" s="23">
        <f>IF(ISERROR(VLOOKUP($F111,氏名データ!$2:$2800,5,0)),"",VLOOKUP($F111,氏名データ!$2:$2800,5,0))</f>
        <v>0</v>
      </c>
      <c r="J111" s="25">
        <f>IF(ISERROR(VLOOKUP($F111,氏名データ!$2:$2800,6,0)),"",VLOOKUP($F111,氏名データ!$2:$2800,6,0))</f>
        <v>0</v>
      </c>
      <c r="K111" s="26">
        <f>IF(ISERROR(VLOOKUP($F111,氏名データ!$2:$2800,7,0)),"",VLOOKUP($F111,氏名データ!$2:$2800,7,0))</f>
        <v>0</v>
      </c>
      <c r="L111" s="24"/>
      <c r="M111" s="24"/>
      <c r="N111" s="24"/>
      <c r="O111" s="278">
        <f>IF(ISERROR(VLOOKUP($F111,氏名データ!$2:$2800,8,0)),"",VLOOKUP($F111,氏名データ!$2:$2800,8,0))</f>
        <v>0</v>
      </c>
      <c r="P111" s="27">
        <f>IF(ISERROR(VLOOKUP($F111,氏名データ!$2:$2800,11,0)),"",VLOOKUP($F111,氏名データ!$2:$2800,11,0))</f>
        <v>0</v>
      </c>
      <c r="Q111" s="25" t="str">
        <f>IF(ISERROR(VLOOKUP($F111,氏名データ!$2:$2800,9,0)),"",VLOOKUP($F111,氏名データ!$2:$2800,9,0))</f>
        <v/>
      </c>
      <c r="R111" s="270"/>
      <c r="S111" s="28"/>
      <c r="T111" s="29"/>
      <c r="U111" s="271"/>
      <c r="V111" s="352"/>
      <c r="W111" s="28"/>
      <c r="X111" s="29"/>
      <c r="Y111" s="271"/>
      <c r="Z111" s="352"/>
      <c r="AA111" s="28"/>
      <c r="AB111" s="29"/>
      <c r="AC111" s="271"/>
      <c r="AD111" s="326"/>
      <c r="AE111" s="28" t="s">
        <v>1572</v>
      </c>
      <c r="AF111" s="29"/>
      <c r="AG111" s="271"/>
      <c r="AH111" s="331"/>
      <c r="AI111" s="28" t="s">
        <v>1572</v>
      </c>
      <c r="AJ111" s="29"/>
      <c r="AK111" s="271"/>
      <c r="AL111" s="289" t="str">
        <f>IF(F111="","",学校情報!$D$2)</f>
        <v/>
      </c>
      <c r="AN111" s="264"/>
    </row>
    <row r="112" spans="1:63" ht="22.5" customHeight="1" x14ac:dyDescent="0.2">
      <c r="A112" t="str">
        <f t="shared" si="7"/>
        <v/>
      </c>
      <c r="B112" t="str">
        <f t="shared" si="8"/>
        <v/>
      </c>
      <c r="C112" t="str">
        <f t="shared" si="5"/>
        <v/>
      </c>
      <c r="D112" t="str">
        <f t="shared" si="9"/>
        <v/>
      </c>
      <c r="E112" s="85">
        <v>108</v>
      </c>
      <c r="F112" s="408"/>
      <c r="G112" s="136"/>
      <c r="H112" s="22">
        <f>IF(ISERROR(VLOOKUP($F112,氏名データ!$2:$2800,4,0)),"",VLOOKUP($F112,氏名データ!$2:$2800,4,0))</f>
        <v>0</v>
      </c>
      <c r="I112" s="23">
        <f>IF(ISERROR(VLOOKUP($F112,氏名データ!$2:$2800,5,0)),"",VLOOKUP($F112,氏名データ!$2:$2800,5,0))</f>
        <v>0</v>
      </c>
      <c r="J112" s="25">
        <f>IF(ISERROR(VLOOKUP($F112,氏名データ!$2:$2800,6,0)),"",VLOOKUP($F112,氏名データ!$2:$2800,6,0))</f>
        <v>0</v>
      </c>
      <c r="K112" s="26">
        <f>IF(ISERROR(VLOOKUP($F112,氏名データ!$2:$2800,7,0)),"",VLOOKUP($F112,氏名データ!$2:$2800,7,0))</f>
        <v>0</v>
      </c>
      <c r="L112" s="24"/>
      <c r="M112" s="24"/>
      <c r="N112" s="24"/>
      <c r="O112" s="278">
        <f>IF(ISERROR(VLOOKUP($F112,氏名データ!$2:$2800,8,0)),"",VLOOKUP($F112,氏名データ!$2:$2800,8,0))</f>
        <v>0</v>
      </c>
      <c r="P112" s="27">
        <f>IF(ISERROR(VLOOKUP($F112,氏名データ!$2:$2800,11,0)),"",VLOOKUP($F112,氏名データ!$2:$2800,11,0))</f>
        <v>0</v>
      </c>
      <c r="Q112" s="25" t="str">
        <f>IF(ISERROR(VLOOKUP($F112,氏名データ!$2:$2800,9,0)),"",VLOOKUP($F112,氏名データ!$2:$2800,9,0))</f>
        <v/>
      </c>
      <c r="R112" s="270"/>
      <c r="S112" s="28"/>
      <c r="T112" s="29"/>
      <c r="U112" s="271"/>
      <c r="V112" s="352"/>
      <c r="W112" s="28"/>
      <c r="X112" s="29"/>
      <c r="Y112" s="271"/>
      <c r="Z112" s="352"/>
      <c r="AA112" s="28"/>
      <c r="AB112" s="29"/>
      <c r="AC112" s="271"/>
      <c r="AD112" s="326"/>
      <c r="AE112" s="28" t="s">
        <v>1572</v>
      </c>
      <c r="AF112" s="29"/>
      <c r="AG112" s="271"/>
      <c r="AH112" s="331"/>
      <c r="AI112" s="28" t="s">
        <v>1572</v>
      </c>
      <c r="AJ112" s="29"/>
      <c r="AK112" s="271"/>
      <c r="AL112" s="289" t="str">
        <f>IF(F112="","",学校情報!$D$2)</f>
        <v/>
      </c>
      <c r="AN112" s="264"/>
    </row>
    <row r="113" spans="1:40" ht="22.5" customHeight="1" x14ac:dyDescent="0.2">
      <c r="A113" t="str">
        <f t="shared" si="7"/>
        <v/>
      </c>
      <c r="B113" t="str">
        <f t="shared" si="8"/>
        <v/>
      </c>
      <c r="C113" t="str">
        <f t="shared" si="5"/>
        <v/>
      </c>
      <c r="D113" t="str">
        <f t="shared" si="9"/>
        <v/>
      </c>
      <c r="E113" s="85">
        <v>109</v>
      </c>
      <c r="F113" s="408"/>
      <c r="G113" s="136"/>
      <c r="H113" s="22">
        <f>IF(ISERROR(VLOOKUP($F113,氏名データ!$2:$2800,4,0)),"",VLOOKUP($F113,氏名データ!$2:$2800,4,0))</f>
        <v>0</v>
      </c>
      <c r="I113" s="23">
        <f>IF(ISERROR(VLOOKUP($F113,氏名データ!$2:$2800,5,0)),"",VLOOKUP($F113,氏名データ!$2:$2800,5,0))</f>
        <v>0</v>
      </c>
      <c r="J113" s="25">
        <f>IF(ISERROR(VLOOKUP($F113,氏名データ!$2:$2800,6,0)),"",VLOOKUP($F113,氏名データ!$2:$2800,6,0))</f>
        <v>0</v>
      </c>
      <c r="K113" s="26">
        <f>IF(ISERROR(VLOOKUP($F113,氏名データ!$2:$2800,7,0)),"",VLOOKUP($F113,氏名データ!$2:$2800,7,0))</f>
        <v>0</v>
      </c>
      <c r="L113" s="24"/>
      <c r="M113" s="24"/>
      <c r="N113" s="24"/>
      <c r="O113" s="278">
        <f>IF(ISERROR(VLOOKUP($F113,氏名データ!$2:$2800,8,0)),"",VLOOKUP($F113,氏名データ!$2:$2800,8,0))</f>
        <v>0</v>
      </c>
      <c r="P113" s="27">
        <f>IF(ISERROR(VLOOKUP($F113,氏名データ!$2:$2800,11,0)),"",VLOOKUP($F113,氏名データ!$2:$2800,11,0))</f>
        <v>0</v>
      </c>
      <c r="Q113" s="25" t="str">
        <f>IF(ISERROR(VLOOKUP($F113,氏名データ!$2:$2800,9,0)),"",VLOOKUP($F113,氏名データ!$2:$2800,9,0))</f>
        <v/>
      </c>
      <c r="R113" s="270"/>
      <c r="S113" s="28"/>
      <c r="T113" s="29"/>
      <c r="U113" s="271"/>
      <c r="V113" s="352"/>
      <c r="W113" s="28"/>
      <c r="X113" s="29"/>
      <c r="Y113" s="271"/>
      <c r="Z113" s="352"/>
      <c r="AA113" s="28"/>
      <c r="AB113" s="29"/>
      <c r="AC113" s="271"/>
      <c r="AD113" s="326"/>
      <c r="AE113" s="28" t="s">
        <v>1572</v>
      </c>
      <c r="AF113" s="29"/>
      <c r="AG113" s="271"/>
      <c r="AH113" s="331"/>
      <c r="AI113" s="28" t="s">
        <v>1572</v>
      </c>
      <c r="AJ113" s="29"/>
      <c r="AK113" s="271"/>
      <c r="AL113" s="289" t="str">
        <f>IF(F113="","",学校情報!$D$2)</f>
        <v/>
      </c>
      <c r="AN113" s="264"/>
    </row>
    <row r="114" spans="1:40" ht="22.5" customHeight="1" thickBot="1" x14ac:dyDescent="0.25">
      <c r="A114" t="str">
        <f t="shared" si="7"/>
        <v/>
      </c>
      <c r="B114" t="str">
        <f t="shared" si="8"/>
        <v/>
      </c>
      <c r="C114" t="str">
        <f t="shared" si="5"/>
        <v/>
      </c>
      <c r="D114" t="str">
        <f t="shared" si="9"/>
        <v/>
      </c>
      <c r="E114" s="88">
        <v>110</v>
      </c>
      <c r="F114" s="410"/>
      <c r="G114" s="139"/>
      <c r="H114" s="56">
        <f>IF(ISERROR(VLOOKUP($F114,氏名データ!$2:$2800,4,0)),"",VLOOKUP($F114,氏名データ!$2:$2800,4,0))</f>
        <v>0</v>
      </c>
      <c r="I114" s="57">
        <f>IF(ISERROR(VLOOKUP($F114,氏名データ!$2:$2800,5,0)),"",VLOOKUP($F114,氏名データ!$2:$2800,5,0))</f>
        <v>0</v>
      </c>
      <c r="J114" s="58">
        <f>IF(ISERROR(VLOOKUP($F114,氏名データ!$2:$2800,6,0)),"",VLOOKUP($F114,氏名データ!$2:$2800,6,0))</f>
        <v>0</v>
      </c>
      <c r="K114" s="59">
        <f>IF(ISERROR(VLOOKUP($F114,氏名データ!$2:$2800,7,0)),"",VLOOKUP($F114,氏名データ!$2:$2800,7,0))</f>
        <v>0</v>
      </c>
      <c r="L114" s="60"/>
      <c r="M114" s="60"/>
      <c r="N114" s="60"/>
      <c r="O114" s="281">
        <f>IF(ISERROR(VLOOKUP($F114,氏名データ!$2:$2800,8,0)),"",VLOOKUP($F114,氏名データ!$2:$2800,8,0))</f>
        <v>0</v>
      </c>
      <c r="P114" s="61">
        <f>IF(ISERROR(VLOOKUP($F114,氏名データ!$2:$2800,11,0)),"",VLOOKUP($F114,氏名データ!$2:$2800,11,0))</f>
        <v>0</v>
      </c>
      <c r="Q114" s="58" t="str">
        <f>IF(ISERROR(VLOOKUP($F114,氏名データ!$2:$2800,9,0)),"",VLOOKUP($F114,氏名データ!$2:$2800,9,0))</f>
        <v/>
      </c>
      <c r="R114" s="276"/>
      <c r="S114" s="62"/>
      <c r="T114" s="63"/>
      <c r="U114" s="277"/>
      <c r="V114" s="358"/>
      <c r="W114" s="62"/>
      <c r="X114" s="63"/>
      <c r="Y114" s="277"/>
      <c r="Z114" s="358"/>
      <c r="AA114" s="62"/>
      <c r="AB114" s="63"/>
      <c r="AC114" s="277"/>
      <c r="AD114" s="329"/>
      <c r="AE114" s="62" t="s">
        <v>1572</v>
      </c>
      <c r="AF114" s="63"/>
      <c r="AG114" s="277"/>
      <c r="AH114" s="334"/>
      <c r="AI114" s="62" t="s">
        <v>1572</v>
      </c>
      <c r="AJ114" s="63"/>
      <c r="AK114" s="277"/>
      <c r="AL114" s="292" t="str">
        <f>IF(F114="","",学校情報!$D$2)</f>
        <v/>
      </c>
      <c r="AN114" s="264"/>
    </row>
    <row r="115" spans="1:40" ht="22.5" customHeight="1" x14ac:dyDescent="0.2">
      <c r="A115" t="str">
        <f t="shared" si="7"/>
        <v/>
      </c>
      <c r="B115" t="str">
        <f t="shared" si="8"/>
        <v/>
      </c>
      <c r="C115" t="str">
        <f t="shared" si="5"/>
        <v/>
      </c>
      <c r="D115" t="str">
        <f t="shared" si="9"/>
        <v/>
      </c>
      <c r="E115" s="84">
        <v>111</v>
      </c>
      <c r="F115" s="411"/>
      <c r="G115" s="135"/>
      <c r="H115" s="40">
        <f>IF(ISERROR(VLOOKUP($F115,氏名データ!$2:$2800,4,0)),"",VLOOKUP($F115,氏名データ!$2:$2800,4,0))</f>
        <v>0</v>
      </c>
      <c r="I115" s="41">
        <f>IF(ISERROR(VLOOKUP($F115,氏名データ!$2:$2800,5,0)),"",VLOOKUP($F115,氏名データ!$2:$2800,5,0))</f>
        <v>0</v>
      </c>
      <c r="J115" s="42">
        <f>IF(ISERROR(VLOOKUP($F115,氏名データ!$2:$2800,6,0)),"",VLOOKUP($F115,氏名データ!$2:$2800,6,0))</f>
        <v>0</v>
      </c>
      <c r="K115" s="43">
        <f>IF(ISERROR(VLOOKUP($F115,氏名データ!$2:$2800,7,0)),"",VLOOKUP($F115,氏名データ!$2:$2800,7,0))</f>
        <v>0</v>
      </c>
      <c r="L115" s="44"/>
      <c r="M115" s="44"/>
      <c r="N115" s="44"/>
      <c r="O115" s="282">
        <f>IF(ISERROR(VLOOKUP($F115,氏名データ!$2:$2800,8,0)),"",VLOOKUP($F115,氏名データ!$2:$2800,8,0))</f>
        <v>0</v>
      </c>
      <c r="P115" s="45">
        <f>IF(ISERROR(VLOOKUP($F115,氏名データ!$2:$2800,11,0)),"",VLOOKUP($F115,氏名データ!$2:$2800,11,0))</f>
        <v>0</v>
      </c>
      <c r="Q115" s="42" t="str">
        <f>IF(ISERROR(VLOOKUP($F115,氏名データ!$2:$2800,9,0)),"",VLOOKUP($F115,氏名データ!$2:$2800,9,0))</f>
        <v/>
      </c>
      <c r="R115" s="268"/>
      <c r="S115" s="46"/>
      <c r="T115" s="47"/>
      <c r="U115" s="269"/>
      <c r="V115" s="350"/>
      <c r="W115" s="46"/>
      <c r="X115" s="47"/>
      <c r="Y115" s="269"/>
      <c r="Z115" s="350"/>
      <c r="AA115" s="46"/>
      <c r="AB115" s="47"/>
      <c r="AC115" s="269"/>
      <c r="AD115" s="325"/>
      <c r="AE115" s="46" t="s">
        <v>1572</v>
      </c>
      <c r="AF115" s="47"/>
      <c r="AG115" s="269"/>
      <c r="AH115" s="330"/>
      <c r="AI115" s="46" t="s">
        <v>1572</v>
      </c>
      <c r="AJ115" s="47"/>
      <c r="AK115" s="269"/>
      <c r="AL115" s="293" t="str">
        <f>IF(F115="","",学校情報!$D$2)</f>
        <v/>
      </c>
      <c r="AN115" s="264"/>
    </row>
    <row r="116" spans="1:40" ht="22.5" customHeight="1" x14ac:dyDescent="0.2">
      <c r="A116" t="str">
        <f t="shared" si="7"/>
        <v/>
      </c>
      <c r="B116" t="str">
        <f t="shared" si="8"/>
        <v/>
      </c>
      <c r="C116" t="str">
        <f t="shared" si="5"/>
        <v/>
      </c>
      <c r="D116" t="str">
        <f t="shared" si="9"/>
        <v/>
      </c>
      <c r="E116" s="85">
        <v>112</v>
      </c>
      <c r="F116" s="408"/>
      <c r="G116" s="136"/>
      <c r="H116" s="22">
        <f>IF(ISERROR(VLOOKUP($F116,氏名データ!$2:$2800,4,0)),"",VLOOKUP($F116,氏名データ!$2:$2800,4,0))</f>
        <v>0</v>
      </c>
      <c r="I116" s="23">
        <f>IF(ISERROR(VLOOKUP($F116,氏名データ!$2:$2800,5,0)),"",VLOOKUP($F116,氏名データ!$2:$2800,5,0))</f>
        <v>0</v>
      </c>
      <c r="J116" s="25">
        <f>IF(ISERROR(VLOOKUP($F116,氏名データ!$2:$2800,6,0)),"",VLOOKUP($F116,氏名データ!$2:$2800,6,0))</f>
        <v>0</v>
      </c>
      <c r="K116" s="26">
        <f>IF(ISERROR(VLOOKUP($F116,氏名データ!$2:$2800,7,0)),"",VLOOKUP($F116,氏名データ!$2:$2800,7,0))</f>
        <v>0</v>
      </c>
      <c r="L116" s="24"/>
      <c r="M116" s="24"/>
      <c r="N116" s="24"/>
      <c r="O116" s="278">
        <f>IF(ISERROR(VLOOKUP($F116,氏名データ!$2:$2800,8,0)),"",VLOOKUP($F116,氏名データ!$2:$2800,8,0))</f>
        <v>0</v>
      </c>
      <c r="P116" s="27">
        <f>IF(ISERROR(VLOOKUP($F116,氏名データ!$2:$2800,11,0)),"",VLOOKUP($F116,氏名データ!$2:$2800,11,0))</f>
        <v>0</v>
      </c>
      <c r="Q116" s="25" t="str">
        <f>IF(ISERROR(VLOOKUP($F116,氏名データ!$2:$2800,9,0)),"",VLOOKUP($F116,氏名データ!$2:$2800,9,0))</f>
        <v/>
      </c>
      <c r="R116" s="270"/>
      <c r="S116" s="28"/>
      <c r="T116" s="29"/>
      <c r="U116" s="271"/>
      <c r="V116" s="352"/>
      <c r="W116" s="28"/>
      <c r="X116" s="29"/>
      <c r="Y116" s="271"/>
      <c r="Z116" s="352"/>
      <c r="AA116" s="28"/>
      <c r="AB116" s="29"/>
      <c r="AC116" s="271"/>
      <c r="AD116" s="326"/>
      <c r="AE116" s="28" t="s">
        <v>1572</v>
      </c>
      <c r="AF116" s="29"/>
      <c r="AG116" s="271"/>
      <c r="AH116" s="331"/>
      <c r="AI116" s="28" t="s">
        <v>1572</v>
      </c>
      <c r="AJ116" s="29"/>
      <c r="AK116" s="271"/>
      <c r="AL116" s="289" t="str">
        <f>IF(F116="","",学校情報!$D$2)</f>
        <v/>
      </c>
      <c r="AN116" s="264"/>
    </row>
    <row r="117" spans="1:40" ht="22.5" customHeight="1" x14ac:dyDescent="0.2">
      <c r="A117" t="str">
        <f t="shared" si="7"/>
        <v/>
      </c>
      <c r="B117" t="str">
        <f t="shared" si="8"/>
        <v/>
      </c>
      <c r="C117" t="str">
        <f t="shared" si="5"/>
        <v/>
      </c>
      <c r="D117" t="str">
        <f t="shared" si="9"/>
        <v/>
      </c>
      <c r="E117" s="85">
        <v>113</v>
      </c>
      <c r="F117" s="408"/>
      <c r="G117" s="136"/>
      <c r="H117" s="22">
        <f>IF(ISERROR(VLOOKUP($F117,氏名データ!$2:$2800,4,0)),"",VLOOKUP($F117,氏名データ!$2:$2800,4,0))</f>
        <v>0</v>
      </c>
      <c r="I117" s="23">
        <f>IF(ISERROR(VLOOKUP($F117,氏名データ!$2:$2800,5,0)),"",VLOOKUP($F117,氏名データ!$2:$2800,5,0))</f>
        <v>0</v>
      </c>
      <c r="J117" s="25">
        <f>IF(ISERROR(VLOOKUP($F117,氏名データ!$2:$2800,6,0)),"",VLOOKUP($F117,氏名データ!$2:$2800,6,0))</f>
        <v>0</v>
      </c>
      <c r="K117" s="26">
        <f>IF(ISERROR(VLOOKUP($F117,氏名データ!$2:$2800,7,0)),"",VLOOKUP($F117,氏名データ!$2:$2800,7,0))</f>
        <v>0</v>
      </c>
      <c r="L117" s="24"/>
      <c r="M117" s="24"/>
      <c r="N117" s="24"/>
      <c r="O117" s="278">
        <f>IF(ISERROR(VLOOKUP($F117,氏名データ!$2:$2800,8,0)),"",VLOOKUP($F117,氏名データ!$2:$2800,8,0))</f>
        <v>0</v>
      </c>
      <c r="P117" s="27">
        <f>IF(ISERROR(VLOOKUP($F117,氏名データ!$2:$2800,11,0)),"",VLOOKUP($F117,氏名データ!$2:$2800,11,0))</f>
        <v>0</v>
      </c>
      <c r="Q117" s="25" t="str">
        <f>IF(ISERROR(VLOOKUP($F117,氏名データ!$2:$2800,9,0)),"",VLOOKUP($F117,氏名データ!$2:$2800,9,0))</f>
        <v/>
      </c>
      <c r="R117" s="270"/>
      <c r="S117" s="28"/>
      <c r="T117" s="29"/>
      <c r="U117" s="271"/>
      <c r="V117" s="352"/>
      <c r="W117" s="28"/>
      <c r="X117" s="29"/>
      <c r="Y117" s="271"/>
      <c r="Z117" s="352"/>
      <c r="AA117" s="28"/>
      <c r="AB117" s="29"/>
      <c r="AC117" s="271"/>
      <c r="AD117" s="326"/>
      <c r="AE117" s="28" t="s">
        <v>1572</v>
      </c>
      <c r="AF117" s="29"/>
      <c r="AG117" s="271"/>
      <c r="AH117" s="331"/>
      <c r="AI117" s="28" t="s">
        <v>1572</v>
      </c>
      <c r="AJ117" s="29"/>
      <c r="AK117" s="271"/>
      <c r="AL117" s="289" t="str">
        <f>IF(F117="","",学校情報!$D$2)</f>
        <v/>
      </c>
      <c r="AN117" s="264"/>
    </row>
    <row r="118" spans="1:40" ht="22.5" customHeight="1" x14ac:dyDescent="0.2">
      <c r="A118" t="str">
        <f t="shared" si="7"/>
        <v/>
      </c>
      <c r="B118" t="str">
        <f t="shared" si="8"/>
        <v/>
      </c>
      <c r="C118" t="str">
        <f t="shared" si="5"/>
        <v/>
      </c>
      <c r="D118" t="str">
        <f t="shared" si="9"/>
        <v/>
      </c>
      <c r="E118" s="85">
        <v>114</v>
      </c>
      <c r="F118" s="408"/>
      <c r="G118" s="136"/>
      <c r="H118" s="22">
        <f>IF(ISERROR(VLOOKUP($F118,氏名データ!$2:$2800,4,0)),"",VLOOKUP($F118,氏名データ!$2:$2800,4,0))</f>
        <v>0</v>
      </c>
      <c r="I118" s="23">
        <f>IF(ISERROR(VLOOKUP($F118,氏名データ!$2:$2800,5,0)),"",VLOOKUP($F118,氏名データ!$2:$2800,5,0))</f>
        <v>0</v>
      </c>
      <c r="J118" s="25">
        <f>IF(ISERROR(VLOOKUP($F118,氏名データ!$2:$2800,6,0)),"",VLOOKUP($F118,氏名データ!$2:$2800,6,0))</f>
        <v>0</v>
      </c>
      <c r="K118" s="26">
        <f>IF(ISERROR(VLOOKUP($F118,氏名データ!$2:$2800,7,0)),"",VLOOKUP($F118,氏名データ!$2:$2800,7,0))</f>
        <v>0</v>
      </c>
      <c r="L118" s="24"/>
      <c r="M118" s="24"/>
      <c r="N118" s="24"/>
      <c r="O118" s="278">
        <f>IF(ISERROR(VLOOKUP($F118,氏名データ!$2:$2800,8,0)),"",VLOOKUP($F118,氏名データ!$2:$2800,8,0))</f>
        <v>0</v>
      </c>
      <c r="P118" s="27">
        <f>IF(ISERROR(VLOOKUP($F118,氏名データ!$2:$2800,11,0)),"",VLOOKUP($F118,氏名データ!$2:$2800,11,0))</f>
        <v>0</v>
      </c>
      <c r="Q118" s="25" t="str">
        <f>IF(ISERROR(VLOOKUP($F118,氏名データ!$2:$2800,9,0)),"",VLOOKUP($F118,氏名データ!$2:$2800,9,0))</f>
        <v/>
      </c>
      <c r="R118" s="270"/>
      <c r="S118" s="28"/>
      <c r="T118" s="29"/>
      <c r="U118" s="271"/>
      <c r="V118" s="352"/>
      <c r="W118" s="28"/>
      <c r="X118" s="29"/>
      <c r="Y118" s="271"/>
      <c r="Z118" s="352"/>
      <c r="AA118" s="28"/>
      <c r="AB118" s="29"/>
      <c r="AC118" s="271"/>
      <c r="AD118" s="326"/>
      <c r="AE118" s="28" t="s">
        <v>1572</v>
      </c>
      <c r="AF118" s="29"/>
      <c r="AG118" s="271"/>
      <c r="AH118" s="331"/>
      <c r="AI118" s="28" t="s">
        <v>1572</v>
      </c>
      <c r="AJ118" s="29"/>
      <c r="AK118" s="271"/>
      <c r="AL118" s="289" t="str">
        <f>IF(F118="","",学校情報!$D$2)</f>
        <v/>
      </c>
      <c r="AN118" s="264"/>
    </row>
    <row r="119" spans="1:40" ht="22.5" customHeight="1" thickBot="1" x14ac:dyDescent="0.25">
      <c r="A119" t="str">
        <f t="shared" si="7"/>
        <v/>
      </c>
      <c r="B119" t="str">
        <f t="shared" si="8"/>
        <v/>
      </c>
      <c r="C119" t="str">
        <f t="shared" si="5"/>
        <v/>
      </c>
      <c r="D119" t="str">
        <f t="shared" si="9"/>
        <v/>
      </c>
      <c r="E119" s="86">
        <v>115</v>
      </c>
      <c r="F119" s="409"/>
      <c r="G119" s="137"/>
      <c r="H119" s="48">
        <f>IF(ISERROR(VLOOKUP($F119,氏名データ!$2:$2800,4,0)),"",VLOOKUP($F119,氏名データ!$2:$2800,4,0))</f>
        <v>0</v>
      </c>
      <c r="I119" s="49">
        <f>IF(ISERROR(VLOOKUP($F119,氏名データ!$2:$2800,5,0)),"",VLOOKUP($F119,氏名データ!$2:$2800,5,0))</f>
        <v>0</v>
      </c>
      <c r="J119" s="50">
        <f>IF(ISERROR(VLOOKUP($F119,氏名データ!$2:$2800,6,0)),"",VLOOKUP($F119,氏名データ!$2:$2800,6,0))</f>
        <v>0</v>
      </c>
      <c r="K119" s="51">
        <f>IF(ISERROR(VLOOKUP($F119,氏名データ!$2:$2800,7,0)),"",VLOOKUP($F119,氏名データ!$2:$2800,7,0))</f>
        <v>0</v>
      </c>
      <c r="L119" s="52"/>
      <c r="M119" s="52"/>
      <c r="N119" s="52"/>
      <c r="O119" s="279">
        <f>IF(ISERROR(VLOOKUP($F119,氏名データ!$2:$2800,8,0)),"",VLOOKUP($F119,氏名データ!$2:$2800,8,0))</f>
        <v>0</v>
      </c>
      <c r="P119" s="53">
        <f>IF(ISERROR(VLOOKUP($F119,氏名データ!$2:$2800,11,0)),"",VLOOKUP($F119,氏名データ!$2:$2800,11,0))</f>
        <v>0</v>
      </c>
      <c r="Q119" s="50" t="str">
        <f>IF(ISERROR(VLOOKUP($F119,氏名データ!$2:$2800,9,0)),"",VLOOKUP($F119,氏名データ!$2:$2800,9,0))</f>
        <v/>
      </c>
      <c r="R119" s="272"/>
      <c r="S119" s="54"/>
      <c r="T119" s="55"/>
      <c r="U119" s="273"/>
      <c r="V119" s="354"/>
      <c r="W119" s="54"/>
      <c r="X119" s="55"/>
      <c r="Y119" s="273"/>
      <c r="Z119" s="354"/>
      <c r="AA119" s="54"/>
      <c r="AB119" s="55"/>
      <c r="AC119" s="273"/>
      <c r="AD119" s="327"/>
      <c r="AE119" s="54" t="s">
        <v>1572</v>
      </c>
      <c r="AF119" s="55"/>
      <c r="AG119" s="273"/>
      <c r="AH119" s="332"/>
      <c r="AI119" s="54" t="s">
        <v>1572</v>
      </c>
      <c r="AJ119" s="55"/>
      <c r="AK119" s="273"/>
      <c r="AL119" s="290" t="str">
        <f>IF(F119="","",学校情報!$D$2)</f>
        <v/>
      </c>
      <c r="AN119" s="264"/>
    </row>
    <row r="120" spans="1:40" ht="22.5" customHeight="1" x14ac:dyDescent="0.2">
      <c r="A120" t="str">
        <f t="shared" si="7"/>
        <v/>
      </c>
      <c r="B120" t="str">
        <f t="shared" si="8"/>
        <v/>
      </c>
      <c r="C120" t="str">
        <f t="shared" si="5"/>
        <v/>
      </c>
      <c r="D120" t="str">
        <f t="shared" si="9"/>
        <v/>
      </c>
      <c r="E120" s="85">
        <v>116</v>
      </c>
      <c r="F120" s="408"/>
      <c r="G120" s="136"/>
      <c r="H120" s="22">
        <f>IF(ISERROR(VLOOKUP($F120,氏名データ!$2:$2800,4,0)),"",VLOOKUP($F120,氏名データ!$2:$2800,4,0))</f>
        <v>0</v>
      </c>
      <c r="I120" s="23">
        <f>IF(ISERROR(VLOOKUP($F120,氏名データ!$2:$2800,5,0)),"",VLOOKUP($F120,氏名データ!$2:$2800,5,0))</f>
        <v>0</v>
      </c>
      <c r="J120" s="25">
        <f>IF(ISERROR(VLOOKUP($F120,氏名データ!$2:$2800,6,0)),"",VLOOKUP($F120,氏名データ!$2:$2800,6,0))</f>
        <v>0</v>
      </c>
      <c r="K120" s="26">
        <f>IF(ISERROR(VLOOKUP($F120,氏名データ!$2:$2800,7,0)),"",VLOOKUP($F120,氏名データ!$2:$2800,7,0))</f>
        <v>0</v>
      </c>
      <c r="L120" s="24"/>
      <c r="M120" s="24"/>
      <c r="N120" s="24"/>
      <c r="O120" s="278">
        <f>IF(ISERROR(VLOOKUP($F120,氏名データ!$2:$2800,8,0)),"",VLOOKUP($F120,氏名データ!$2:$2800,8,0))</f>
        <v>0</v>
      </c>
      <c r="P120" s="27">
        <f>IF(ISERROR(VLOOKUP($F120,氏名データ!$2:$2800,11,0)),"",VLOOKUP($F120,氏名データ!$2:$2800,11,0))</f>
        <v>0</v>
      </c>
      <c r="Q120" s="25" t="str">
        <f>IF(ISERROR(VLOOKUP($F120,氏名データ!$2:$2800,9,0)),"",VLOOKUP($F120,氏名データ!$2:$2800,9,0))</f>
        <v/>
      </c>
      <c r="R120" s="270"/>
      <c r="S120" s="28"/>
      <c r="T120" s="29"/>
      <c r="U120" s="271"/>
      <c r="V120" s="352"/>
      <c r="W120" s="28"/>
      <c r="X120" s="29"/>
      <c r="Y120" s="271"/>
      <c r="Z120" s="352"/>
      <c r="AA120" s="28"/>
      <c r="AB120" s="29"/>
      <c r="AC120" s="271"/>
      <c r="AD120" s="326"/>
      <c r="AE120" s="28" t="s">
        <v>1572</v>
      </c>
      <c r="AF120" s="29"/>
      <c r="AG120" s="271"/>
      <c r="AH120" s="331"/>
      <c r="AI120" s="28" t="s">
        <v>1572</v>
      </c>
      <c r="AJ120" s="29"/>
      <c r="AK120" s="271"/>
      <c r="AL120" s="289" t="str">
        <f>IF(F120="","",学校情報!$D$2)</f>
        <v/>
      </c>
      <c r="AN120" s="264"/>
    </row>
    <row r="121" spans="1:40" ht="22.5" customHeight="1" x14ac:dyDescent="0.2">
      <c r="A121" t="str">
        <f t="shared" si="7"/>
        <v/>
      </c>
      <c r="B121" t="str">
        <f t="shared" si="8"/>
        <v/>
      </c>
      <c r="C121" t="str">
        <f t="shared" si="5"/>
        <v/>
      </c>
      <c r="D121" t="str">
        <f t="shared" si="9"/>
        <v/>
      </c>
      <c r="E121" s="85">
        <v>117</v>
      </c>
      <c r="F121" s="408"/>
      <c r="G121" s="136"/>
      <c r="H121" s="22">
        <f>IF(ISERROR(VLOOKUP($F121,氏名データ!$2:$2800,4,0)),"",VLOOKUP($F121,氏名データ!$2:$2800,4,0))</f>
        <v>0</v>
      </c>
      <c r="I121" s="23">
        <f>IF(ISERROR(VLOOKUP($F121,氏名データ!$2:$2800,5,0)),"",VLOOKUP($F121,氏名データ!$2:$2800,5,0))</f>
        <v>0</v>
      </c>
      <c r="J121" s="25">
        <f>IF(ISERROR(VLOOKUP($F121,氏名データ!$2:$2800,6,0)),"",VLOOKUP($F121,氏名データ!$2:$2800,6,0))</f>
        <v>0</v>
      </c>
      <c r="K121" s="26">
        <f>IF(ISERROR(VLOOKUP($F121,氏名データ!$2:$2800,7,0)),"",VLOOKUP($F121,氏名データ!$2:$2800,7,0))</f>
        <v>0</v>
      </c>
      <c r="L121" s="24"/>
      <c r="M121" s="24"/>
      <c r="N121" s="24"/>
      <c r="O121" s="278">
        <f>IF(ISERROR(VLOOKUP($F121,氏名データ!$2:$2800,8,0)),"",VLOOKUP($F121,氏名データ!$2:$2800,8,0))</f>
        <v>0</v>
      </c>
      <c r="P121" s="27">
        <f>IF(ISERROR(VLOOKUP($F121,氏名データ!$2:$2800,11,0)),"",VLOOKUP($F121,氏名データ!$2:$2800,11,0))</f>
        <v>0</v>
      </c>
      <c r="Q121" s="25" t="str">
        <f>IF(ISERROR(VLOOKUP($F121,氏名データ!$2:$2800,9,0)),"",VLOOKUP($F121,氏名データ!$2:$2800,9,0))</f>
        <v/>
      </c>
      <c r="R121" s="270"/>
      <c r="S121" s="28"/>
      <c r="T121" s="29"/>
      <c r="U121" s="271"/>
      <c r="V121" s="352"/>
      <c r="W121" s="28"/>
      <c r="X121" s="29"/>
      <c r="Y121" s="271"/>
      <c r="Z121" s="352"/>
      <c r="AA121" s="28"/>
      <c r="AB121" s="29"/>
      <c r="AC121" s="271"/>
      <c r="AD121" s="326"/>
      <c r="AE121" s="28" t="s">
        <v>1572</v>
      </c>
      <c r="AF121" s="29"/>
      <c r="AG121" s="271"/>
      <c r="AH121" s="331"/>
      <c r="AI121" s="28" t="s">
        <v>1572</v>
      </c>
      <c r="AJ121" s="29"/>
      <c r="AK121" s="271"/>
      <c r="AL121" s="289" t="str">
        <f>IF(F121="","",学校情報!$D$2)</f>
        <v/>
      </c>
      <c r="AN121" s="264"/>
    </row>
    <row r="122" spans="1:40" ht="22.5" customHeight="1" x14ac:dyDescent="0.2">
      <c r="A122" t="str">
        <f t="shared" si="7"/>
        <v/>
      </c>
      <c r="B122" t="str">
        <f t="shared" si="8"/>
        <v/>
      </c>
      <c r="C122" t="str">
        <f t="shared" si="5"/>
        <v/>
      </c>
      <c r="D122" t="str">
        <f t="shared" si="9"/>
        <v/>
      </c>
      <c r="E122" s="85">
        <v>118</v>
      </c>
      <c r="F122" s="408"/>
      <c r="G122" s="136"/>
      <c r="H122" s="22">
        <f>IF(ISERROR(VLOOKUP($F122,氏名データ!$2:$2800,4,0)),"",VLOOKUP($F122,氏名データ!$2:$2800,4,0))</f>
        <v>0</v>
      </c>
      <c r="I122" s="23">
        <f>IF(ISERROR(VLOOKUP($F122,氏名データ!$2:$2800,5,0)),"",VLOOKUP($F122,氏名データ!$2:$2800,5,0))</f>
        <v>0</v>
      </c>
      <c r="J122" s="25">
        <f>IF(ISERROR(VLOOKUP($F122,氏名データ!$2:$2800,6,0)),"",VLOOKUP($F122,氏名データ!$2:$2800,6,0))</f>
        <v>0</v>
      </c>
      <c r="K122" s="26">
        <f>IF(ISERROR(VLOOKUP($F122,氏名データ!$2:$2800,7,0)),"",VLOOKUP($F122,氏名データ!$2:$2800,7,0))</f>
        <v>0</v>
      </c>
      <c r="L122" s="24"/>
      <c r="M122" s="24"/>
      <c r="N122" s="24"/>
      <c r="O122" s="278">
        <f>IF(ISERROR(VLOOKUP($F122,氏名データ!$2:$2800,8,0)),"",VLOOKUP($F122,氏名データ!$2:$2800,8,0))</f>
        <v>0</v>
      </c>
      <c r="P122" s="27">
        <f>IF(ISERROR(VLOOKUP($F122,氏名データ!$2:$2800,11,0)),"",VLOOKUP($F122,氏名データ!$2:$2800,11,0))</f>
        <v>0</v>
      </c>
      <c r="Q122" s="25" t="str">
        <f>IF(ISERROR(VLOOKUP($F122,氏名データ!$2:$2800,9,0)),"",VLOOKUP($F122,氏名データ!$2:$2800,9,0))</f>
        <v/>
      </c>
      <c r="R122" s="270"/>
      <c r="S122" s="28"/>
      <c r="T122" s="29"/>
      <c r="U122" s="271"/>
      <c r="V122" s="352"/>
      <c r="W122" s="28"/>
      <c r="X122" s="29"/>
      <c r="Y122" s="271"/>
      <c r="Z122" s="352"/>
      <c r="AA122" s="28"/>
      <c r="AB122" s="29"/>
      <c r="AC122" s="271"/>
      <c r="AD122" s="326"/>
      <c r="AE122" s="28" t="s">
        <v>1572</v>
      </c>
      <c r="AF122" s="29"/>
      <c r="AG122" s="271"/>
      <c r="AH122" s="331"/>
      <c r="AI122" s="28" t="s">
        <v>1572</v>
      </c>
      <c r="AJ122" s="29"/>
      <c r="AK122" s="271"/>
      <c r="AL122" s="289" t="str">
        <f>IF(F122="","",学校情報!$D$2)</f>
        <v/>
      </c>
      <c r="AN122" s="264"/>
    </row>
    <row r="123" spans="1:40" ht="22.5" customHeight="1" x14ac:dyDescent="0.2">
      <c r="A123" t="str">
        <f t="shared" si="7"/>
        <v/>
      </c>
      <c r="B123" t="str">
        <f t="shared" si="8"/>
        <v/>
      </c>
      <c r="C123" t="str">
        <f t="shared" si="5"/>
        <v/>
      </c>
      <c r="D123" t="str">
        <f t="shared" si="9"/>
        <v/>
      </c>
      <c r="E123" s="85">
        <v>119</v>
      </c>
      <c r="F123" s="408"/>
      <c r="G123" s="136"/>
      <c r="H123" s="22">
        <f>IF(ISERROR(VLOOKUP($F123,氏名データ!$2:$2800,4,0)),"",VLOOKUP($F123,氏名データ!$2:$2800,4,0))</f>
        <v>0</v>
      </c>
      <c r="I123" s="23">
        <f>IF(ISERROR(VLOOKUP($F123,氏名データ!$2:$2800,5,0)),"",VLOOKUP($F123,氏名データ!$2:$2800,5,0))</f>
        <v>0</v>
      </c>
      <c r="J123" s="25">
        <f>IF(ISERROR(VLOOKUP($F123,氏名データ!$2:$2800,6,0)),"",VLOOKUP($F123,氏名データ!$2:$2800,6,0))</f>
        <v>0</v>
      </c>
      <c r="K123" s="26">
        <f>IF(ISERROR(VLOOKUP($F123,氏名データ!$2:$2800,7,0)),"",VLOOKUP($F123,氏名データ!$2:$2800,7,0))</f>
        <v>0</v>
      </c>
      <c r="L123" s="24"/>
      <c r="M123" s="24"/>
      <c r="N123" s="24"/>
      <c r="O123" s="278">
        <f>IF(ISERROR(VLOOKUP($F123,氏名データ!$2:$2800,8,0)),"",VLOOKUP($F123,氏名データ!$2:$2800,8,0))</f>
        <v>0</v>
      </c>
      <c r="P123" s="27">
        <f>IF(ISERROR(VLOOKUP($F123,氏名データ!$2:$2800,11,0)),"",VLOOKUP($F123,氏名データ!$2:$2800,11,0))</f>
        <v>0</v>
      </c>
      <c r="Q123" s="25" t="str">
        <f>IF(ISERROR(VLOOKUP($F123,氏名データ!$2:$2800,9,0)),"",VLOOKUP($F123,氏名データ!$2:$2800,9,0))</f>
        <v/>
      </c>
      <c r="R123" s="270"/>
      <c r="S123" s="28"/>
      <c r="T123" s="29"/>
      <c r="U123" s="271"/>
      <c r="V123" s="352"/>
      <c r="W123" s="28"/>
      <c r="X123" s="29"/>
      <c r="Y123" s="271"/>
      <c r="Z123" s="352"/>
      <c r="AA123" s="28"/>
      <c r="AB123" s="29"/>
      <c r="AC123" s="271"/>
      <c r="AD123" s="326"/>
      <c r="AE123" s="28" t="s">
        <v>1572</v>
      </c>
      <c r="AF123" s="29"/>
      <c r="AG123" s="271"/>
      <c r="AH123" s="331"/>
      <c r="AI123" s="28" t="s">
        <v>1572</v>
      </c>
      <c r="AJ123" s="29"/>
      <c r="AK123" s="271"/>
      <c r="AL123" s="289" t="str">
        <f>IF(F123="","",学校情報!$D$2)</f>
        <v/>
      </c>
      <c r="AN123" s="264"/>
    </row>
    <row r="124" spans="1:40" ht="22.5" customHeight="1" thickBot="1" x14ac:dyDescent="0.25">
      <c r="A124" t="str">
        <f t="shared" si="7"/>
        <v/>
      </c>
      <c r="B124" t="str">
        <f t="shared" si="8"/>
        <v/>
      </c>
      <c r="C124" t="str">
        <f>IF(ISERROR(RANK(D124,$D$5:$D$124,1)),"",RANK(D124,$D$5:$D$124,1))</f>
        <v/>
      </c>
      <c r="D124" t="str">
        <f t="shared" si="9"/>
        <v/>
      </c>
      <c r="E124" s="85">
        <v>120</v>
      </c>
      <c r="F124" s="408"/>
      <c r="G124" s="136"/>
      <c r="H124" s="22">
        <f>IF(ISERROR(VLOOKUP($F124,氏名データ!$2:$2800,4,0)),"",VLOOKUP($F124,氏名データ!$2:$2800,4,0))</f>
        <v>0</v>
      </c>
      <c r="I124" s="23">
        <f>IF(ISERROR(VLOOKUP($F124,氏名データ!$2:$2800,5,0)),"",VLOOKUP($F124,氏名データ!$2:$2800,5,0))</f>
        <v>0</v>
      </c>
      <c r="J124" s="25">
        <f>IF(ISERROR(VLOOKUP($F124,氏名データ!$2:$2800,6,0)),"",VLOOKUP($F124,氏名データ!$2:$2800,6,0))</f>
        <v>0</v>
      </c>
      <c r="K124" s="26">
        <f>IF(ISERROR(VLOOKUP($F124,氏名データ!$2:$2800,7,0)),"",VLOOKUP($F124,氏名データ!$2:$2800,7,0))</f>
        <v>0</v>
      </c>
      <c r="L124" s="24"/>
      <c r="M124" s="24"/>
      <c r="N124" s="24"/>
      <c r="O124" s="278">
        <f>IF(ISERROR(VLOOKUP($F124,氏名データ!$2:$2800,8,0)),"",VLOOKUP($F124,氏名データ!$2:$2800,8,0))</f>
        <v>0</v>
      </c>
      <c r="P124" s="27">
        <f>IF(ISERROR(VLOOKUP($F124,氏名データ!$2:$2800,11,0)),"",VLOOKUP($F124,氏名データ!$2:$2800,11,0))</f>
        <v>0</v>
      </c>
      <c r="Q124" s="25" t="str">
        <f>IF(ISERROR(VLOOKUP($F124,氏名データ!$2:$2800,9,0)),"",VLOOKUP($F124,氏名データ!$2:$2800,9,0))</f>
        <v/>
      </c>
      <c r="R124" s="272"/>
      <c r="S124" s="54"/>
      <c r="T124" s="55"/>
      <c r="U124" s="273"/>
      <c r="V124" s="354"/>
      <c r="W124" s="54"/>
      <c r="X124" s="55"/>
      <c r="Y124" s="273"/>
      <c r="Z124" s="354"/>
      <c r="AA124" s="54"/>
      <c r="AB124" s="55"/>
      <c r="AC124" s="273"/>
      <c r="AD124" s="327"/>
      <c r="AE124" s="54" t="s">
        <v>1572</v>
      </c>
      <c r="AF124" s="55"/>
      <c r="AG124" s="273"/>
      <c r="AH124" s="332"/>
      <c r="AI124" s="54" t="s">
        <v>1572</v>
      </c>
      <c r="AJ124" s="55"/>
      <c r="AK124" s="273"/>
      <c r="AL124" s="289" t="str">
        <f>IF(F124="","",学校情報!$D$2)</f>
        <v/>
      </c>
      <c r="AN124" s="264"/>
    </row>
    <row r="125" spans="1:40" ht="16.2" hidden="1" x14ac:dyDescent="0.2">
      <c r="AN125" s="264"/>
    </row>
    <row r="126" spans="1:40" ht="35.25" hidden="1" customHeight="1" thickTop="1" x14ac:dyDescent="0.2">
      <c r="L126" s="80"/>
      <c r="M126" s="80"/>
      <c r="N126" s="80"/>
      <c r="O126" s="80"/>
      <c r="P126" s="311"/>
      <c r="Q126" s="536" t="s">
        <v>257</v>
      </c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7"/>
      <c r="AC126" s="537"/>
      <c r="AD126" s="537"/>
      <c r="AE126" s="537"/>
      <c r="AF126" s="537"/>
      <c r="AG126" s="537"/>
      <c r="AH126" s="537"/>
      <c r="AI126" s="537"/>
      <c r="AJ126" s="537"/>
      <c r="AK126" s="538"/>
      <c r="AN126" s="264"/>
    </row>
    <row r="127" spans="1:40" ht="35.25" hidden="1" customHeight="1" thickBot="1" x14ac:dyDescent="0.25">
      <c r="E127" s="504" t="s">
        <v>906</v>
      </c>
      <c r="F127" s="504"/>
      <c r="G127" s="124"/>
      <c r="H127" s="124">
        <f>MAX('大会申込用紙 男'!$L$11:$L$30,'大会申込用紙 男'!$L$36:$L$75)</f>
        <v>0</v>
      </c>
      <c r="I127" s="124" t="s">
        <v>908</v>
      </c>
      <c r="L127" s="81"/>
      <c r="M127" s="82"/>
      <c r="N127" s="81"/>
      <c r="O127" s="64"/>
      <c r="P127" s="312"/>
      <c r="Q127" s="298" t="s">
        <v>901</v>
      </c>
      <c r="R127" s="299" t="s">
        <v>903</v>
      </c>
      <c r="S127" s="505" t="s">
        <v>904</v>
      </c>
      <c r="T127" s="505"/>
      <c r="U127" s="505" t="s">
        <v>1574</v>
      </c>
      <c r="V127" s="505"/>
      <c r="W127" s="505"/>
      <c r="X127" s="505"/>
      <c r="Y127" s="506"/>
      <c r="Z127" s="300" t="s">
        <v>901</v>
      </c>
      <c r="AA127" s="505" t="s">
        <v>903</v>
      </c>
      <c r="AB127" s="505"/>
      <c r="AC127" s="505" t="s">
        <v>904</v>
      </c>
      <c r="AD127" s="505"/>
      <c r="AE127" s="505" t="s">
        <v>1574</v>
      </c>
      <c r="AF127" s="505"/>
      <c r="AG127" s="505"/>
      <c r="AH127" s="505"/>
      <c r="AI127" s="505"/>
      <c r="AJ127" s="505"/>
      <c r="AK127" s="539"/>
      <c r="AN127" s="264"/>
    </row>
    <row r="128" spans="1:40" ht="35.25" hidden="1" customHeight="1" x14ac:dyDescent="0.2">
      <c r="E128" s="504" t="s">
        <v>92</v>
      </c>
      <c r="F128" s="504"/>
      <c r="G128" s="124"/>
      <c r="H128" s="124">
        <f>MAX('大会申込用紙 男'!$M$36:$M$75,'大会申込用紙 男'!$M$11:$M$30)</f>
        <v>0</v>
      </c>
      <c r="I128" s="124" t="s">
        <v>908</v>
      </c>
      <c r="L128" s="64"/>
      <c r="M128" s="82"/>
      <c r="N128" s="83"/>
      <c r="O128" s="64"/>
      <c r="P128" s="312" t="str">
        <f>IF(R128="あり",IF(S128&gt;3,1,""),"")</f>
        <v/>
      </c>
      <c r="Q128" s="307">
        <f t="shared" ref="Q128:Q150" si="10">AY5</f>
        <v>0</v>
      </c>
      <c r="R128" s="306"/>
      <c r="S128" s="545">
        <f>COUNTIF($V$5:$V$124,Q128)+COUNTIF($Z$5:$Z$124,Q128)+COUNTIF($R$5:$R$124,Q128)</f>
        <v>0</v>
      </c>
      <c r="T128" s="546"/>
      <c r="U128" s="528" t="str">
        <f t="shared" ref="U128:U148" si="11">IF(R128="あり",IF(S128&gt;3,"人数を３人以下にしてください",""),"")</f>
        <v/>
      </c>
      <c r="V128" s="529"/>
      <c r="W128" s="529"/>
      <c r="X128" s="529"/>
      <c r="Y128" s="530"/>
      <c r="Z128" s="301">
        <f>BB5</f>
        <v>0</v>
      </c>
      <c r="AA128" s="534"/>
      <c r="AB128" s="535"/>
      <c r="AC128" s="547">
        <f t="shared" ref="AC128" si="12">COUNTIF($V$5:$V$124,Z128)+COUNTIF($Z$5:$Z$124,Z128)+COUNTIF($R$5:$R$124,Z128)</f>
        <v>0</v>
      </c>
      <c r="AD128" s="547"/>
      <c r="AE128" s="540" t="str">
        <f>IF(AA128="あり",IF(AC128&gt;3,"人数を３人以下にしてください",""),"")</f>
        <v/>
      </c>
      <c r="AF128" s="540"/>
      <c r="AG128" s="540"/>
      <c r="AH128" s="540"/>
      <c r="AI128" s="540"/>
      <c r="AJ128" s="540"/>
      <c r="AK128" s="541"/>
      <c r="AL128" s="119" t="b">
        <f>IF(AA128="あり",IF(AC128&gt;3,1,""))</f>
        <v>0</v>
      </c>
      <c r="AN128" s="264"/>
    </row>
    <row r="129" spans="5:40" ht="35.25" hidden="1" customHeight="1" x14ac:dyDescent="0.2">
      <c r="E129" s="504" t="s">
        <v>907</v>
      </c>
      <c r="F129" s="504"/>
      <c r="G129" s="124"/>
      <c r="H129" s="124">
        <f>MAX('大会申込用紙 女'!$L$11:$L$30,'大会申込用紙 女'!$L$36:$L$75)</f>
        <v>0</v>
      </c>
      <c r="I129" s="124" t="s">
        <v>908</v>
      </c>
      <c r="L129" s="64"/>
      <c r="M129" s="82"/>
      <c r="N129" s="83"/>
      <c r="O129" s="64"/>
      <c r="P129" s="312" t="str">
        <f t="shared" ref="P129:P150" si="13">IF(R129="あり",IF(S129&gt;3,1,""),"")</f>
        <v/>
      </c>
      <c r="Q129" s="308" t="str">
        <f t="shared" si="10"/>
        <v>男子100m</v>
      </c>
      <c r="R129" s="323"/>
      <c r="S129" s="520">
        <f t="shared" ref="S129:S150" si="14">COUNTIF($V$5:$V$124,Q129)+COUNTIF($Z$5:$Z$124,Q129)+COUNTIF($R$5:$R$124,Q129)</f>
        <v>0</v>
      </c>
      <c r="T129" s="521"/>
      <c r="U129" s="531" t="str">
        <f t="shared" si="11"/>
        <v/>
      </c>
      <c r="V129" s="532"/>
      <c r="W129" s="532"/>
      <c r="X129" s="532"/>
      <c r="Y129" s="533"/>
      <c r="Z129" s="301" t="str">
        <f t="shared" ref="Z129:Z150" si="15">BB6</f>
        <v>女子100m</v>
      </c>
      <c r="AA129" s="515"/>
      <c r="AB129" s="516"/>
      <c r="AC129" s="514">
        <f t="shared" ref="AC129:AC147" si="16">COUNTIF($V$5:$V$124,Z129)+COUNTIF($Z$5:$Z$124,Z129)+COUNTIF($R$5:$R$124,Z129)</f>
        <v>0</v>
      </c>
      <c r="AD129" s="514"/>
      <c r="AE129" s="542" t="str">
        <f t="shared" ref="AE129:AE148" si="17">IF(AA129="あり",IF(AC129&gt;3,"人数を３人以下にしてください",""),"")</f>
        <v/>
      </c>
      <c r="AF129" s="543"/>
      <c r="AG129" s="543"/>
      <c r="AH129" s="543"/>
      <c r="AI129" s="543"/>
      <c r="AJ129" s="543"/>
      <c r="AK129" s="544"/>
      <c r="AL129" s="119" t="b">
        <f t="shared" ref="AL129:AL141" si="18">IF(AA129="あり",IF(AC129&gt;3,1,""))</f>
        <v>0</v>
      </c>
      <c r="AN129" s="264"/>
    </row>
    <row r="130" spans="5:40" ht="35.25" hidden="1" customHeight="1" x14ac:dyDescent="0.2">
      <c r="E130" s="504" t="s">
        <v>93</v>
      </c>
      <c r="F130" s="504"/>
      <c r="G130" s="124"/>
      <c r="H130" s="124">
        <f>MAX('大会申込用紙 女'!$M$36:$M$75,'大会申込用紙 女'!$M$11:$M$30)</f>
        <v>0</v>
      </c>
      <c r="I130" s="124" t="s">
        <v>908</v>
      </c>
      <c r="L130" s="64"/>
      <c r="M130" s="82"/>
      <c r="N130" s="83"/>
      <c r="O130" s="64"/>
      <c r="P130" s="312" t="str">
        <f t="shared" si="13"/>
        <v/>
      </c>
      <c r="Q130" s="308" t="str">
        <f t="shared" si="10"/>
        <v>男子200m</v>
      </c>
      <c r="R130" s="323"/>
      <c r="S130" s="520">
        <f t="shared" si="14"/>
        <v>0</v>
      </c>
      <c r="T130" s="521"/>
      <c r="U130" s="531" t="str">
        <f t="shared" si="11"/>
        <v/>
      </c>
      <c r="V130" s="532"/>
      <c r="W130" s="532"/>
      <c r="X130" s="532"/>
      <c r="Y130" s="533"/>
      <c r="Z130" s="301" t="str">
        <f t="shared" si="15"/>
        <v>女子200m</v>
      </c>
      <c r="AA130" s="515"/>
      <c r="AB130" s="516"/>
      <c r="AC130" s="514">
        <f t="shared" si="16"/>
        <v>0</v>
      </c>
      <c r="AD130" s="514"/>
      <c r="AE130" s="549" t="str">
        <f t="shared" si="17"/>
        <v/>
      </c>
      <c r="AF130" s="550"/>
      <c r="AG130" s="550"/>
      <c r="AH130" s="550"/>
      <c r="AI130" s="550"/>
      <c r="AJ130" s="550"/>
      <c r="AK130" s="551"/>
      <c r="AL130" s="119" t="b">
        <f t="shared" si="18"/>
        <v>0</v>
      </c>
      <c r="AN130" s="264"/>
    </row>
    <row r="131" spans="5:40" ht="35.25" hidden="1" customHeight="1" x14ac:dyDescent="0.2">
      <c r="L131" s="64"/>
      <c r="M131" s="82"/>
      <c r="N131" s="83"/>
      <c r="O131" s="64"/>
      <c r="P131" s="312" t="str">
        <f t="shared" si="13"/>
        <v/>
      </c>
      <c r="Q131" s="308" t="str">
        <f t="shared" si="10"/>
        <v>男子400m</v>
      </c>
      <c r="R131" s="323"/>
      <c r="S131" s="520">
        <f t="shared" si="14"/>
        <v>0</v>
      </c>
      <c r="T131" s="521"/>
      <c r="U131" s="531" t="str">
        <f t="shared" si="11"/>
        <v/>
      </c>
      <c r="V131" s="532"/>
      <c r="W131" s="532"/>
      <c r="X131" s="532"/>
      <c r="Y131" s="533"/>
      <c r="Z131" s="301" t="str">
        <f t="shared" si="15"/>
        <v>女子400m</v>
      </c>
      <c r="AA131" s="515"/>
      <c r="AB131" s="516"/>
      <c r="AC131" s="514">
        <f t="shared" si="16"/>
        <v>0</v>
      </c>
      <c r="AD131" s="514"/>
      <c r="AE131" s="549" t="str">
        <f t="shared" si="17"/>
        <v/>
      </c>
      <c r="AF131" s="550"/>
      <c r="AG131" s="550"/>
      <c r="AH131" s="550"/>
      <c r="AI131" s="550"/>
      <c r="AJ131" s="550"/>
      <c r="AK131" s="551"/>
      <c r="AL131" s="119" t="b">
        <f t="shared" si="18"/>
        <v>0</v>
      </c>
      <c r="AN131" s="264"/>
    </row>
    <row r="132" spans="5:40" ht="35.25" hidden="1" customHeight="1" x14ac:dyDescent="0.2">
      <c r="L132" s="64"/>
      <c r="M132" s="82"/>
      <c r="N132" s="83"/>
      <c r="O132" s="64"/>
      <c r="P132" s="312" t="str">
        <f t="shared" si="13"/>
        <v/>
      </c>
      <c r="Q132" s="308" t="str">
        <f t="shared" si="10"/>
        <v>男子800m</v>
      </c>
      <c r="R132" s="323"/>
      <c r="S132" s="520">
        <f t="shared" si="14"/>
        <v>0</v>
      </c>
      <c r="T132" s="521"/>
      <c r="U132" s="531" t="str">
        <f t="shared" si="11"/>
        <v/>
      </c>
      <c r="V132" s="532"/>
      <c r="W132" s="532"/>
      <c r="X132" s="532"/>
      <c r="Y132" s="533"/>
      <c r="Z132" s="301" t="str">
        <f t="shared" si="15"/>
        <v>女子800m</v>
      </c>
      <c r="AA132" s="515"/>
      <c r="AB132" s="516"/>
      <c r="AC132" s="514">
        <f t="shared" si="16"/>
        <v>0</v>
      </c>
      <c r="AD132" s="514"/>
      <c r="AE132" s="542" t="str">
        <f t="shared" si="17"/>
        <v/>
      </c>
      <c r="AF132" s="543"/>
      <c r="AG132" s="543"/>
      <c r="AH132" s="543"/>
      <c r="AI132" s="543"/>
      <c r="AJ132" s="543"/>
      <c r="AK132" s="544"/>
      <c r="AL132" s="119" t="b">
        <f t="shared" si="18"/>
        <v>0</v>
      </c>
      <c r="AN132" s="264"/>
    </row>
    <row r="133" spans="5:40" ht="35.25" hidden="1" customHeight="1" x14ac:dyDescent="0.2">
      <c r="L133" s="64"/>
      <c r="M133" s="82"/>
      <c r="N133" s="83"/>
      <c r="O133" s="64"/>
      <c r="P133" s="312" t="str">
        <f t="shared" si="13"/>
        <v/>
      </c>
      <c r="Q133" s="308" t="str">
        <f t="shared" si="10"/>
        <v>男子1500m</v>
      </c>
      <c r="R133" s="323"/>
      <c r="S133" s="520">
        <f t="shared" si="14"/>
        <v>0</v>
      </c>
      <c r="T133" s="521"/>
      <c r="U133" s="531" t="str">
        <f t="shared" si="11"/>
        <v/>
      </c>
      <c r="V133" s="532"/>
      <c r="W133" s="532"/>
      <c r="X133" s="532"/>
      <c r="Y133" s="533"/>
      <c r="Z133" s="301" t="str">
        <f t="shared" si="15"/>
        <v>女子1500m</v>
      </c>
      <c r="AA133" s="515"/>
      <c r="AB133" s="516"/>
      <c r="AC133" s="514">
        <f t="shared" si="16"/>
        <v>0</v>
      </c>
      <c r="AD133" s="514"/>
      <c r="AE133" s="549" t="str">
        <f t="shared" si="17"/>
        <v/>
      </c>
      <c r="AF133" s="550"/>
      <c r="AG133" s="550"/>
      <c r="AH133" s="550"/>
      <c r="AI133" s="550"/>
      <c r="AJ133" s="550"/>
      <c r="AK133" s="551"/>
      <c r="AL133" s="119" t="b">
        <f t="shared" si="18"/>
        <v>0</v>
      </c>
      <c r="AN133" s="264"/>
    </row>
    <row r="134" spans="5:40" ht="35.25" hidden="1" customHeight="1" x14ac:dyDescent="0.2">
      <c r="L134" s="64"/>
      <c r="M134" s="82"/>
      <c r="N134" s="83"/>
      <c r="O134" s="64"/>
      <c r="P134" s="312" t="str">
        <f t="shared" si="13"/>
        <v/>
      </c>
      <c r="Q134" s="308" t="str">
        <f t="shared" si="10"/>
        <v>男子5000m</v>
      </c>
      <c r="R134" s="323"/>
      <c r="S134" s="520">
        <f t="shared" si="14"/>
        <v>0</v>
      </c>
      <c r="T134" s="521"/>
      <c r="U134" s="531" t="str">
        <f t="shared" si="11"/>
        <v/>
      </c>
      <c r="V134" s="532"/>
      <c r="W134" s="532"/>
      <c r="X134" s="532"/>
      <c r="Y134" s="533"/>
      <c r="Z134" s="301" t="str">
        <f t="shared" si="15"/>
        <v>女子3000m</v>
      </c>
      <c r="AA134" s="515"/>
      <c r="AB134" s="516"/>
      <c r="AC134" s="514">
        <f t="shared" si="16"/>
        <v>0</v>
      </c>
      <c r="AD134" s="514"/>
      <c r="AE134" s="549" t="str">
        <f t="shared" si="17"/>
        <v/>
      </c>
      <c r="AF134" s="550"/>
      <c r="AG134" s="550"/>
      <c r="AH134" s="550"/>
      <c r="AI134" s="550"/>
      <c r="AJ134" s="550"/>
      <c r="AK134" s="551"/>
      <c r="AL134" s="119" t="b">
        <f t="shared" si="18"/>
        <v>0</v>
      </c>
      <c r="AN134" s="264"/>
    </row>
    <row r="135" spans="5:40" ht="35.25" hidden="1" customHeight="1" x14ac:dyDescent="0.2">
      <c r="L135" s="64"/>
      <c r="M135" s="82"/>
      <c r="N135" s="83"/>
      <c r="O135" s="64"/>
      <c r="P135" s="312" t="str">
        <f t="shared" si="13"/>
        <v/>
      </c>
      <c r="Q135" s="308" t="str">
        <f t="shared" si="10"/>
        <v>男子110mH</v>
      </c>
      <c r="R135" s="323"/>
      <c r="S135" s="520">
        <f t="shared" si="14"/>
        <v>0</v>
      </c>
      <c r="T135" s="521"/>
      <c r="U135" s="531" t="str">
        <f t="shared" si="11"/>
        <v/>
      </c>
      <c r="V135" s="532"/>
      <c r="W135" s="532"/>
      <c r="X135" s="532"/>
      <c r="Y135" s="533"/>
      <c r="Z135" s="301" t="str">
        <f t="shared" si="15"/>
        <v>女子100mH</v>
      </c>
      <c r="AA135" s="515"/>
      <c r="AB135" s="516"/>
      <c r="AC135" s="514">
        <f t="shared" si="16"/>
        <v>0</v>
      </c>
      <c r="AD135" s="514"/>
      <c r="AE135" s="549" t="str">
        <f t="shared" si="17"/>
        <v/>
      </c>
      <c r="AF135" s="550"/>
      <c r="AG135" s="550"/>
      <c r="AH135" s="550"/>
      <c r="AI135" s="550"/>
      <c r="AJ135" s="550"/>
      <c r="AK135" s="551"/>
      <c r="AL135" s="119" t="b">
        <f t="shared" si="18"/>
        <v>0</v>
      </c>
    </row>
    <row r="136" spans="5:40" ht="35.25" hidden="1" customHeight="1" x14ac:dyDescent="0.2">
      <c r="L136" s="64"/>
      <c r="M136" s="82"/>
      <c r="N136" s="83"/>
      <c r="O136" s="64"/>
      <c r="P136" s="312" t="str">
        <f t="shared" si="13"/>
        <v/>
      </c>
      <c r="Q136" s="308" t="str">
        <f t="shared" si="10"/>
        <v>男子400mH</v>
      </c>
      <c r="R136" s="323"/>
      <c r="S136" s="520">
        <f t="shared" si="14"/>
        <v>0</v>
      </c>
      <c r="T136" s="521"/>
      <c r="U136" s="531" t="str">
        <f t="shared" si="11"/>
        <v/>
      </c>
      <c r="V136" s="532"/>
      <c r="W136" s="532"/>
      <c r="X136" s="532"/>
      <c r="Y136" s="533"/>
      <c r="Z136" s="301" t="str">
        <f t="shared" si="15"/>
        <v>女子400mH</v>
      </c>
      <c r="AA136" s="515"/>
      <c r="AB136" s="516"/>
      <c r="AC136" s="514">
        <f t="shared" si="16"/>
        <v>0</v>
      </c>
      <c r="AD136" s="514"/>
      <c r="AE136" s="542" t="str">
        <f t="shared" si="17"/>
        <v/>
      </c>
      <c r="AF136" s="543"/>
      <c r="AG136" s="543"/>
      <c r="AH136" s="543"/>
      <c r="AI136" s="543"/>
      <c r="AJ136" s="543"/>
      <c r="AK136" s="544"/>
      <c r="AL136" s="119" t="b">
        <f t="shared" si="18"/>
        <v>0</v>
      </c>
    </row>
    <row r="137" spans="5:40" ht="35.25" hidden="1" customHeight="1" x14ac:dyDescent="0.2">
      <c r="L137" s="64"/>
      <c r="M137" s="82"/>
      <c r="N137" s="83"/>
      <c r="O137" s="64"/>
      <c r="P137" s="312" t="str">
        <f t="shared" si="13"/>
        <v/>
      </c>
      <c r="Q137" s="308" t="str">
        <f t="shared" si="10"/>
        <v>男子3000mSC</v>
      </c>
      <c r="R137" s="323"/>
      <c r="S137" s="520">
        <f t="shared" si="14"/>
        <v>0</v>
      </c>
      <c r="T137" s="521"/>
      <c r="U137" s="531" t="str">
        <f t="shared" si="11"/>
        <v/>
      </c>
      <c r="V137" s="532"/>
      <c r="W137" s="532"/>
      <c r="X137" s="532"/>
      <c r="Y137" s="533"/>
      <c r="Z137" s="301" t="str">
        <f t="shared" si="15"/>
        <v>女子走高跳</v>
      </c>
      <c r="AA137" s="515"/>
      <c r="AB137" s="516"/>
      <c r="AC137" s="514">
        <f t="shared" si="16"/>
        <v>0</v>
      </c>
      <c r="AD137" s="514"/>
      <c r="AE137" s="542" t="str">
        <f t="shared" si="17"/>
        <v/>
      </c>
      <c r="AF137" s="543"/>
      <c r="AG137" s="543"/>
      <c r="AH137" s="543"/>
      <c r="AI137" s="543"/>
      <c r="AJ137" s="543"/>
      <c r="AK137" s="544"/>
      <c r="AL137" s="119" t="b">
        <f t="shared" si="18"/>
        <v>0</v>
      </c>
    </row>
    <row r="138" spans="5:40" ht="35.25" hidden="1" customHeight="1" x14ac:dyDescent="0.2">
      <c r="L138" s="64"/>
      <c r="M138" s="82"/>
      <c r="N138" s="83"/>
      <c r="O138" s="64"/>
      <c r="P138" s="312" t="str">
        <f t="shared" si="13"/>
        <v/>
      </c>
      <c r="Q138" s="308" t="str">
        <f t="shared" si="10"/>
        <v>男子走高跳</v>
      </c>
      <c r="R138" s="323"/>
      <c r="S138" s="520">
        <f t="shared" si="14"/>
        <v>0</v>
      </c>
      <c r="T138" s="521"/>
      <c r="U138" s="531" t="str">
        <f t="shared" si="11"/>
        <v/>
      </c>
      <c r="V138" s="532"/>
      <c r="W138" s="532"/>
      <c r="X138" s="532"/>
      <c r="Y138" s="533"/>
      <c r="Z138" s="301" t="str">
        <f t="shared" si="15"/>
        <v>女子棒高跳</v>
      </c>
      <c r="AA138" s="515"/>
      <c r="AB138" s="516"/>
      <c r="AC138" s="514">
        <f t="shared" si="16"/>
        <v>0</v>
      </c>
      <c r="AD138" s="514"/>
      <c r="AE138" s="542" t="str">
        <f t="shared" si="17"/>
        <v/>
      </c>
      <c r="AF138" s="543"/>
      <c r="AG138" s="543"/>
      <c r="AH138" s="543"/>
      <c r="AI138" s="543"/>
      <c r="AJ138" s="543"/>
      <c r="AK138" s="544"/>
      <c r="AL138" s="119" t="b">
        <f t="shared" si="18"/>
        <v>0</v>
      </c>
    </row>
    <row r="139" spans="5:40" ht="35.25" hidden="1" customHeight="1" x14ac:dyDescent="0.2">
      <c r="L139" s="64"/>
      <c r="M139" s="82"/>
      <c r="N139" s="83"/>
      <c r="O139" s="64"/>
      <c r="P139" s="312" t="str">
        <f t="shared" si="13"/>
        <v/>
      </c>
      <c r="Q139" s="308" t="str">
        <f t="shared" si="10"/>
        <v>男子棒高跳</v>
      </c>
      <c r="R139" s="323"/>
      <c r="S139" s="520">
        <f t="shared" si="14"/>
        <v>0</v>
      </c>
      <c r="T139" s="521"/>
      <c r="U139" s="531" t="str">
        <f t="shared" si="11"/>
        <v/>
      </c>
      <c r="V139" s="532"/>
      <c r="W139" s="532"/>
      <c r="X139" s="532"/>
      <c r="Y139" s="533"/>
      <c r="Z139" s="301" t="str">
        <f t="shared" si="15"/>
        <v>女子走幅跳</v>
      </c>
      <c r="AA139" s="515"/>
      <c r="AB139" s="516"/>
      <c r="AC139" s="514">
        <f t="shared" si="16"/>
        <v>0</v>
      </c>
      <c r="AD139" s="514"/>
      <c r="AE139" s="542" t="str">
        <f t="shared" si="17"/>
        <v/>
      </c>
      <c r="AF139" s="543"/>
      <c r="AG139" s="543"/>
      <c r="AH139" s="543"/>
      <c r="AI139" s="543"/>
      <c r="AJ139" s="543"/>
      <c r="AK139" s="544"/>
      <c r="AL139" s="119" t="b">
        <f t="shared" si="18"/>
        <v>0</v>
      </c>
    </row>
    <row r="140" spans="5:40" ht="35.25" hidden="1" customHeight="1" x14ac:dyDescent="0.2">
      <c r="L140" s="64"/>
      <c r="M140" s="82"/>
      <c r="N140" s="83"/>
      <c r="O140" s="64"/>
      <c r="P140" s="312" t="str">
        <f t="shared" si="13"/>
        <v/>
      </c>
      <c r="Q140" s="308" t="str">
        <f t="shared" si="10"/>
        <v>男子走幅跳</v>
      </c>
      <c r="R140" s="323"/>
      <c r="S140" s="520">
        <f t="shared" si="14"/>
        <v>0</v>
      </c>
      <c r="T140" s="521"/>
      <c r="U140" s="531" t="str">
        <f t="shared" si="11"/>
        <v/>
      </c>
      <c r="V140" s="532"/>
      <c r="W140" s="532"/>
      <c r="X140" s="532"/>
      <c r="Y140" s="533"/>
      <c r="Z140" s="301" t="str">
        <f t="shared" si="15"/>
        <v>女子三段跳</v>
      </c>
      <c r="AA140" s="515"/>
      <c r="AB140" s="516"/>
      <c r="AC140" s="514">
        <f t="shared" si="16"/>
        <v>0</v>
      </c>
      <c r="AD140" s="514"/>
      <c r="AE140" s="549" t="str">
        <f t="shared" si="17"/>
        <v/>
      </c>
      <c r="AF140" s="550"/>
      <c r="AG140" s="550"/>
      <c r="AH140" s="550"/>
      <c r="AI140" s="550"/>
      <c r="AJ140" s="550"/>
      <c r="AK140" s="551"/>
      <c r="AL140" s="119" t="b">
        <f t="shared" si="18"/>
        <v>0</v>
      </c>
    </row>
    <row r="141" spans="5:40" ht="35.25" hidden="1" customHeight="1" x14ac:dyDescent="0.2">
      <c r="L141" s="64"/>
      <c r="M141" s="82"/>
      <c r="N141" s="83"/>
      <c r="O141" s="64"/>
      <c r="P141" s="312" t="str">
        <f t="shared" si="13"/>
        <v/>
      </c>
      <c r="Q141" s="308" t="str">
        <f t="shared" si="10"/>
        <v>男子三段跳</v>
      </c>
      <c r="R141" s="323"/>
      <c r="S141" s="520">
        <f t="shared" si="14"/>
        <v>0</v>
      </c>
      <c r="T141" s="521"/>
      <c r="U141" s="531" t="str">
        <f t="shared" si="11"/>
        <v/>
      </c>
      <c r="V141" s="532"/>
      <c r="W141" s="532"/>
      <c r="X141" s="532"/>
      <c r="Y141" s="533"/>
      <c r="Z141" s="301" t="str">
        <f t="shared" si="15"/>
        <v>女子砲丸投</v>
      </c>
      <c r="AA141" s="515"/>
      <c r="AB141" s="516"/>
      <c r="AC141" s="514">
        <f t="shared" si="16"/>
        <v>0</v>
      </c>
      <c r="AD141" s="514"/>
      <c r="AE141" s="542" t="str">
        <f t="shared" si="17"/>
        <v/>
      </c>
      <c r="AF141" s="543"/>
      <c r="AG141" s="543"/>
      <c r="AH141" s="543"/>
      <c r="AI141" s="543"/>
      <c r="AJ141" s="543"/>
      <c r="AK141" s="544"/>
      <c r="AL141" s="119" t="b">
        <f t="shared" si="18"/>
        <v>0</v>
      </c>
    </row>
    <row r="142" spans="5:40" ht="35.25" hidden="1" customHeight="1" x14ac:dyDescent="0.2">
      <c r="L142" s="64"/>
      <c r="M142" s="82"/>
      <c r="N142" s="83"/>
      <c r="O142" s="64"/>
      <c r="P142" s="312" t="str">
        <f t="shared" si="13"/>
        <v/>
      </c>
      <c r="Q142" s="308" t="str">
        <f t="shared" si="10"/>
        <v>男子砲丸投</v>
      </c>
      <c r="R142" s="323"/>
      <c r="S142" s="520">
        <f t="shared" si="14"/>
        <v>0</v>
      </c>
      <c r="T142" s="521"/>
      <c r="U142" s="531" t="str">
        <f t="shared" si="11"/>
        <v/>
      </c>
      <c r="V142" s="532"/>
      <c r="W142" s="532"/>
      <c r="X142" s="532"/>
      <c r="Y142" s="533"/>
      <c r="Z142" s="301" t="str">
        <f t="shared" si="15"/>
        <v>女子円盤投</v>
      </c>
      <c r="AA142" s="515"/>
      <c r="AB142" s="516"/>
      <c r="AC142" s="514">
        <f t="shared" si="16"/>
        <v>0</v>
      </c>
      <c r="AD142" s="514"/>
      <c r="AE142" s="549" t="str">
        <f t="shared" si="17"/>
        <v/>
      </c>
      <c r="AF142" s="550"/>
      <c r="AG142" s="550"/>
      <c r="AH142" s="550"/>
      <c r="AI142" s="550"/>
      <c r="AJ142" s="550"/>
      <c r="AK142" s="551"/>
      <c r="AL142" s="119" t="b">
        <f t="shared" ref="AL142:AL150" si="19">IF(AA142="あり",IF(AC142&gt;3,Z142,""))</f>
        <v>0</v>
      </c>
    </row>
    <row r="143" spans="5:40" ht="35.25" hidden="1" customHeight="1" x14ac:dyDescent="0.2">
      <c r="L143" s="64"/>
      <c r="M143" s="82"/>
      <c r="N143" s="83"/>
      <c r="O143" s="64"/>
      <c r="P143" s="312" t="str">
        <f t="shared" si="13"/>
        <v/>
      </c>
      <c r="Q143" s="308" t="str">
        <f t="shared" si="10"/>
        <v>男子円盤投</v>
      </c>
      <c r="R143" s="323"/>
      <c r="S143" s="520">
        <f t="shared" si="14"/>
        <v>0</v>
      </c>
      <c r="T143" s="521"/>
      <c r="U143" s="531" t="str">
        <f t="shared" ref="U143" si="20">IF(R143="あり",IF(S143&gt;3,"人数を３人以下にしてください",""),"")</f>
        <v/>
      </c>
      <c r="V143" s="532"/>
      <c r="W143" s="532"/>
      <c r="X143" s="532"/>
      <c r="Y143" s="533"/>
      <c r="Z143" s="301" t="str">
        <f t="shared" si="15"/>
        <v>女子やり投</v>
      </c>
      <c r="AA143" s="515"/>
      <c r="AB143" s="516"/>
      <c r="AC143" s="514">
        <f t="shared" si="16"/>
        <v>0</v>
      </c>
      <c r="AD143" s="514"/>
      <c r="AE143" s="542" t="str">
        <f t="shared" si="17"/>
        <v/>
      </c>
      <c r="AF143" s="543"/>
      <c r="AG143" s="543"/>
      <c r="AH143" s="543"/>
      <c r="AI143" s="543"/>
      <c r="AJ143" s="543"/>
      <c r="AK143" s="544"/>
      <c r="AL143" s="119" t="b">
        <f t="shared" si="19"/>
        <v>0</v>
      </c>
    </row>
    <row r="144" spans="5:40" ht="35.25" hidden="1" customHeight="1" x14ac:dyDescent="0.2">
      <c r="L144" s="64"/>
      <c r="M144" s="82"/>
      <c r="N144" s="83"/>
      <c r="O144" s="64"/>
      <c r="P144" s="312" t="str">
        <f t="shared" si="13"/>
        <v/>
      </c>
      <c r="Q144" s="308" t="str">
        <f t="shared" si="10"/>
        <v>男子やり投</v>
      </c>
      <c r="R144" s="302"/>
      <c r="S144" s="520">
        <f t="shared" si="14"/>
        <v>0</v>
      </c>
      <c r="T144" s="521"/>
      <c r="U144" s="531" t="str">
        <f t="shared" si="11"/>
        <v/>
      </c>
      <c r="V144" s="532"/>
      <c r="W144" s="532"/>
      <c r="X144" s="532"/>
      <c r="Y144" s="533"/>
      <c r="Z144" s="301">
        <f t="shared" si="15"/>
        <v>0</v>
      </c>
      <c r="AA144" s="548"/>
      <c r="AB144" s="548"/>
      <c r="AC144" s="514">
        <f t="shared" si="16"/>
        <v>0</v>
      </c>
      <c r="AD144" s="514"/>
      <c r="AE144" s="549" t="str">
        <f t="shared" si="17"/>
        <v/>
      </c>
      <c r="AF144" s="550"/>
      <c r="AG144" s="550"/>
      <c r="AH144" s="550"/>
      <c r="AI144" s="550"/>
      <c r="AJ144" s="550"/>
      <c r="AK144" s="551"/>
      <c r="AL144" s="119" t="b">
        <f t="shared" si="19"/>
        <v>0</v>
      </c>
    </row>
    <row r="145" spans="12:38" ht="35.25" hidden="1" customHeight="1" x14ac:dyDescent="0.2">
      <c r="L145" s="64"/>
      <c r="M145" s="82"/>
      <c r="N145" s="83"/>
      <c r="O145" s="64"/>
      <c r="P145" s="312" t="str">
        <f t="shared" si="13"/>
        <v/>
      </c>
      <c r="Q145" s="308">
        <f t="shared" si="10"/>
        <v>0</v>
      </c>
      <c r="R145" s="302"/>
      <c r="S145" s="520">
        <f t="shared" si="14"/>
        <v>0</v>
      </c>
      <c r="T145" s="521"/>
      <c r="U145" s="531" t="str">
        <f t="shared" si="11"/>
        <v/>
      </c>
      <c r="V145" s="532"/>
      <c r="W145" s="532"/>
      <c r="X145" s="532"/>
      <c r="Y145" s="533"/>
      <c r="Z145" s="303">
        <f t="shared" si="15"/>
        <v>0</v>
      </c>
      <c r="AA145" s="548"/>
      <c r="AB145" s="548"/>
      <c r="AC145" s="514">
        <f t="shared" si="16"/>
        <v>0</v>
      </c>
      <c r="AD145" s="514"/>
      <c r="AE145" s="549" t="str">
        <f t="shared" si="17"/>
        <v/>
      </c>
      <c r="AF145" s="550"/>
      <c r="AG145" s="550"/>
      <c r="AH145" s="550"/>
      <c r="AI145" s="550"/>
      <c r="AJ145" s="550"/>
      <c r="AK145" s="551"/>
      <c r="AL145" s="119" t="b">
        <f t="shared" si="19"/>
        <v>0</v>
      </c>
    </row>
    <row r="146" spans="12:38" ht="35.25" hidden="1" customHeight="1" x14ac:dyDescent="0.2">
      <c r="L146" s="64"/>
      <c r="M146" s="82"/>
      <c r="N146" s="83"/>
      <c r="O146" s="64"/>
      <c r="P146" s="312" t="str">
        <f t="shared" si="13"/>
        <v/>
      </c>
      <c r="Q146" s="308">
        <f t="shared" si="10"/>
        <v>0</v>
      </c>
      <c r="R146" s="302"/>
      <c r="S146" s="520">
        <f t="shared" si="14"/>
        <v>0</v>
      </c>
      <c r="T146" s="521"/>
      <c r="U146" s="531" t="str">
        <f t="shared" si="11"/>
        <v/>
      </c>
      <c r="V146" s="532"/>
      <c r="W146" s="532"/>
      <c r="X146" s="532"/>
      <c r="Y146" s="533"/>
      <c r="Z146" s="303">
        <f t="shared" si="15"/>
        <v>0</v>
      </c>
      <c r="AA146" s="548"/>
      <c r="AB146" s="548"/>
      <c r="AC146" s="514">
        <f t="shared" si="16"/>
        <v>0</v>
      </c>
      <c r="AD146" s="514"/>
      <c r="AE146" s="542" t="str">
        <f t="shared" si="17"/>
        <v/>
      </c>
      <c r="AF146" s="543"/>
      <c r="AG146" s="543"/>
      <c r="AH146" s="543"/>
      <c r="AI146" s="543"/>
      <c r="AJ146" s="543"/>
      <c r="AK146" s="544"/>
      <c r="AL146" s="119" t="b">
        <f t="shared" si="19"/>
        <v>0</v>
      </c>
    </row>
    <row r="147" spans="12:38" ht="35.25" hidden="1" customHeight="1" x14ac:dyDescent="0.2">
      <c r="L147" s="64"/>
      <c r="M147" s="82"/>
      <c r="N147" s="83"/>
      <c r="O147" s="64"/>
      <c r="P147" s="312" t="str">
        <f t="shared" si="13"/>
        <v/>
      </c>
      <c r="Q147" s="308">
        <f t="shared" si="10"/>
        <v>0</v>
      </c>
      <c r="R147" s="302"/>
      <c r="S147" s="520">
        <f t="shared" si="14"/>
        <v>0</v>
      </c>
      <c r="T147" s="521"/>
      <c r="U147" s="531" t="str">
        <f t="shared" si="11"/>
        <v/>
      </c>
      <c r="V147" s="532"/>
      <c r="W147" s="532"/>
      <c r="X147" s="532"/>
      <c r="Y147" s="533"/>
      <c r="Z147" s="303">
        <f t="shared" si="15"/>
        <v>0</v>
      </c>
      <c r="AA147" s="548"/>
      <c r="AB147" s="548"/>
      <c r="AC147" s="514">
        <f t="shared" si="16"/>
        <v>0</v>
      </c>
      <c r="AD147" s="514"/>
      <c r="AE147" s="549" t="str">
        <f t="shared" si="17"/>
        <v/>
      </c>
      <c r="AF147" s="550"/>
      <c r="AG147" s="550"/>
      <c r="AH147" s="550"/>
      <c r="AI147" s="550"/>
      <c r="AJ147" s="550"/>
      <c r="AK147" s="551"/>
      <c r="AL147" s="119" t="b">
        <f t="shared" si="19"/>
        <v>0</v>
      </c>
    </row>
    <row r="148" spans="12:38" ht="35.25" hidden="1" customHeight="1" x14ac:dyDescent="0.2">
      <c r="L148" s="64"/>
      <c r="M148" s="82"/>
      <c r="N148" s="83"/>
      <c r="O148" s="64"/>
      <c r="P148" s="312" t="str">
        <f t="shared" si="13"/>
        <v/>
      </c>
      <c r="Q148" s="309">
        <f t="shared" si="10"/>
        <v>0</v>
      </c>
      <c r="R148" s="302"/>
      <c r="S148" s="520">
        <f t="shared" si="14"/>
        <v>0</v>
      </c>
      <c r="T148" s="521"/>
      <c r="U148" s="531" t="str">
        <f t="shared" si="11"/>
        <v/>
      </c>
      <c r="V148" s="532"/>
      <c r="W148" s="532"/>
      <c r="X148" s="532"/>
      <c r="Y148" s="533"/>
      <c r="Z148" s="303">
        <f t="shared" si="15"/>
        <v>0</v>
      </c>
      <c r="AA148" s="548"/>
      <c r="AB148" s="548"/>
      <c r="AC148" s="562"/>
      <c r="AD148" s="562"/>
      <c r="AE148" s="563" t="str">
        <f t="shared" si="17"/>
        <v/>
      </c>
      <c r="AF148" s="564"/>
      <c r="AG148" s="564"/>
      <c r="AH148" s="564"/>
      <c r="AI148" s="564"/>
      <c r="AJ148" s="564"/>
      <c r="AK148" s="565"/>
      <c r="AL148" s="119" t="b">
        <f t="shared" si="19"/>
        <v>0</v>
      </c>
    </row>
    <row r="149" spans="12:38" ht="35.25" hidden="1" customHeight="1" x14ac:dyDescent="0.2">
      <c r="L149" s="82"/>
      <c r="M149" s="82"/>
      <c r="N149" s="82"/>
      <c r="O149" s="64"/>
      <c r="P149" s="312" t="str">
        <f t="shared" si="13"/>
        <v/>
      </c>
      <c r="Q149" s="309">
        <f t="shared" si="10"/>
        <v>0</v>
      </c>
      <c r="R149" s="302"/>
      <c r="S149" s="520">
        <f t="shared" si="14"/>
        <v>0</v>
      </c>
      <c r="T149" s="521"/>
      <c r="U149" s="531" t="str">
        <f>IF(R149="あり",IF(S149&gt;3,"人数を３人以下にしてください",""),"")</f>
        <v/>
      </c>
      <c r="V149" s="532"/>
      <c r="W149" s="532"/>
      <c r="X149" s="532"/>
      <c r="Y149" s="533"/>
      <c r="Z149" s="303">
        <f t="shared" si="15"/>
        <v>0</v>
      </c>
      <c r="AA149" s="548"/>
      <c r="AB149" s="548"/>
      <c r="AC149" s="562"/>
      <c r="AD149" s="562"/>
      <c r="AE149" s="563" t="str">
        <f>IF(AA149="あり",IF(AC149&gt;3,"人数を３人以下にしてください",""),"")</f>
        <v/>
      </c>
      <c r="AF149" s="564"/>
      <c r="AG149" s="564"/>
      <c r="AH149" s="564"/>
      <c r="AI149" s="564"/>
      <c r="AJ149" s="564"/>
      <c r="AK149" s="565"/>
      <c r="AL149" s="119" t="b">
        <f t="shared" si="19"/>
        <v>0</v>
      </c>
    </row>
    <row r="150" spans="12:38" ht="35.25" hidden="1" customHeight="1" thickBot="1" x14ac:dyDescent="0.25">
      <c r="P150" s="312" t="str">
        <f t="shared" si="13"/>
        <v/>
      </c>
      <c r="Q150" s="310">
        <f t="shared" si="10"/>
        <v>0</v>
      </c>
      <c r="R150" s="304"/>
      <c r="S150" s="555">
        <f t="shared" si="14"/>
        <v>0</v>
      </c>
      <c r="T150" s="556"/>
      <c r="U150" s="557" t="str">
        <f>IF(R150="あり",IF(S150&gt;3,"人数を３人以下にしてください",""),"")</f>
        <v/>
      </c>
      <c r="V150" s="558"/>
      <c r="W150" s="558"/>
      <c r="X150" s="558"/>
      <c r="Y150" s="559"/>
      <c r="Z150" s="305">
        <f t="shared" si="15"/>
        <v>0</v>
      </c>
      <c r="AA150" s="560"/>
      <c r="AB150" s="560"/>
      <c r="AC150" s="561"/>
      <c r="AD150" s="561"/>
      <c r="AE150" s="552" t="str">
        <f>IF(AA150="あり",IF(AC150&gt;3,"人数を３人以下にしてください",""),"")</f>
        <v/>
      </c>
      <c r="AF150" s="553"/>
      <c r="AG150" s="553"/>
      <c r="AH150" s="553"/>
      <c r="AI150" s="553"/>
      <c r="AJ150" s="553"/>
      <c r="AK150" s="554"/>
      <c r="AL150" s="119" t="b">
        <f t="shared" si="19"/>
        <v>0</v>
      </c>
    </row>
    <row r="151" spans="12:38" ht="35.25" hidden="1" customHeight="1" thickTop="1" x14ac:dyDescent="0.2">
      <c r="P151" s="312">
        <f>COUNTIF(P128:P150,1)</f>
        <v>0</v>
      </c>
      <c r="Q151" s="7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E151"/>
      <c r="AL151" s="312">
        <f>COUNTIF(AL128:AL150,1)</f>
        <v>0</v>
      </c>
    </row>
    <row r="152" spans="12:38" ht="35.25" hidden="1" customHeight="1" x14ac:dyDescent="0.2">
      <c r="Q152" s="7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E152"/>
      <c r="AL152"/>
    </row>
    <row r="153" spans="12:38" ht="35.25" hidden="1" customHeight="1" x14ac:dyDescent="0.2">
      <c r="Q153" s="7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E153"/>
      <c r="AL153"/>
    </row>
  </sheetData>
  <sheetProtection password="DEFF" sheet="1" objects="1" scenarios="1"/>
  <protectedRanges>
    <protectedRange sqref="I1:P1" name="範囲1"/>
    <protectedRange sqref="F5:Y5 F12:U124 G6:Y11 W12:AK124 V6:V124 AA5:AK11 Z5:Z124" name="範囲2"/>
  </protectedRanges>
  <mergeCells count="139">
    <mergeCell ref="AE150:AK150"/>
    <mergeCell ref="U136:Y136"/>
    <mergeCell ref="AE136:AK136"/>
    <mergeCell ref="S149:T149"/>
    <mergeCell ref="U149:Y149"/>
    <mergeCell ref="AA149:AB149"/>
    <mergeCell ref="S150:T150"/>
    <mergeCell ref="U150:Y150"/>
    <mergeCell ref="AA150:AB150"/>
    <mergeCell ref="AC150:AD150"/>
    <mergeCell ref="AC149:AD149"/>
    <mergeCell ref="AE149:AK149"/>
    <mergeCell ref="AE141:AK141"/>
    <mergeCell ref="AE142:AK142"/>
    <mergeCell ref="AE147:AK147"/>
    <mergeCell ref="AE148:AK148"/>
    <mergeCell ref="AC148:AD148"/>
    <mergeCell ref="AE143:AK143"/>
    <mergeCell ref="AE144:AK144"/>
    <mergeCell ref="AE146:AK146"/>
    <mergeCell ref="AC140:AD140"/>
    <mergeCell ref="AC139:AD139"/>
    <mergeCell ref="AC136:AD136"/>
    <mergeCell ref="AC138:AD138"/>
    <mergeCell ref="S148:T148"/>
    <mergeCell ref="U145:Y145"/>
    <mergeCell ref="AA147:AB147"/>
    <mergeCell ref="AA148:AB148"/>
    <mergeCell ref="U148:Y148"/>
    <mergeCell ref="AC147:AD147"/>
    <mergeCell ref="AC145:AD145"/>
    <mergeCell ref="AC146:AD146"/>
    <mergeCell ref="U147:Y147"/>
    <mergeCell ref="AA146:AB146"/>
    <mergeCell ref="S147:T147"/>
    <mergeCell ref="S136:T136"/>
    <mergeCell ref="S137:T137"/>
    <mergeCell ref="S133:T133"/>
    <mergeCell ref="U138:Y138"/>
    <mergeCell ref="AA141:AB141"/>
    <mergeCell ref="AE130:AK130"/>
    <mergeCell ref="AE131:AK131"/>
    <mergeCell ref="U134:Y134"/>
    <mergeCell ref="U141:Y141"/>
    <mergeCell ref="AA137:AB137"/>
    <mergeCell ref="AA138:AB138"/>
    <mergeCell ref="U132:Y132"/>
    <mergeCell ref="AC137:AD137"/>
    <mergeCell ref="S139:T139"/>
    <mergeCell ref="S132:T132"/>
    <mergeCell ref="AE134:AK134"/>
    <mergeCell ref="AE135:AK135"/>
    <mergeCell ref="AC130:AD130"/>
    <mergeCell ref="AC131:AD131"/>
    <mergeCell ref="U135:Y135"/>
    <mergeCell ref="U130:Y130"/>
    <mergeCell ref="S135:T135"/>
    <mergeCell ref="AE145:AK145"/>
    <mergeCell ref="AE132:AK132"/>
    <mergeCell ref="AE133:AK133"/>
    <mergeCell ref="AE137:AK137"/>
    <mergeCell ref="AE138:AK138"/>
    <mergeCell ref="AE139:AK139"/>
    <mergeCell ref="AE140:AK140"/>
    <mergeCell ref="U146:Y146"/>
    <mergeCell ref="S129:T129"/>
    <mergeCell ref="AA142:AB142"/>
    <mergeCell ref="U131:Y131"/>
    <mergeCell ref="U133:Y133"/>
    <mergeCell ref="U139:Y139"/>
    <mergeCell ref="S146:T146"/>
    <mergeCell ref="AA132:AB132"/>
    <mergeCell ref="AA139:AB139"/>
    <mergeCell ref="AA130:AB130"/>
    <mergeCell ref="S138:T138"/>
    <mergeCell ref="S140:T140"/>
    <mergeCell ref="S141:T141"/>
    <mergeCell ref="S142:T142"/>
    <mergeCell ref="S143:T143"/>
    <mergeCell ref="S144:T144"/>
    <mergeCell ref="S145:T145"/>
    <mergeCell ref="U142:Y142"/>
    <mergeCell ref="U143:Y143"/>
    <mergeCell ref="AA145:AB145"/>
    <mergeCell ref="U140:Y140"/>
    <mergeCell ref="U144:Y144"/>
    <mergeCell ref="AA140:AB140"/>
    <mergeCell ref="AA144:AB144"/>
    <mergeCell ref="AA143:AB143"/>
    <mergeCell ref="AA133:AB133"/>
    <mergeCell ref="AA135:AB135"/>
    <mergeCell ref="AA136:AB136"/>
    <mergeCell ref="U137:Y137"/>
    <mergeCell ref="AD2:AD4"/>
    <mergeCell ref="AH2:AH4"/>
    <mergeCell ref="E128:F128"/>
    <mergeCell ref="E129:F129"/>
    <mergeCell ref="E130:F130"/>
    <mergeCell ref="U128:Y128"/>
    <mergeCell ref="U129:Y129"/>
    <mergeCell ref="AA131:AB131"/>
    <mergeCell ref="AA129:AB129"/>
    <mergeCell ref="S130:T130"/>
    <mergeCell ref="S131:T131"/>
    <mergeCell ref="AA128:AB128"/>
    <mergeCell ref="Q126:AK126"/>
    <mergeCell ref="AC127:AD127"/>
    <mergeCell ref="AE127:AK127"/>
    <mergeCell ref="AA127:AB127"/>
    <mergeCell ref="AE128:AK128"/>
    <mergeCell ref="AE129:AK129"/>
    <mergeCell ref="S127:T127"/>
    <mergeCell ref="S128:T128"/>
    <mergeCell ref="AC128:AD128"/>
    <mergeCell ref="AC129:AD129"/>
    <mergeCell ref="Q1:AK1"/>
    <mergeCell ref="Z2:Z4"/>
    <mergeCell ref="I1:P1"/>
    <mergeCell ref="E127:F127"/>
    <mergeCell ref="U127:Y127"/>
    <mergeCell ref="F2:F3"/>
    <mergeCell ref="L3:N3"/>
    <mergeCell ref="AA2:AC2"/>
    <mergeCell ref="AC144:AD144"/>
    <mergeCell ref="AC132:AD132"/>
    <mergeCell ref="AC133:AD133"/>
    <mergeCell ref="AC134:AD134"/>
    <mergeCell ref="AC135:AD135"/>
    <mergeCell ref="AA134:AB134"/>
    <mergeCell ref="AE2:AG2"/>
    <mergeCell ref="R2:R4"/>
    <mergeCell ref="AI2:AK2"/>
    <mergeCell ref="AC143:AD143"/>
    <mergeCell ref="AC142:AD142"/>
    <mergeCell ref="AC141:AD141"/>
    <mergeCell ref="S2:U2"/>
    <mergeCell ref="V2:V4"/>
    <mergeCell ref="W2:Y2"/>
    <mergeCell ref="S134:T134"/>
  </mergeCells>
  <phoneticPr fontId="4"/>
  <conditionalFormatting sqref="AE128 AE130:AE131 AE133:AE135 AE140 AE142 AE147 AE144:AE145 U128:U150">
    <cfRule type="cellIs" dxfId="9" priority="91" operator="notEqual">
      <formula>""</formula>
    </cfRule>
  </conditionalFormatting>
  <conditionalFormatting sqref="AE128 AE130:AE131 AE133:AE135 AE140 AE142 AE147 AE144:AE145 U128:U150">
    <cfRule type="expression" priority="89">
      <formula>1</formula>
    </cfRule>
  </conditionalFormatting>
  <conditionalFormatting sqref="AE5">
    <cfRule type="expression" dxfId="8" priority="5" stopIfTrue="1">
      <formula>IF(AND(AD5="1",AF5&gt;1,AE5=""),TRUE,FALSE)</formula>
    </cfRule>
  </conditionalFormatting>
  <conditionalFormatting sqref="AE6:AE124">
    <cfRule type="expression" dxfId="7" priority="4" stopIfTrue="1">
      <formula>IF(AND(AD6="1",AF6&gt;1,AE6=""),TRUE,FALSE)</formula>
    </cfRule>
  </conditionalFormatting>
  <conditionalFormatting sqref="Q128:AK150">
    <cfRule type="cellIs" dxfId="6" priority="2" operator="equal">
      <formula>0</formula>
    </cfRule>
  </conditionalFormatting>
  <conditionalFormatting sqref="H5:P124">
    <cfRule type="cellIs" dxfId="5" priority="1" operator="equal">
      <formula>0</formula>
    </cfRule>
  </conditionalFormatting>
  <dataValidations xWindow="905" yWindow="326" count="23">
    <dataValidation imeMode="hiragana" allowBlank="1" showInputMessage="1" showErrorMessage="1" promptTitle="名" prompt="名前を入力してください。登録済み選手は、登録番号で、自動的に氏名が表示されます。未登録者やエラー等になる場合には名を直接入力してください。_x000a_" sqref="I7:I124 I5"/>
    <dataValidation imeMode="halfKatakana" allowBlank="1" showInputMessage="1" showErrorMessage="1" promptTitle="ﾌﾘｶﾞﾅ（姓）" prompt="名字を半角ｶﾅで入力してください。登録済み選手は、登録番号で、自動的に表示されます。未登録者やエラー等になる場合には氏(ﾌﾘｶﾞﾅ)を直接入力してください。" sqref="J7:J124 J5"/>
    <dataValidation type="whole" allowBlank="1" showInputMessage="1" showErrorMessage="1" error="支部番号を含めた５桁を入力してください。" promptTitle="ナンバー" prompt="支部番号を含めた５桁を入力してください。_x000a_過去の申込ﾌｧｲﾙから，氏名データを_x000a_貼り付ける場合には、Noの列だけを_x000a_貼り付けてください。氏名、所属は_x000a_登録内容が反映されます。_x000a_" sqref="F5:G124">
      <formula1>10000</formula1>
      <formula2>99999</formula2>
    </dataValidation>
    <dataValidation type="list" allowBlank="1" showInputMessage="1" showErrorMessage="1" promptTitle="性別" prompt="性別を選択してください。" sqref="P5:P124">
      <formula1>$AP$6:$AP$7</formula1>
    </dataValidation>
    <dataValidation allowBlank="1" showInputMessage="1" showErrorMessage="1" promptTitle="所属" prompt="必ず６文字以内の略称でお願いします。_x000a_高校生は&quot;高&quot;をつけないで下さい。_x000a_都立校は最初に&quot;都&quot;をつけて下さい。_x000a__x000a_中学校は&quot;中&quot;、大学は&quot;大&quot;を必ず最後につけてください。" sqref="Q5:Q124"/>
    <dataValidation type="list" imeMode="off" allowBlank="1" showInputMessage="1" promptTitle="生年" prompt="西暦（2桁）で入力してください。_x000a_1990年→90_x000a_1989年→89" sqref="L5:L124">
      <formula1>$AO$18:$AO$25</formula1>
    </dataValidation>
    <dataValidation type="list" allowBlank="1" showInputMessage="1" showErrorMessage="1" error="半角数字で入力してください。" promptTitle="400mリレー　分" prompt="0分の場合でも'0'と_x000a_1桁で入力してください" sqref="AE5:AE124">
      <formula1>$AV$6:$AW$6</formula1>
    </dataValidation>
    <dataValidation imeMode="halfKatakana" allowBlank="1" showInputMessage="1" showErrorMessage="1" promptTitle="ﾌﾘｶﾞﾅ（名）" prompt="名を半角ｶﾅで入力してください。登録済み選手は、登録番号で、自動的に表示されます。未登録者やエラー等になる場合には名(ﾌﾘｶﾞﾅ)を直接入力してください。" sqref="K7:K124 K5"/>
    <dataValidation imeMode="hiragana" allowBlank="1" showInputMessage="1" showErrorMessage="1" promptTitle="姓" prompt="名字だけを入力して下さい。登録済み選手は、登録番号で、自動的に氏名が表示されます。未登録者やエラー等になる場合には氏名を直接入力してください。" sqref="I6:K6 H5:H124"/>
    <dataValidation type="list" imeMode="halfAlpha" allowBlank="1" showInputMessage="1" showErrorMessage="1" promptTitle="１６Ｒ" prompt="４×４００mRの出場選手を入力してください。_x000a_男子 チーム　→１_x000a_       _x000a_女子 チーム　→１" sqref="AH5:AH124">
      <formula1>$AW$6:$AW$11</formula1>
    </dataValidation>
    <dataValidation type="list" imeMode="halfAlpha" allowBlank="1" showDropDown="1" showInputMessage="1" showErrorMessage="1" promptTitle="分" prompt="トラックは、'01, '00'_x000a_など2桁_x000a__x000a_フィールドは、'0'を_x000a_入力してください。" sqref="AA5:AA124 W5:W124 S5:S124">
      <formula1>$AV$6:$AV$46</formula1>
    </dataValidation>
    <dataValidation type="list" allowBlank="1" showInputMessage="1" showErrorMessage="1" error="半角数字で入力して下さい。_x000a_" promptTitle="1600ｍリレー　分" prompt="1桁で入力してください。" sqref="AI5:AI124">
      <formula1>$AU$5:$AU$10</formula1>
    </dataValidation>
    <dataValidation type="list" allowBlank="1" showDropDown="1" showInputMessage="1" showErrorMessage="1" promptTitle="秒　ｍ" prompt="トラックは59以下の値を2桁で、_x000a_フィールドはｍの値を2桁で入力" sqref="AB5:AB124 X5:X124 T5:T124">
      <formula1>$AV$7:$AV$66</formula1>
    </dataValidation>
    <dataValidation type="list" allowBlank="1" showInputMessage="1" showErrorMessage="1" promptTitle="秒以下　ｃｍ" prompt="トラックは秒以下の値を2桁で_x000a_フィールドはcmの値を2桁で入力" sqref="AC5:AC124 Y5:Y124 U5:U124">
      <formula1>$AV$7:$AV$106</formula1>
    </dataValidation>
    <dataValidation type="list" allowBlank="1" showDropDown="1" showInputMessage="1" showErrorMessage="1" promptTitle="リレー　秒" prompt="秒の値を2桁で入力" sqref="AF5:AF124 AJ5:AJ124">
      <formula1>$AV$7:$AV$66</formula1>
    </dataValidation>
    <dataValidation type="list" allowBlank="1" showDropDown="1" showInputMessage="1" showErrorMessage="1" promptTitle="リレー　秒以下" prompt="秒以下の値を2桁で入力" sqref="AG5:AG124 AK5:AK124">
      <formula1>$AV$7:$AV$106</formula1>
    </dataValidation>
    <dataValidation type="list" allowBlank="1" showInputMessage="1" showErrorMessage="1" sqref="F1:G1">
      <formula1>$AO$6:$AO$13</formula1>
    </dataValidation>
    <dataValidation type="list" allowBlank="1" showInputMessage="1" showErrorMessage="1" sqref="O5:O124">
      <formula1>$AR$6:$AR$11</formula1>
    </dataValidation>
    <dataValidation type="list" allowBlank="1" showInputMessage="1" showErrorMessage="1" sqref="M5:M124">
      <formula1>$AP$18:$AP$29</formula1>
    </dataValidation>
    <dataValidation type="list" allowBlank="1" showInputMessage="1" showErrorMessage="1" sqref="N5:N124">
      <formula1>$AQ$18:$AQ$48</formula1>
    </dataValidation>
    <dataValidation type="list" imeMode="halfAlpha" allowBlank="1" showInputMessage="1" showErrorMessage="1" promptTitle="４Ｒ" prompt="4×１００MRの出場選手を入力してください。_x000a_男子 チーム　→１_x000a__x000a_女子 チーム　→１" sqref="AD5:AD124">
      <formula1>$AW$6:$AW$11</formula1>
    </dataValidation>
    <dataValidation type="list" allowBlank="1" showInputMessage="1" showErrorMessage="1" sqref="I1:P1">
      <formula1>$AX$6:$AX$11</formula1>
    </dataValidation>
    <dataValidation type="list" allowBlank="1" showInputMessage="1" showErrorMessage="1" sqref="R5:R124 V5:V124 Z5:Z124">
      <formula1>IF(TEXT($P5,0)="男",IF(TEXT($O5,0)="1",$AY$5:$AY$21,IF(TEXT($O5,0)="2",$AZ$5:$AZ$21,$BA$5:$BA$21)),IF(TEXT($O5,0)="1",$BB$5:$BB$21,IF(TEXT($O5,0)="2",$BC$5:$BC$21,$BD$5:$BD$21)))</formula1>
    </dataValidation>
  </dataValidations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75"/>
  <sheetViews>
    <sheetView zoomScaleSheetLayoutView="100" workbookViewId="0"/>
  </sheetViews>
  <sheetFormatPr defaultColWidth="9" defaultRowHeight="18.75" customHeight="1" x14ac:dyDescent="0.2"/>
  <cols>
    <col min="1" max="1" width="4.6640625" style="2" customWidth="1"/>
    <col min="2" max="5" width="2.33203125" style="2" customWidth="1"/>
    <col min="6" max="6" width="13.6640625" style="134" customWidth="1"/>
    <col min="7" max="7" width="7.6640625" style="2" customWidth="1"/>
    <col min="8" max="8" width="5.6640625" style="2" customWidth="1"/>
    <col min="9" max="11" width="10.6640625" style="3" customWidth="1"/>
    <col min="12" max="13" width="8.6640625" style="3" customWidth="1"/>
    <col min="14" max="16" width="10.6640625" style="3" customWidth="1"/>
    <col min="17" max="18" width="9.88671875" style="3" customWidth="1"/>
    <col min="19" max="19" width="9" style="2"/>
    <col min="20" max="24" width="9" style="2" hidden="1" customWidth="1"/>
    <col min="25" max="16384" width="9" style="2"/>
  </cols>
  <sheetData>
    <row r="1" spans="1:26" s="1" customFormat="1" ht="16.5" customHeight="1" x14ac:dyDescent="0.2">
      <c r="A1" s="4"/>
      <c r="B1" s="577" t="str">
        <f>出場選手エントリー票!I1</f>
        <v>東京都高体連　第５・６支部　秋季競技会</v>
      </c>
      <c r="C1" s="577"/>
      <c r="D1" s="577"/>
      <c r="E1" s="577"/>
      <c r="F1" s="577"/>
      <c r="G1" s="577"/>
      <c r="H1" s="577"/>
      <c r="I1" s="577"/>
      <c r="K1" s="1" t="s">
        <v>3365</v>
      </c>
      <c r="N1" s="5"/>
      <c r="O1" s="572" t="s">
        <v>711</v>
      </c>
      <c r="P1" s="572"/>
      <c r="Q1" s="5"/>
      <c r="R1" s="5"/>
      <c r="Y1" s="4"/>
      <c r="Z1" s="4"/>
    </row>
    <row r="2" spans="1:26" ht="16.5" customHeight="1" x14ac:dyDescent="0.2">
      <c r="A2" s="574" t="str">
        <f>IF(出場選手エントリー票!F2="","",出場選手エントリー票!E1&amp;出場選手エントリー票!F1&amp;出場選手エントリー票!H1)</f>
        <v>平成29年度</v>
      </c>
      <c r="B2" s="574"/>
      <c r="C2" s="574"/>
      <c r="D2" s="574"/>
      <c r="E2" s="337"/>
      <c r="F2" s="338"/>
      <c r="G2" s="339"/>
      <c r="H2" s="339"/>
      <c r="I2" s="324"/>
      <c r="J2" s="324"/>
      <c r="K2" s="324"/>
      <c r="L2" s="324"/>
      <c r="M2" s="324"/>
      <c r="N2" s="324"/>
      <c r="O2" s="7"/>
      <c r="P2" s="575" t="s">
        <v>679</v>
      </c>
      <c r="Q2" s="575"/>
      <c r="R2" s="575"/>
    </row>
    <row r="3" spans="1:26" ht="10.5" customHeight="1" x14ac:dyDescent="0.2">
      <c r="A3" s="463" t="s">
        <v>712</v>
      </c>
      <c r="B3" s="463"/>
      <c r="C3" s="463"/>
      <c r="D3" s="590" t="str">
        <f>IF(出場選手エントリー票!P151=0,学校情報!D2,"人数制限を超える申し込みがあります")</f>
        <v/>
      </c>
      <c r="E3" s="591"/>
      <c r="F3" s="591"/>
      <c r="G3" s="591"/>
      <c r="H3" s="591"/>
      <c r="I3" s="592"/>
      <c r="J3" s="584" t="s">
        <v>3368</v>
      </c>
      <c r="K3" s="584"/>
      <c r="L3" s="586" t="str">
        <f>学校情報!K2</f>
        <v/>
      </c>
      <c r="M3" s="586"/>
      <c r="N3" s="586"/>
      <c r="O3" s="586"/>
      <c r="P3" s="586"/>
      <c r="Q3" s="586"/>
      <c r="R3" s="586"/>
    </row>
    <row r="4" spans="1:26" ht="10.5" customHeight="1" x14ac:dyDescent="0.2">
      <c r="A4" s="463"/>
      <c r="B4" s="463"/>
      <c r="C4" s="463"/>
      <c r="D4" s="593"/>
      <c r="E4" s="594"/>
      <c r="F4" s="594"/>
      <c r="G4" s="594"/>
      <c r="H4" s="594"/>
      <c r="I4" s="595"/>
      <c r="J4" s="585"/>
      <c r="K4" s="585"/>
      <c r="L4" s="587"/>
      <c r="M4" s="587"/>
      <c r="N4" s="587"/>
      <c r="O4" s="587"/>
      <c r="P4" s="587"/>
      <c r="Q4" s="587"/>
      <c r="R4" s="587"/>
    </row>
    <row r="5" spans="1:26" ht="18.75" customHeight="1" x14ac:dyDescent="0.2">
      <c r="A5" s="463"/>
      <c r="B5" s="463"/>
      <c r="C5" s="463"/>
      <c r="D5" s="596"/>
      <c r="E5" s="597"/>
      <c r="F5" s="597"/>
      <c r="G5" s="597"/>
      <c r="H5" s="597"/>
      <c r="I5" s="598"/>
      <c r="J5" s="600" t="s">
        <v>3369</v>
      </c>
      <c r="K5" s="600"/>
      <c r="L5" s="600" t="str">
        <f>学校情報!K3</f>
        <v/>
      </c>
      <c r="M5" s="600"/>
      <c r="N5" s="600"/>
      <c r="O5" s="393" t="s">
        <v>3372</v>
      </c>
      <c r="P5" s="600" t="str">
        <f>学校情報!K4</f>
        <v/>
      </c>
      <c r="Q5" s="600"/>
      <c r="R5" s="600"/>
    </row>
    <row r="6" spans="1:26" ht="14.25" customHeight="1" x14ac:dyDescent="0.2">
      <c r="A6" s="451" t="s">
        <v>715</v>
      </c>
      <c r="B6" s="451"/>
      <c r="C6" s="451"/>
      <c r="D6" s="590">
        <f>IF(OR(L2&gt;6,M2&gt;6),"リレーは６人以内です　　　",学校情報!D5)</f>
        <v>0</v>
      </c>
      <c r="E6" s="591"/>
      <c r="F6" s="591"/>
      <c r="G6" s="591"/>
      <c r="H6" s="591"/>
      <c r="I6" s="591"/>
      <c r="J6" s="451" t="s">
        <v>3370</v>
      </c>
      <c r="K6" s="451"/>
      <c r="L6" s="578" t="str">
        <f>学校情報!K5&amp;"　　㊞"</f>
        <v>　　㊞</v>
      </c>
      <c r="M6" s="588"/>
      <c r="N6" s="588"/>
      <c r="O6" s="588"/>
      <c r="P6" s="588"/>
      <c r="Q6" s="588"/>
      <c r="R6" s="579"/>
      <c r="S6" s="125"/>
    </row>
    <row r="7" spans="1:26" ht="12" customHeight="1" x14ac:dyDescent="0.2">
      <c r="A7" s="451"/>
      <c r="B7" s="451"/>
      <c r="C7" s="451"/>
      <c r="D7" s="593"/>
      <c r="E7" s="594"/>
      <c r="F7" s="594"/>
      <c r="G7" s="594"/>
      <c r="H7" s="594"/>
      <c r="I7" s="594"/>
      <c r="J7" s="451"/>
      <c r="K7" s="451"/>
      <c r="L7" s="580"/>
      <c r="M7" s="589"/>
      <c r="N7" s="589"/>
      <c r="O7" s="589"/>
      <c r="P7" s="589"/>
      <c r="Q7" s="589"/>
      <c r="R7" s="581"/>
    </row>
    <row r="8" spans="1:26" ht="18.75" customHeight="1" x14ac:dyDescent="0.2">
      <c r="A8" s="583"/>
      <c r="B8" s="583"/>
      <c r="C8" s="583"/>
      <c r="D8" s="596"/>
      <c r="E8" s="597"/>
      <c r="F8" s="597"/>
      <c r="G8" s="597"/>
      <c r="H8" s="597"/>
      <c r="I8" s="597"/>
      <c r="J8" s="463" t="s">
        <v>3371</v>
      </c>
      <c r="K8" s="463"/>
      <c r="L8" s="599">
        <f>学校情報!K6</f>
        <v>0</v>
      </c>
      <c r="M8" s="599"/>
      <c r="N8" s="599"/>
      <c r="O8" s="599"/>
      <c r="P8" s="599"/>
      <c r="Q8" s="599"/>
      <c r="R8" s="599"/>
    </row>
    <row r="9" spans="1:26" ht="11.25" customHeight="1" x14ac:dyDescent="0.2">
      <c r="A9" s="576" t="s">
        <v>716</v>
      </c>
      <c r="B9" s="582" t="s">
        <v>740</v>
      </c>
      <c r="C9" s="582"/>
      <c r="D9" s="582"/>
      <c r="E9" s="582"/>
      <c r="F9" s="578" t="s">
        <v>717</v>
      </c>
      <c r="G9" s="579"/>
      <c r="H9" s="576" t="s">
        <v>718</v>
      </c>
      <c r="I9" s="573" t="s">
        <v>719</v>
      </c>
      <c r="J9" s="573"/>
      <c r="K9" s="573"/>
      <c r="L9" s="573"/>
      <c r="M9" s="573"/>
      <c r="N9" s="571" t="s">
        <v>1006</v>
      </c>
      <c r="O9" s="571"/>
      <c r="P9" s="571"/>
      <c r="Q9" s="571"/>
      <c r="R9" s="571"/>
    </row>
    <row r="10" spans="1:26" ht="11.25" customHeight="1" x14ac:dyDescent="0.2">
      <c r="A10" s="576"/>
      <c r="B10" s="582"/>
      <c r="C10" s="582"/>
      <c r="D10" s="582"/>
      <c r="E10" s="582"/>
      <c r="F10" s="580"/>
      <c r="G10" s="581"/>
      <c r="H10" s="576"/>
      <c r="I10" s="9" t="s">
        <v>720</v>
      </c>
      <c r="J10" s="9" t="s">
        <v>720</v>
      </c>
      <c r="K10" s="9" t="s">
        <v>720</v>
      </c>
      <c r="L10" s="9" t="s">
        <v>721</v>
      </c>
      <c r="M10" s="9" t="s">
        <v>722</v>
      </c>
      <c r="N10" s="313" t="s">
        <v>720</v>
      </c>
      <c r="O10" s="313" t="s">
        <v>720</v>
      </c>
      <c r="P10" s="313" t="s">
        <v>720</v>
      </c>
      <c r="Q10" s="313" t="s">
        <v>721</v>
      </c>
      <c r="R10" s="313" t="s">
        <v>722</v>
      </c>
    </row>
    <row r="11" spans="1:26" ht="18.75" customHeight="1" x14ac:dyDescent="0.2">
      <c r="A11" s="10">
        <v>1</v>
      </c>
      <c r="B11" s="568" t="str">
        <f>IF('出場選手エントリー票　男'!B2="","",IF(MID('出場選手エントリー票　男'!B2,2,1)="0",RIGHTB('出場選手エントリー票　男'!B2,3),RIGHTB('出場選手エントリー票　男'!B2,4)))</f>
        <v/>
      </c>
      <c r="C11" s="569"/>
      <c r="D11" s="569"/>
      <c r="E11" s="570"/>
      <c r="F11" s="566" t="str">
        <f>IF(B11="","",('出場選手エントリー票　男'!C2&amp;" "&amp;'出場選手エントリー票　男'!D2))</f>
        <v/>
      </c>
      <c r="G11" s="567"/>
      <c r="H11" s="8" t="str">
        <f>IF(B11="","",'出場選手エントリー票　男'!H2)</f>
        <v/>
      </c>
      <c r="I11" s="14" t="str">
        <f>IF('出場選手エントリー票　男'!K2="","",'出場選手エントリー票　男'!K2)</f>
        <v/>
      </c>
      <c r="J11" s="15" t="str">
        <f>IF('出場選手エントリー票　男'!L2="","",'出場選手エントリー票　男'!L2)</f>
        <v/>
      </c>
      <c r="K11" s="15" t="str">
        <f>IF('出場選手エントリー票　男'!M2="","",'出場選手エントリー票　男'!M2)</f>
        <v/>
      </c>
      <c r="L11" s="11" t="str">
        <f>IF('出場選手エントリー票　男'!N2="","",VALUE('出場選手エントリー票　男'!N2))</f>
        <v/>
      </c>
      <c r="M11" s="11" t="str">
        <f>IF('出場選手エントリー票　男'!O2="","",VALUE('出場選手エントリー票　男'!O2))</f>
        <v/>
      </c>
      <c r="N11" s="314"/>
      <c r="O11" s="314"/>
      <c r="P11" s="314"/>
      <c r="Q11" s="314"/>
      <c r="R11" s="314"/>
      <c r="T11" s="2">
        <f>IF(I11="",0,1)</f>
        <v>0</v>
      </c>
      <c r="U11" s="2">
        <f t="shared" ref="U11:U30" si="0">IF(J11="",0,1)</f>
        <v>0</v>
      </c>
      <c r="V11" s="2">
        <f t="shared" ref="V11:V30" si="1">IF(K11="",0,1)</f>
        <v>0</v>
      </c>
      <c r="W11" s="2">
        <f>IF(ISERROR(VALUE(L11)),0,VALUE(L11))</f>
        <v>0</v>
      </c>
      <c r="X11" s="2">
        <f>IF(ISERROR(VALUE(M11)),0,VALUE(M11))</f>
        <v>0</v>
      </c>
    </row>
    <row r="12" spans="1:26" ht="18.75" customHeight="1" x14ac:dyDescent="0.2">
      <c r="A12" s="10">
        <v>2</v>
      </c>
      <c r="B12" s="568" t="str">
        <f>IF('出場選手エントリー票　男'!B3="","",IF(MID('出場選手エントリー票　男'!B3,2,1)="0",RIGHTB('出場選手エントリー票　男'!B3,3),RIGHTB('出場選手エントリー票　男'!B3,4)))</f>
        <v/>
      </c>
      <c r="C12" s="569"/>
      <c r="D12" s="569"/>
      <c r="E12" s="570"/>
      <c r="F12" s="566" t="str">
        <f>IF(B12="","",('出場選手エントリー票　男'!C3&amp;" "&amp;'出場選手エントリー票　男'!D3))</f>
        <v/>
      </c>
      <c r="G12" s="567"/>
      <c r="H12" s="381" t="str">
        <f>IF(B12="","",'出場選手エントリー票　男'!H3)</f>
        <v/>
      </c>
      <c r="I12" s="14" t="str">
        <f>IF('出場選手エントリー票　男'!K3="","",'出場選手エントリー票　男'!K3)</f>
        <v/>
      </c>
      <c r="J12" s="15" t="str">
        <f>IF('出場選手エントリー票　男'!L3="","",'出場選手エントリー票　男'!L3)</f>
        <v/>
      </c>
      <c r="K12" s="15" t="str">
        <f>IF('出場選手エントリー票　男'!M3="","",'出場選手エントリー票　男'!M3)</f>
        <v/>
      </c>
      <c r="L12" s="11" t="str">
        <f>IF('出場選手エントリー票　男'!N3="","",VALUE('出場選手エントリー票　男'!N3))</f>
        <v/>
      </c>
      <c r="M12" s="11" t="str">
        <f>IF('出場選手エントリー票　男'!O3="","",VALUE('出場選手エントリー票　男'!O3))</f>
        <v/>
      </c>
      <c r="N12" s="314"/>
      <c r="O12" s="314"/>
      <c r="P12" s="314"/>
      <c r="Q12" s="314"/>
      <c r="R12" s="314"/>
      <c r="T12" s="2">
        <f t="shared" ref="T12:T30" si="2">IF(I12="",0,1)</f>
        <v>0</v>
      </c>
      <c r="U12" s="2">
        <f t="shared" si="0"/>
        <v>0</v>
      </c>
      <c r="V12" s="2">
        <f t="shared" si="1"/>
        <v>0</v>
      </c>
      <c r="W12" s="2">
        <f t="shared" ref="W12:W30" si="3">IF(ISERROR(VALUE(L12)),0,VALUE(L12))</f>
        <v>0</v>
      </c>
      <c r="X12" s="2">
        <f t="shared" ref="X12:X30" si="4">IF(ISERROR(VALUE(M12)),0,VALUE(M12))</f>
        <v>0</v>
      </c>
    </row>
    <row r="13" spans="1:26" ht="18.75" customHeight="1" x14ac:dyDescent="0.2">
      <c r="A13" s="10">
        <v>3</v>
      </c>
      <c r="B13" s="568" t="str">
        <f>IF('出場選手エントリー票　男'!B4="","",IF(MID('出場選手エントリー票　男'!B4,2,1)="0",RIGHTB('出場選手エントリー票　男'!B4,3),RIGHTB('出場選手エントリー票　男'!B4,4)))</f>
        <v/>
      </c>
      <c r="C13" s="569"/>
      <c r="D13" s="569"/>
      <c r="E13" s="570"/>
      <c r="F13" s="566" t="str">
        <f>IF(B13="","",('出場選手エントリー票　男'!C4&amp;" "&amp;'出場選手エントリー票　男'!D4))</f>
        <v/>
      </c>
      <c r="G13" s="567"/>
      <c r="H13" s="381" t="str">
        <f>IF(B13="","",'出場選手エントリー票　男'!H4)</f>
        <v/>
      </c>
      <c r="I13" s="14" t="str">
        <f>IF('出場選手エントリー票　男'!K4="","",'出場選手エントリー票　男'!K4)</f>
        <v/>
      </c>
      <c r="J13" s="15" t="str">
        <f>IF('出場選手エントリー票　男'!L4="","",'出場選手エントリー票　男'!L4)</f>
        <v/>
      </c>
      <c r="K13" s="15" t="str">
        <f>IF('出場選手エントリー票　男'!M4="","",'出場選手エントリー票　男'!M4)</f>
        <v/>
      </c>
      <c r="L13" s="11" t="str">
        <f>IF('出場選手エントリー票　男'!N4="","",VALUE('出場選手エントリー票　男'!N4))</f>
        <v/>
      </c>
      <c r="M13" s="11" t="str">
        <f>IF('出場選手エントリー票　男'!O4="","",VALUE('出場選手エントリー票　男'!O4))</f>
        <v/>
      </c>
      <c r="N13" s="314"/>
      <c r="O13" s="314"/>
      <c r="P13" s="314"/>
      <c r="Q13" s="314"/>
      <c r="R13" s="314"/>
      <c r="T13" s="2">
        <f t="shared" si="2"/>
        <v>0</v>
      </c>
      <c r="U13" s="2">
        <f t="shared" si="0"/>
        <v>0</v>
      </c>
      <c r="V13" s="2">
        <f t="shared" si="1"/>
        <v>0</v>
      </c>
      <c r="W13" s="2">
        <f t="shared" si="3"/>
        <v>0</v>
      </c>
      <c r="X13" s="2">
        <f t="shared" si="4"/>
        <v>0</v>
      </c>
    </row>
    <row r="14" spans="1:26" ht="18.75" customHeight="1" x14ac:dyDescent="0.2">
      <c r="A14" s="10">
        <v>4</v>
      </c>
      <c r="B14" s="568" t="str">
        <f>IF('出場選手エントリー票　男'!B5="","",IF(MID('出場選手エントリー票　男'!B5,2,1)="0",RIGHTB('出場選手エントリー票　男'!B5,3),RIGHTB('出場選手エントリー票　男'!B5,4)))</f>
        <v/>
      </c>
      <c r="C14" s="569"/>
      <c r="D14" s="569"/>
      <c r="E14" s="570"/>
      <c r="F14" s="566" t="str">
        <f>IF(B14="","",('出場選手エントリー票　男'!C5&amp;" "&amp;'出場選手エントリー票　男'!D5))</f>
        <v/>
      </c>
      <c r="G14" s="567"/>
      <c r="H14" s="381" t="str">
        <f>IF(B14="","",'出場選手エントリー票　男'!H5)</f>
        <v/>
      </c>
      <c r="I14" s="14" t="str">
        <f>IF('出場選手エントリー票　男'!K5="","",'出場選手エントリー票　男'!K5)</f>
        <v/>
      </c>
      <c r="J14" s="15" t="str">
        <f>IF('出場選手エントリー票　男'!L5="","",'出場選手エントリー票　男'!L5)</f>
        <v/>
      </c>
      <c r="K14" s="15" t="str">
        <f>IF('出場選手エントリー票　男'!M5="","",'出場選手エントリー票　男'!M5)</f>
        <v/>
      </c>
      <c r="L14" s="11" t="str">
        <f>IF('出場選手エントリー票　男'!N5="","",VALUE('出場選手エントリー票　男'!N5))</f>
        <v/>
      </c>
      <c r="M14" s="11" t="str">
        <f>IF('出場選手エントリー票　男'!O5="","",VALUE('出場選手エントリー票　男'!O5))</f>
        <v/>
      </c>
      <c r="N14" s="314"/>
      <c r="O14" s="314"/>
      <c r="P14" s="314"/>
      <c r="Q14" s="314"/>
      <c r="R14" s="314"/>
      <c r="T14" s="2">
        <f t="shared" si="2"/>
        <v>0</v>
      </c>
      <c r="U14" s="2">
        <f t="shared" si="0"/>
        <v>0</v>
      </c>
      <c r="V14" s="2">
        <f t="shared" si="1"/>
        <v>0</v>
      </c>
      <c r="W14" s="2">
        <f t="shared" si="3"/>
        <v>0</v>
      </c>
      <c r="X14" s="2">
        <f t="shared" si="4"/>
        <v>0</v>
      </c>
    </row>
    <row r="15" spans="1:26" ht="18.75" customHeight="1" x14ac:dyDescent="0.2">
      <c r="A15" s="10">
        <v>5</v>
      </c>
      <c r="B15" s="568" t="str">
        <f>IF('出場選手エントリー票　男'!B6="","",IF(MID('出場選手エントリー票　男'!B6,2,1)="0",RIGHTB('出場選手エントリー票　男'!B6,3),RIGHTB('出場選手エントリー票　男'!B6,4)))</f>
        <v/>
      </c>
      <c r="C15" s="569"/>
      <c r="D15" s="569"/>
      <c r="E15" s="570"/>
      <c r="F15" s="566" t="str">
        <f>IF(B15="","",('出場選手エントリー票　男'!C6&amp;" "&amp;'出場選手エントリー票　男'!D6))</f>
        <v/>
      </c>
      <c r="G15" s="567"/>
      <c r="H15" s="381" t="str">
        <f>IF(B15="","",'出場選手エントリー票　男'!H6)</f>
        <v/>
      </c>
      <c r="I15" s="14" t="str">
        <f>IF('出場選手エントリー票　男'!K6="","",'出場選手エントリー票　男'!K6)</f>
        <v/>
      </c>
      <c r="J15" s="15" t="str">
        <f>IF('出場選手エントリー票　男'!L6="","",'出場選手エントリー票　男'!L6)</f>
        <v/>
      </c>
      <c r="K15" s="15" t="str">
        <f>IF('出場選手エントリー票　男'!M6="","",'出場選手エントリー票　男'!M6)</f>
        <v/>
      </c>
      <c r="L15" s="11" t="str">
        <f>IF('出場選手エントリー票　男'!N6="","",VALUE('出場選手エントリー票　男'!N6))</f>
        <v/>
      </c>
      <c r="M15" s="11" t="str">
        <f>IF('出場選手エントリー票　男'!O6="","",VALUE('出場選手エントリー票　男'!O6))</f>
        <v/>
      </c>
      <c r="N15" s="314"/>
      <c r="O15" s="314"/>
      <c r="P15" s="314"/>
      <c r="Q15" s="314"/>
      <c r="R15" s="314"/>
      <c r="T15" s="2">
        <f t="shared" si="2"/>
        <v>0</v>
      </c>
      <c r="U15" s="2">
        <f t="shared" si="0"/>
        <v>0</v>
      </c>
      <c r="V15" s="2">
        <f t="shared" si="1"/>
        <v>0</v>
      </c>
      <c r="W15" s="2">
        <f t="shared" si="3"/>
        <v>0</v>
      </c>
      <c r="X15" s="2">
        <f t="shared" si="4"/>
        <v>0</v>
      </c>
    </row>
    <row r="16" spans="1:26" ht="18.75" customHeight="1" x14ac:dyDescent="0.2">
      <c r="A16" s="10">
        <v>6</v>
      </c>
      <c r="B16" s="568" t="str">
        <f>IF('出場選手エントリー票　男'!B7="","",IF(MID('出場選手エントリー票　男'!B7,2,1)="0",RIGHTB('出場選手エントリー票　男'!B7,3),RIGHTB('出場選手エントリー票　男'!B7,4)))</f>
        <v/>
      </c>
      <c r="C16" s="569"/>
      <c r="D16" s="569"/>
      <c r="E16" s="570"/>
      <c r="F16" s="566" t="str">
        <f>IF(B16="","",('出場選手エントリー票　男'!C7&amp;" "&amp;'出場選手エントリー票　男'!D7))</f>
        <v/>
      </c>
      <c r="G16" s="567"/>
      <c r="H16" s="381" t="str">
        <f>IF(B16="","",'出場選手エントリー票　男'!H7)</f>
        <v/>
      </c>
      <c r="I16" s="14" t="str">
        <f>IF('出場選手エントリー票　男'!K7="","",'出場選手エントリー票　男'!K7)</f>
        <v/>
      </c>
      <c r="J16" s="15" t="str">
        <f>IF('出場選手エントリー票　男'!L7="","",'出場選手エントリー票　男'!L7)</f>
        <v/>
      </c>
      <c r="K16" s="15" t="str">
        <f>IF('出場選手エントリー票　男'!M7="","",'出場選手エントリー票　男'!M7)</f>
        <v/>
      </c>
      <c r="L16" s="11" t="str">
        <f>IF('出場選手エントリー票　男'!N7="","",VALUE('出場選手エントリー票　男'!N7))</f>
        <v/>
      </c>
      <c r="M16" s="11" t="str">
        <f>IF('出場選手エントリー票　男'!O7="","",VALUE('出場選手エントリー票　男'!O7))</f>
        <v/>
      </c>
      <c r="N16" s="314"/>
      <c r="O16" s="314"/>
      <c r="P16" s="314"/>
      <c r="Q16" s="314"/>
      <c r="R16" s="314"/>
      <c r="T16" s="2">
        <f t="shared" si="2"/>
        <v>0</v>
      </c>
      <c r="U16" s="2">
        <f t="shared" si="0"/>
        <v>0</v>
      </c>
      <c r="V16" s="2">
        <f t="shared" si="1"/>
        <v>0</v>
      </c>
      <c r="W16" s="2">
        <f t="shared" si="3"/>
        <v>0</v>
      </c>
      <c r="X16" s="2">
        <f t="shared" si="4"/>
        <v>0</v>
      </c>
    </row>
    <row r="17" spans="1:24" ht="18.75" customHeight="1" x14ac:dyDescent="0.2">
      <c r="A17" s="10">
        <v>7</v>
      </c>
      <c r="B17" s="568" t="str">
        <f>IF('出場選手エントリー票　男'!B8="","",IF(MID('出場選手エントリー票　男'!B8,2,1)="0",RIGHTB('出場選手エントリー票　男'!B8,3),RIGHTB('出場選手エントリー票　男'!B8,4)))</f>
        <v/>
      </c>
      <c r="C17" s="569"/>
      <c r="D17" s="569"/>
      <c r="E17" s="570"/>
      <c r="F17" s="566" t="str">
        <f>IF(B17="","",('出場選手エントリー票　男'!C8&amp;" "&amp;'出場選手エントリー票　男'!D8))</f>
        <v/>
      </c>
      <c r="G17" s="567"/>
      <c r="H17" s="381" t="str">
        <f>IF(B17="","",'出場選手エントリー票　男'!H8)</f>
        <v/>
      </c>
      <c r="I17" s="14" t="str">
        <f>IF('出場選手エントリー票　男'!K8="","",'出場選手エントリー票　男'!K8)</f>
        <v/>
      </c>
      <c r="J17" s="15" t="str">
        <f>IF('出場選手エントリー票　男'!L8="","",'出場選手エントリー票　男'!L8)</f>
        <v/>
      </c>
      <c r="K17" s="15" t="str">
        <f>IF('出場選手エントリー票　男'!M8="","",'出場選手エントリー票　男'!M8)</f>
        <v/>
      </c>
      <c r="L17" s="11" t="str">
        <f>IF('出場選手エントリー票　男'!N8="","",VALUE('出場選手エントリー票　男'!N8))</f>
        <v/>
      </c>
      <c r="M17" s="11" t="str">
        <f>IF('出場選手エントリー票　男'!O8="","",VALUE('出場選手エントリー票　男'!O8))</f>
        <v/>
      </c>
      <c r="N17" s="314"/>
      <c r="O17" s="314"/>
      <c r="P17" s="314"/>
      <c r="Q17" s="314"/>
      <c r="R17" s="314"/>
      <c r="T17" s="2">
        <f t="shared" si="2"/>
        <v>0</v>
      </c>
      <c r="U17" s="2">
        <f t="shared" si="0"/>
        <v>0</v>
      </c>
      <c r="V17" s="2">
        <f t="shared" si="1"/>
        <v>0</v>
      </c>
      <c r="W17" s="2">
        <f t="shared" si="3"/>
        <v>0</v>
      </c>
      <c r="X17" s="2">
        <f t="shared" si="4"/>
        <v>0</v>
      </c>
    </row>
    <row r="18" spans="1:24" ht="18.75" customHeight="1" x14ac:dyDescent="0.2">
      <c r="A18" s="10">
        <v>8</v>
      </c>
      <c r="B18" s="568" t="str">
        <f>IF('出場選手エントリー票　男'!B9="","",IF(MID('出場選手エントリー票　男'!B9,2,1)="0",RIGHTB('出場選手エントリー票　男'!B9,3),RIGHTB('出場選手エントリー票　男'!B9,4)))</f>
        <v/>
      </c>
      <c r="C18" s="569"/>
      <c r="D18" s="569"/>
      <c r="E18" s="570"/>
      <c r="F18" s="566" t="str">
        <f>IF(B18="","",('出場選手エントリー票　男'!C9&amp;" "&amp;'出場選手エントリー票　男'!D9))</f>
        <v/>
      </c>
      <c r="G18" s="567"/>
      <c r="H18" s="381" t="str">
        <f>IF(B18="","",'出場選手エントリー票　男'!H9)</f>
        <v/>
      </c>
      <c r="I18" s="14" t="str">
        <f>IF('出場選手エントリー票　男'!K9="","",'出場選手エントリー票　男'!K9)</f>
        <v/>
      </c>
      <c r="J18" s="15" t="str">
        <f>IF('出場選手エントリー票　男'!L9="","",'出場選手エントリー票　男'!L9)</f>
        <v/>
      </c>
      <c r="K18" s="15" t="str">
        <f>IF('出場選手エントリー票　男'!M9="","",'出場選手エントリー票　男'!M9)</f>
        <v/>
      </c>
      <c r="L18" s="11" t="str">
        <f>IF('出場選手エントリー票　男'!N9="","",VALUE('出場選手エントリー票　男'!N9))</f>
        <v/>
      </c>
      <c r="M18" s="11" t="str">
        <f>IF('出場選手エントリー票　男'!O9="","",VALUE('出場選手エントリー票　男'!O9))</f>
        <v/>
      </c>
      <c r="N18" s="314"/>
      <c r="O18" s="314"/>
      <c r="P18" s="314"/>
      <c r="Q18" s="314"/>
      <c r="R18" s="314"/>
      <c r="T18" s="2">
        <f t="shared" si="2"/>
        <v>0</v>
      </c>
      <c r="U18" s="2">
        <f t="shared" si="0"/>
        <v>0</v>
      </c>
      <c r="V18" s="2">
        <f t="shared" si="1"/>
        <v>0</v>
      </c>
      <c r="W18" s="2">
        <f t="shared" si="3"/>
        <v>0</v>
      </c>
      <c r="X18" s="2">
        <f t="shared" si="4"/>
        <v>0</v>
      </c>
    </row>
    <row r="19" spans="1:24" ht="18.75" customHeight="1" x14ac:dyDescent="0.2">
      <c r="A19" s="10">
        <v>9</v>
      </c>
      <c r="B19" s="568" t="str">
        <f>IF('出場選手エントリー票　男'!B10="","",IF(MID('出場選手エントリー票　男'!B10,2,1)="0",RIGHTB('出場選手エントリー票　男'!B10,3),RIGHTB('出場選手エントリー票　男'!B10,4)))</f>
        <v/>
      </c>
      <c r="C19" s="569"/>
      <c r="D19" s="569"/>
      <c r="E19" s="570"/>
      <c r="F19" s="566" t="str">
        <f>IF(B19="","",('出場選手エントリー票　男'!C10&amp;" "&amp;'出場選手エントリー票　男'!D10))</f>
        <v/>
      </c>
      <c r="G19" s="567"/>
      <c r="H19" s="381" t="str">
        <f>IF(B19="","",'出場選手エントリー票　男'!H10)</f>
        <v/>
      </c>
      <c r="I19" s="14" t="str">
        <f>IF('出場選手エントリー票　男'!K10="","",'出場選手エントリー票　男'!K10)</f>
        <v/>
      </c>
      <c r="J19" s="15" t="str">
        <f>IF('出場選手エントリー票　男'!L10="","",'出場選手エントリー票　男'!L10)</f>
        <v/>
      </c>
      <c r="K19" s="15" t="str">
        <f>IF('出場選手エントリー票　男'!M10="","",'出場選手エントリー票　男'!M10)</f>
        <v/>
      </c>
      <c r="L19" s="11" t="str">
        <f>IF('出場選手エントリー票　男'!N10="","",VALUE('出場選手エントリー票　男'!N10))</f>
        <v/>
      </c>
      <c r="M19" s="11" t="str">
        <f>IF('出場選手エントリー票　男'!O10="","",VALUE('出場選手エントリー票　男'!O10))</f>
        <v/>
      </c>
      <c r="N19" s="314"/>
      <c r="O19" s="314"/>
      <c r="P19" s="314"/>
      <c r="Q19" s="314"/>
      <c r="R19" s="314"/>
      <c r="T19" s="2">
        <f t="shared" si="2"/>
        <v>0</v>
      </c>
      <c r="U19" s="2">
        <f t="shared" si="0"/>
        <v>0</v>
      </c>
      <c r="V19" s="2">
        <f t="shared" si="1"/>
        <v>0</v>
      </c>
      <c r="W19" s="2">
        <f t="shared" si="3"/>
        <v>0</v>
      </c>
      <c r="X19" s="2">
        <f t="shared" si="4"/>
        <v>0</v>
      </c>
    </row>
    <row r="20" spans="1:24" ht="18.75" customHeight="1" x14ac:dyDescent="0.2">
      <c r="A20" s="10">
        <v>10</v>
      </c>
      <c r="B20" s="568" t="str">
        <f>IF('出場選手エントリー票　男'!B11="","",IF(MID('出場選手エントリー票　男'!B11,2,1)="0",RIGHTB('出場選手エントリー票　男'!B11,3),RIGHTB('出場選手エントリー票　男'!B11,4)))</f>
        <v/>
      </c>
      <c r="C20" s="569"/>
      <c r="D20" s="569"/>
      <c r="E20" s="570"/>
      <c r="F20" s="566" t="str">
        <f>IF(B20="","",('出場選手エントリー票　男'!C11&amp;" "&amp;'出場選手エントリー票　男'!D11))</f>
        <v/>
      </c>
      <c r="G20" s="567"/>
      <c r="H20" s="381" t="str">
        <f>IF(B20="","",'出場選手エントリー票　男'!H11)</f>
        <v/>
      </c>
      <c r="I20" s="14" t="str">
        <f>IF('出場選手エントリー票　男'!K11="","",'出場選手エントリー票　男'!K11)</f>
        <v/>
      </c>
      <c r="J20" s="15" t="str">
        <f>IF('出場選手エントリー票　男'!L11="","",'出場選手エントリー票　男'!L11)</f>
        <v/>
      </c>
      <c r="K20" s="15" t="str">
        <f>IF('出場選手エントリー票　男'!M11="","",'出場選手エントリー票　男'!M11)</f>
        <v/>
      </c>
      <c r="L20" s="11" t="str">
        <f>IF('出場選手エントリー票　男'!N11="","",VALUE('出場選手エントリー票　男'!N11))</f>
        <v/>
      </c>
      <c r="M20" s="11" t="str">
        <f>IF('出場選手エントリー票　男'!O11="","",VALUE('出場選手エントリー票　男'!O11))</f>
        <v/>
      </c>
      <c r="N20" s="314"/>
      <c r="O20" s="314"/>
      <c r="P20" s="314"/>
      <c r="Q20" s="314"/>
      <c r="R20" s="314"/>
      <c r="T20" s="2">
        <f t="shared" si="2"/>
        <v>0</v>
      </c>
      <c r="U20" s="2">
        <f t="shared" si="0"/>
        <v>0</v>
      </c>
      <c r="V20" s="2">
        <f t="shared" si="1"/>
        <v>0</v>
      </c>
      <c r="W20" s="2">
        <f t="shared" si="3"/>
        <v>0</v>
      </c>
      <c r="X20" s="2">
        <f t="shared" si="4"/>
        <v>0</v>
      </c>
    </row>
    <row r="21" spans="1:24" ht="18.75" customHeight="1" x14ac:dyDescent="0.2">
      <c r="A21" s="10">
        <v>11</v>
      </c>
      <c r="B21" s="568" t="str">
        <f>IF('出場選手エントリー票　男'!B12="","",IF(MID('出場選手エントリー票　男'!B12,2,1)="0",RIGHTB('出場選手エントリー票　男'!B12,3),RIGHTB('出場選手エントリー票　男'!B12,4)))</f>
        <v/>
      </c>
      <c r="C21" s="569"/>
      <c r="D21" s="569"/>
      <c r="E21" s="570"/>
      <c r="F21" s="566" t="str">
        <f>IF(B21="","",('出場選手エントリー票　男'!C12&amp;" "&amp;'出場選手エントリー票　男'!D12))</f>
        <v/>
      </c>
      <c r="G21" s="567"/>
      <c r="H21" s="381" t="str">
        <f>IF(B21="","",'出場選手エントリー票　男'!H12)</f>
        <v/>
      </c>
      <c r="I21" s="14" t="str">
        <f>IF('出場選手エントリー票　男'!K12="","",'出場選手エントリー票　男'!K12)</f>
        <v/>
      </c>
      <c r="J21" s="15" t="str">
        <f>IF('出場選手エントリー票　男'!L12="","",'出場選手エントリー票　男'!L12)</f>
        <v/>
      </c>
      <c r="K21" s="15" t="str">
        <f>IF('出場選手エントリー票　男'!M12="","",'出場選手エントリー票　男'!M12)</f>
        <v/>
      </c>
      <c r="L21" s="11" t="str">
        <f>IF('出場選手エントリー票　男'!N12="","",VALUE('出場選手エントリー票　男'!N12))</f>
        <v/>
      </c>
      <c r="M21" s="11" t="str">
        <f>IF('出場選手エントリー票　男'!O12="","",VALUE('出場選手エントリー票　男'!O12))</f>
        <v/>
      </c>
      <c r="N21" s="314"/>
      <c r="O21" s="314"/>
      <c r="P21" s="314"/>
      <c r="Q21" s="314"/>
      <c r="R21" s="314"/>
      <c r="T21" s="2">
        <f t="shared" si="2"/>
        <v>0</v>
      </c>
      <c r="U21" s="2">
        <f t="shared" si="0"/>
        <v>0</v>
      </c>
      <c r="V21" s="2">
        <f t="shared" si="1"/>
        <v>0</v>
      </c>
      <c r="W21" s="2">
        <f t="shared" si="3"/>
        <v>0</v>
      </c>
      <c r="X21" s="2">
        <f t="shared" si="4"/>
        <v>0</v>
      </c>
    </row>
    <row r="22" spans="1:24" ht="18.75" customHeight="1" x14ac:dyDescent="0.2">
      <c r="A22" s="10">
        <v>12</v>
      </c>
      <c r="B22" s="568" t="str">
        <f>IF('出場選手エントリー票　男'!B13="","",IF(MID('出場選手エントリー票　男'!B13,2,1)="0",RIGHTB('出場選手エントリー票　男'!B13,3),RIGHTB('出場選手エントリー票　男'!B13,4)))</f>
        <v/>
      </c>
      <c r="C22" s="569"/>
      <c r="D22" s="569"/>
      <c r="E22" s="570"/>
      <c r="F22" s="566" t="str">
        <f>IF(B22="","",('出場選手エントリー票　男'!C13&amp;" "&amp;'出場選手エントリー票　男'!D13))</f>
        <v/>
      </c>
      <c r="G22" s="567"/>
      <c r="H22" s="381" t="str">
        <f>IF(B22="","",'出場選手エントリー票　男'!H13)</f>
        <v/>
      </c>
      <c r="I22" s="14" t="str">
        <f>IF('出場選手エントリー票　男'!K13="","",'出場選手エントリー票　男'!K13)</f>
        <v/>
      </c>
      <c r="J22" s="15" t="str">
        <f>IF('出場選手エントリー票　男'!L13="","",'出場選手エントリー票　男'!L13)</f>
        <v/>
      </c>
      <c r="K22" s="15" t="str">
        <f>IF('出場選手エントリー票　男'!M13="","",'出場選手エントリー票　男'!M13)</f>
        <v/>
      </c>
      <c r="L22" s="11" t="str">
        <f>IF('出場選手エントリー票　男'!N13="","",VALUE('出場選手エントリー票　男'!N13))</f>
        <v/>
      </c>
      <c r="M22" s="11" t="str">
        <f>IF('出場選手エントリー票　男'!O13="","",VALUE('出場選手エントリー票　男'!O13))</f>
        <v/>
      </c>
      <c r="N22" s="314"/>
      <c r="O22" s="314"/>
      <c r="P22" s="314"/>
      <c r="Q22" s="314"/>
      <c r="R22" s="314"/>
      <c r="T22" s="2">
        <f t="shared" si="2"/>
        <v>0</v>
      </c>
      <c r="U22" s="2">
        <f t="shared" si="0"/>
        <v>0</v>
      </c>
      <c r="V22" s="2">
        <f t="shared" si="1"/>
        <v>0</v>
      </c>
      <c r="W22" s="2">
        <f t="shared" si="3"/>
        <v>0</v>
      </c>
      <c r="X22" s="2">
        <f t="shared" si="4"/>
        <v>0</v>
      </c>
    </row>
    <row r="23" spans="1:24" ht="18.75" customHeight="1" x14ac:dyDescent="0.2">
      <c r="A23" s="10">
        <v>13</v>
      </c>
      <c r="B23" s="568" t="str">
        <f>IF('出場選手エントリー票　男'!B14="","",IF(MID('出場選手エントリー票　男'!B14,2,1)="0",RIGHTB('出場選手エントリー票　男'!B14,3),RIGHTB('出場選手エントリー票　男'!B14,4)))</f>
        <v/>
      </c>
      <c r="C23" s="569"/>
      <c r="D23" s="569"/>
      <c r="E23" s="570"/>
      <c r="F23" s="566" t="str">
        <f>IF(B23="","",('出場選手エントリー票　男'!C14&amp;" "&amp;'出場選手エントリー票　男'!D14))</f>
        <v/>
      </c>
      <c r="G23" s="567"/>
      <c r="H23" s="381" t="str">
        <f>IF(B23="","",'出場選手エントリー票　男'!H14)</f>
        <v/>
      </c>
      <c r="I23" s="14" t="str">
        <f>IF('出場選手エントリー票　男'!K14="","",'出場選手エントリー票　男'!K14)</f>
        <v/>
      </c>
      <c r="J23" s="15" t="str">
        <f>IF('出場選手エントリー票　男'!L14="","",'出場選手エントリー票　男'!L14)</f>
        <v/>
      </c>
      <c r="K23" s="15" t="str">
        <f>IF('出場選手エントリー票　男'!M14="","",'出場選手エントリー票　男'!M14)</f>
        <v/>
      </c>
      <c r="L23" s="11" t="str">
        <f>IF('出場選手エントリー票　男'!N14="","",VALUE('出場選手エントリー票　男'!N14))</f>
        <v/>
      </c>
      <c r="M23" s="11" t="str">
        <f>IF('出場選手エントリー票　男'!O14="","",VALUE('出場選手エントリー票　男'!O14))</f>
        <v/>
      </c>
      <c r="N23" s="314"/>
      <c r="O23" s="314"/>
      <c r="P23" s="314"/>
      <c r="Q23" s="314"/>
      <c r="R23" s="314"/>
      <c r="T23" s="2">
        <f t="shared" si="2"/>
        <v>0</v>
      </c>
      <c r="U23" s="2">
        <f t="shared" si="0"/>
        <v>0</v>
      </c>
      <c r="V23" s="2">
        <f t="shared" si="1"/>
        <v>0</v>
      </c>
      <c r="W23" s="2">
        <f t="shared" si="3"/>
        <v>0</v>
      </c>
      <c r="X23" s="2">
        <f t="shared" si="4"/>
        <v>0</v>
      </c>
    </row>
    <row r="24" spans="1:24" ht="18.75" customHeight="1" x14ac:dyDescent="0.2">
      <c r="A24" s="10">
        <v>14</v>
      </c>
      <c r="B24" s="568" t="str">
        <f>IF('出場選手エントリー票　男'!B15="","",IF(MID('出場選手エントリー票　男'!B15,2,1)="0",RIGHTB('出場選手エントリー票　男'!B15,3),RIGHTB('出場選手エントリー票　男'!B15,4)))</f>
        <v/>
      </c>
      <c r="C24" s="569"/>
      <c r="D24" s="569"/>
      <c r="E24" s="570"/>
      <c r="F24" s="566" t="str">
        <f>IF(B24="","",('出場選手エントリー票　男'!C15&amp;" "&amp;'出場選手エントリー票　男'!D15))</f>
        <v/>
      </c>
      <c r="G24" s="567"/>
      <c r="H24" s="381" t="str">
        <f>IF(B24="","",'出場選手エントリー票　男'!H15)</f>
        <v/>
      </c>
      <c r="I24" s="14" t="str">
        <f>IF('出場選手エントリー票　男'!K15="","",'出場選手エントリー票　男'!K15)</f>
        <v/>
      </c>
      <c r="J24" s="15" t="str">
        <f>IF('出場選手エントリー票　男'!L15="","",'出場選手エントリー票　男'!L15)</f>
        <v/>
      </c>
      <c r="K24" s="15" t="str">
        <f>IF('出場選手エントリー票　男'!M15="","",'出場選手エントリー票　男'!M15)</f>
        <v/>
      </c>
      <c r="L24" s="11" t="str">
        <f>IF('出場選手エントリー票　男'!N15="","",VALUE('出場選手エントリー票　男'!N15))</f>
        <v/>
      </c>
      <c r="M24" s="11" t="str">
        <f>IF('出場選手エントリー票　男'!O15="","",VALUE('出場選手エントリー票　男'!O15))</f>
        <v/>
      </c>
      <c r="N24" s="314"/>
      <c r="O24" s="314"/>
      <c r="P24" s="314"/>
      <c r="Q24" s="314"/>
      <c r="R24" s="314"/>
      <c r="T24" s="2">
        <f t="shared" si="2"/>
        <v>0</v>
      </c>
      <c r="U24" s="2">
        <f t="shared" si="0"/>
        <v>0</v>
      </c>
      <c r="V24" s="2">
        <f t="shared" si="1"/>
        <v>0</v>
      </c>
      <c r="W24" s="2">
        <f t="shared" si="3"/>
        <v>0</v>
      </c>
      <c r="X24" s="2">
        <f t="shared" si="4"/>
        <v>0</v>
      </c>
    </row>
    <row r="25" spans="1:24" ht="18.75" customHeight="1" x14ac:dyDescent="0.2">
      <c r="A25" s="10">
        <v>15</v>
      </c>
      <c r="B25" s="568" t="str">
        <f>IF('出場選手エントリー票　男'!B16="","",IF(MID('出場選手エントリー票　男'!B16,2,1)="0",RIGHTB('出場選手エントリー票　男'!B16,3),RIGHTB('出場選手エントリー票　男'!B16,4)))</f>
        <v/>
      </c>
      <c r="C25" s="569"/>
      <c r="D25" s="569"/>
      <c r="E25" s="570"/>
      <c r="F25" s="566" t="str">
        <f>IF(B25="","",('出場選手エントリー票　男'!C16&amp;" "&amp;'出場選手エントリー票　男'!D16))</f>
        <v/>
      </c>
      <c r="G25" s="567"/>
      <c r="H25" s="381" t="str">
        <f>IF(B25="","",'出場選手エントリー票　男'!H16)</f>
        <v/>
      </c>
      <c r="I25" s="14" t="str">
        <f>IF('出場選手エントリー票　男'!K16="","",'出場選手エントリー票　男'!K16)</f>
        <v/>
      </c>
      <c r="J25" s="15" t="str">
        <f>IF('出場選手エントリー票　男'!L16="","",'出場選手エントリー票　男'!L16)</f>
        <v/>
      </c>
      <c r="K25" s="15" t="str">
        <f>IF('出場選手エントリー票　男'!M16="","",'出場選手エントリー票　男'!M16)</f>
        <v/>
      </c>
      <c r="L25" s="11" t="str">
        <f>IF('出場選手エントリー票　男'!N16="","",VALUE('出場選手エントリー票　男'!N16))</f>
        <v/>
      </c>
      <c r="M25" s="11" t="str">
        <f>IF('出場選手エントリー票　男'!O16="","",VALUE('出場選手エントリー票　男'!O16))</f>
        <v/>
      </c>
      <c r="N25" s="314"/>
      <c r="O25" s="314"/>
      <c r="P25" s="314"/>
      <c r="Q25" s="314"/>
      <c r="R25" s="314"/>
      <c r="T25" s="2">
        <f t="shared" si="2"/>
        <v>0</v>
      </c>
      <c r="U25" s="2">
        <f t="shared" si="0"/>
        <v>0</v>
      </c>
      <c r="V25" s="2">
        <f t="shared" si="1"/>
        <v>0</v>
      </c>
      <c r="W25" s="2">
        <f t="shared" si="3"/>
        <v>0</v>
      </c>
      <c r="X25" s="2">
        <f t="shared" si="4"/>
        <v>0</v>
      </c>
    </row>
    <row r="26" spans="1:24" ht="18.75" customHeight="1" x14ac:dyDescent="0.2">
      <c r="A26" s="10">
        <v>16</v>
      </c>
      <c r="B26" s="568" t="str">
        <f>IF('出場選手エントリー票　男'!B17="","",IF(MID('出場選手エントリー票　男'!B17,2,1)="0",RIGHTB('出場選手エントリー票　男'!B17,3),RIGHTB('出場選手エントリー票　男'!B17,4)))</f>
        <v/>
      </c>
      <c r="C26" s="569"/>
      <c r="D26" s="569"/>
      <c r="E26" s="570"/>
      <c r="F26" s="566" t="str">
        <f>IF(B26="","",('出場選手エントリー票　男'!C17&amp;" "&amp;'出場選手エントリー票　男'!D17))</f>
        <v/>
      </c>
      <c r="G26" s="567"/>
      <c r="H26" s="381" t="str">
        <f>IF(B26="","",'出場選手エントリー票　男'!H17)</f>
        <v/>
      </c>
      <c r="I26" s="14" t="str">
        <f>IF('出場選手エントリー票　男'!K17="","",'出場選手エントリー票　男'!K17)</f>
        <v/>
      </c>
      <c r="J26" s="15" t="str">
        <f>IF('出場選手エントリー票　男'!L17="","",'出場選手エントリー票　男'!L17)</f>
        <v/>
      </c>
      <c r="K26" s="15" t="str">
        <f>IF('出場選手エントリー票　男'!M17="","",'出場選手エントリー票　男'!M17)</f>
        <v/>
      </c>
      <c r="L26" s="11" t="str">
        <f>IF('出場選手エントリー票　男'!N17="","",VALUE('出場選手エントリー票　男'!N17))</f>
        <v/>
      </c>
      <c r="M26" s="11" t="str">
        <f>IF('出場選手エントリー票　男'!O17="","",VALUE('出場選手エントリー票　男'!O17))</f>
        <v/>
      </c>
      <c r="N26" s="314"/>
      <c r="O26" s="314"/>
      <c r="P26" s="314"/>
      <c r="Q26" s="314"/>
      <c r="R26" s="314"/>
      <c r="T26" s="2">
        <f t="shared" si="2"/>
        <v>0</v>
      </c>
      <c r="U26" s="2">
        <f t="shared" si="0"/>
        <v>0</v>
      </c>
      <c r="V26" s="2">
        <f t="shared" si="1"/>
        <v>0</v>
      </c>
      <c r="W26" s="2">
        <f t="shared" si="3"/>
        <v>0</v>
      </c>
      <c r="X26" s="2">
        <f t="shared" si="4"/>
        <v>0</v>
      </c>
    </row>
    <row r="27" spans="1:24" ht="18.75" customHeight="1" x14ac:dyDescent="0.2">
      <c r="A27" s="10">
        <v>17</v>
      </c>
      <c r="B27" s="568" t="str">
        <f>IF('出場選手エントリー票　男'!B18="","",IF(MID('出場選手エントリー票　男'!B18,2,1)="0",RIGHTB('出場選手エントリー票　男'!B18,3),RIGHTB('出場選手エントリー票　男'!B18,4)))</f>
        <v/>
      </c>
      <c r="C27" s="569"/>
      <c r="D27" s="569"/>
      <c r="E27" s="570"/>
      <c r="F27" s="566" t="str">
        <f>IF(B27="","",('出場選手エントリー票　男'!C18&amp;" "&amp;'出場選手エントリー票　男'!D18))</f>
        <v/>
      </c>
      <c r="G27" s="567"/>
      <c r="H27" s="381" t="str">
        <f>IF(B27="","",'出場選手エントリー票　男'!H18)</f>
        <v/>
      </c>
      <c r="I27" s="14" t="str">
        <f>IF('出場選手エントリー票　男'!K18="","",'出場選手エントリー票　男'!K18)</f>
        <v/>
      </c>
      <c r="J27" s="15" t="str">
        <f>IF('出場選手エントリー票　男'!L18="","",'出場選手エントリー票　男'!L18)</f>
        <v/>
      </c>
      <c r="K27" s="15" t="str">
        <f>IF('出場選手エントリー票　男'!M18="","",'出場選手エントリー票　男'!M18)</f>
        <v/>
      </c>
      <c r="L27" s="11" t="str">
        <f>IF('出場選手エントリー票　男'!N18="","",VALUE('出場選手エントリー票　男'!N18))</f>
        <v/>
      </c>
      <c r="M27" s="11" t="str">
        <f>IF('出場選手エントリー票　男'!O18="","",VALUE('出場選手エントリー票　男'!O18))</f>
        <v/>
      </c>
      <c r="N27" s="314"/>
      <c r="O27" s="314"/>
      <c r="P27" s="314"/>
      <c r="Q27" s="314"/>
      <c r="R27" s="314"/>
      <c r="T27" s="2">
        <f t="shared" si="2"/>
        <v>0</v>
      </c>
      <c r="U27" s="2">
        <f t="shared" si="0"/>
        <v>0</v>
      </c>
      <c r="V27" s="2">
        <f t="shared" si="1"/>
        <v>0</v>
      </c>
      <c r="W27" s="2">
        <f t="shared" si="3"/>
        <v>0</v>
      </c>
      <c r="X27" s="2">
        <f t="shared" si="4"/>
        <v>0</v>
      </c>
    </row>
    <row r="28" spans="1:24" ht="18.75" customHeight="1" x14ac:dyDescent="0.2">
      <c r="A28" s="10">
        <v>18</v>
      </c>
      <c r="B28" s="568" t="str">
        <f>IF('出場選手エントリー票　男'!B19="","",IF(MID('出場選手エントリー票　男'!B19,2,1)="0",RIGHTB('出場選手エントリー票　男'!B19,3),RIGHTB('出場選手エントリー票　男'!B19,4)))</f>
        <v/>
      </c>
      <c r="C28" s="569"/>
      <c r="D28" s="569"/>
      <c r="E28" s="570"/>
      <c r="F28" s="566" t="str">
        <f>IF(B28="","",('出場選手エントリー票　男'!C19&amp;" "&amp;'出場選手エントリー票　男'!D19))</f>
        <v/>
      </c>
      <c r="G28" s="567"/>
      <c r="H28" s="381" t="str">
        <f>IF(B28="","",'出場選手エントリー票　男'!H19)</f>
        <v/>
      </c>
      <c r="I28" s="14" t="str">
        <f>IF('出場選手エントリー票　男'!K19="","",'出場選手エントリー票　男'!K19)</f>
        <v/>
      </c>
      <c r="J28" s="15" t="str">
        <f>IF('出場選手エントリー票　男'!L19="","",'出場選手エントリー票　男'!L19)</f>
        <v/>
      </c>
      <c r="K28" s="15" t="str">
        <f>IF('出場選手エントリー票　男'!M19="","",'出場選手エントリー票　男'!M19)</f>
        <v/>
      </c>
      <c r="L28" s="11" t="str">
        <f>IF('出場選手エントリー票　男'!N19="","",VALUE('出場選手エントリー票　男'!N19))</f>
        <v/>
      </c>
      <c r="M28" s="11" t="str">
        <f>IF('出場選手エントリー票　男'!O19="","",VALUE('出場選手エントリー票　男'!O19))</f>
        <v/>
      </c>
      <c r="N28" s="314"/>
      <c r="O28" s="314"/>
      <c r="P28" s="314"/>
      <c r="Q28" s="314"/>
      <c r="R28" s="314"/>
      <c r="T28" s="2">
        <f t="shared" si="2"/>
        <v>0</v>
      </c>
      <c r="U28" s="2">
        <f t="shared" si="0"/>
        <v>0</v>
      </c>
      <c r="V28" s="2">
        <f t="shared" si="1"/>
        <v>0</v>
      </c>
      <c r="W28" s="2">
        <f t="shared" si="3"/>
        <v>0</v>
      </c>
      <c r="X28" s="2">
        <f t="shared" si="4"/>
        <v>0</v>
      </c>
    </row>
    <row r="29" spans="1:24" ht="18.75" customHeight="1" x14ac:dyDescent="0.2">
      <c r="A29" s="10">
        <v>19</v>
      </c>
      <c r="B29" s="568" t="str">
        <f>IF('出場選手エントリー票　男'!B20="","",IF(MID('出場選手エントリー票　男'!B20,2,1)="0",RIGHTB('出場選手エントリー票　男'!B20,3),RIGHTB('出場選手エントリー票　男'!B20,4)))</f>
        <v/>
      </c>
      <c r="C29" s="569"/>
      <c r="D29" s="569"/>
      <c r="E29" s="570"/>
      <c r="F29" s="566" t="str">
        <f>IF(B29="","",('出場選手エントリー票　男'!C20&amp;" "&amp;'出場選手エントリー票　男'!D20))</f>
        <v/>
      </c>
      <c r="G29" s="567"/>
      <c r="H29" s="381" t="str">
        <f>IF(B29="","",'出場選手エントリー票　男'!H20)</f>
        <v/>
      </c>
      <c r="I29" s="14" t="str">
        <f>IF('出場選手エントリー票　男'!K20="","",'出場選手エントリー票　男'!K20)</f>
        <v/>
      </c>
      <c r="J29" s="15" t="str">
        <f>IF('出場選手エントリー票　男'!L20="","",'出場選手エントリー票　男'!L20)</f>
        <v/>
      </c>
      <c r="K29" s="15" t="str">
        <f>IF('出場選手エントリー票　男'!M20="","",'出場選手エントリー票　男'!M20)</f>
        <v/>
      </c>
      <c r="L29" s="11" t="str">
        <f>IF('出場選手エントリー票　男'!N20="","",VALUE('出場選手エントリー票　男'!N20))</f>
        <v/>
      </c>
      <c r="M29" s="11" t="str">
        <f>IF('出場選手エントリー票　男'!O20="","",VALUE('出場選手エントリー票　男'!O20))</f>
        <v/>
      </c>
      <c r="N29" s="314"/>
      <c r="O29" s="314"/>
      <c r="P29" s="314"/>
      <c r="Q29" s="314"/>
      <c r="R29" s="314"/>
      <c r="T29" s="2">
        <f t="shared" si="2"/>
        <v>0</v>
      </c>
      <c r="U29" s="2">
        <f t="shared" si="0"/>
        <v>0</v>
      </c>
      <c r="V29" s="2">
        <f t="shared" si="1"/>
        <v>0</v>
      </c>
      <c r="W29" s="2">
        <f t="shared" si="3"/>
        <v>0</v>
      </c>
      <c r="X29" s="2">
        <f t="shared" si="4"/>
        <v>0</v>
      </c>
    </row>
    <row r="30" spans="1:24" ht="18.75" customHeight="1" x14ac:dyDescent="0.2">
      <c r="A30" s="12">
        <v>20</v>
      </c>
      <c r="B30" s="568" t="str">
        <f>IF('出場選手エントリー票　男'!B21="","",IF(MID('出場選手エントリー票　男'!B21,2,1)="0",RIGHTB('出場選手エントリー票　男'!B21,3),RIGHTB('出場選手エントリー票　男'!B21,4)))</f>
        <v/>
      </c>
      <c r="C30" s="569"/>
      <c r="D30" s="569"/>
      <c r="E30" s="570"/>
      <c r="F30" s="566" t="str">
        <f>IF(B30="","",('出場選手エントリー票　男'!C21&amp;" "&amp;'出場選手エントリー票　男'!D21))</f>
        <v/>
      </c>
      <c r="G30" s="567"/>
      <c r="H30" s="381" t="str">
        <f>IF(B30="","",'出場選手エントリー票　男'!H21)</f>
        <v/>
      </c>
      <c r="I30" s="14" t="str">
        <f>IF('出場選手エントリー票　男'!K21="","",'出場選手エントリー票　男'!K21)</f>
        <v/>
      </c>
      <c r="J30" s="15" t="str">
        <f>IF('出場選手エントリー票　男'!L21="","",'出場選手エントリー票　男'!L21)</f>
        <v/>
      </c>
      <c r="K30" s="15" t="str">
        <f>IF('出場選手エントリー票　男'!M21="","",'出場選手エントリー票　男'!M21)</f>
        <v/>
      </c>
      <c r="L30" s="11" t="str">
        <f>IF('出場選手エントリー票　男'!N21="","",VALUE('出場選手エントリー票　男'!N21))</f>
        <v/>
      </c>
      <c r="M30" s="11" t="str">
        <f>IF('出場選手エントリー票　男'!O21="","",VALUE('出場選手エントリー票　男'!O21))</f>
        <v/>
      </c>
      <c r="N30" s="314"/>
      <c r="O30" s="314"/>
      <c r="P30" s="314"/>
      <c r="Q30" s="314"/>
      <c r="R30" s="314"/>
      <c r="S30" s="20"/>
      <c r="T30" s="2">
        <f t="shared" si="2"/>
        <v>0</v>
      </c>
      <c r="U30" s="2">
        <f t="shared" si="0"/>
        <v>0</v>
      </c>
      <c r="V30" s="2">
        <f t="shared" si="1"/>
        <v>0</v>
      </c>
      <c r="W30" s="2">
        <f t="shared" si="3"/>
        <v>0</v>
      </c>
      <c r="X30" s="2">
        <f t="shared" si="4"/>
        <v>0</v>
      </c>
    </row>
    <row r="31" spans="1:24" ht="15" customHeight="1" x14ac:dyDescent="0.2">
      <c r="A31" s="18" t="s">
        <v>727</v>
      </c>
      <c r="F31" s="129"/>
      <c r="G31" s="19"/>
      <c r="H31" s="19"/>
      <c r="I31" s="19"/>
      <c r="J31" s="19"/>
      <c r="K31" s="16"/>
      <c r="L31" s="16"/>
      <c r="M31" s="16"/>
      <c r="N31" s="315" t="s">
        <v>670</v>
      </c>
      <c r="O31" s="316"/>
      <c r="P31" s="316"/>
      <c r="Q31" s="316"/>
      <c r="R31" s="316"/>
      <c r="S31" s="17"/>
      <c r="T31" s="17"/>
    </row>
    <row r="32" spans="1:24" ht="17.25" customHeight="1" x14ac:dyDescent="0.2">
      <c r="A32" s="607" t="s">
        <v>720</v>
      </c>
      <c r="B32" s="608"/>
      <c r="C32" s="608"/>
      <c r="D32" s="608"/>
      <c r="E32" s="609"/>
      <c r="F32" s="130" t="s">
        <v>673</v>
      </c>
      <c r="G32" s="607" t="s">
        <v>680</v>
      </c>
      <c r="H32" s="608"/>
      <c r="I32" s="607" t="s">
        <v>91</v>
      </c>
      <c r="J32" s="609"/>
      <c r="K32" s="16"/>
      <c r="L32" s="16"/>
      <c r="N32" s="386" t="s">
        <v>720</v>
      </c>
      <c r="O32" s="386" t="s">
        <v>680</v>
      </c>
      <c r="P32" s="386" t="s">
        <v>673</v>
      </c>
      <c r="Q32" s="386" t="s">
        <v>741</v>
      </c>
      <c r="R32" s="387"/>
      <c r="S32" s="7"/>
      <c r="T32" s="7"/>
    </row>
    <row r="33" spans="1:24" ht="21.9" customHeight="1" x14ac:dyDescent="0.2">
      <c r="A33" s="604" t="s">
        <v>728</v>
      </c>
      <c r="B33" s="605"/>
      <c r="C33" s="605"/>
      <c r="D33" s="605"/>
      <c r="E33" s="606"/>
      <c r="F33" s="131" t="s">
        <v>766</v>
      </c>
      <c r="G33" s="604" t="s">
        <v>668</v>
      </c>
      <c r="H33" s="605"/>
      <c r="I33" s="604" t="s">
        <v>728</v>
      </c>
      <c r="J33" s="606"/>
      <c r="K33" s="16"/>
      <c r="L33" s="16"/>
      <c r="N33" s="388" t="s">
        <v>671</v>
      </c>
      <c r="O33" s="388" t="s">
        <v>672</v>
      </c>
      <c r="P33" s="388" t="s">
        <v>674</v>
      </c>
      <c r="Q33" s="388" t="s">
        <v>676</v>
      </c>
      <c r="R33" s="389"/>
      <c r="S33" s="13"/>
      <c r="T33" s="13"/>
    </row>
    <row r="34" spans="1:24" ht="21.9" customHeight="1" x14ac:dyDescent="0.2">
      <c r="A34" s="620">
        <f>COUNTIF($T$11:$V$75,1)</f>
        <v>0</v>
      </c>
      <c r="B34" s="621"/>
      <c r="C34" s="621"/>
      <c r="D34" s="621"/>
      <c r="E34" s="622"/>
      <c r="F34" s="132">
        <f>COUNTIF('出場選手エントリー票　男'!$K$1:$K$65,"八種")+COUNTIF('出場選手エントリー票　男'!$L$1:$L$65,"八種")+COUNTIF('出場選手エントリー票　男'!$M$1:$M$65,"八種")+COUNTIF('出場選手エントリー票　男'!$K$1:$K$65,"七種")+COUNTIF('出場選手エントリー票　男'!$L$1:$L$65,"七種")+COUNTIF('出場選手エントリー票　男'!$M$1:$M$65,"七種")</f>
        <v>0</v>
      </c>
      <c r="G34" s="618">
        <f>SUM(MAX($W$11:$W$75),MAX($X$11:$X$75))</f>
        <v>0</v>
      </c>
      <c r="H34" s="619"/>
      <c r="I34" s="616">
        <f>出場選手エントリー票!I2</f>
        <v>0</v>
      </c>
      <c r="J34" s="617"/>
      <c r="K34" s="614" t="s">
        <v>669</v>
      </c>
      <c r="L34" s="615"/>
      <c r="N34" s="390" t="s">
        <v>729</v>
      </c>
      <c r="O34" s="390" t="s">
        <v>742</v>
      </c>
      <c r="P34" s="390" t="s">
        <v>675</v>
      </c>
      <c r="Q34" s="390" t="s">
        <v>677</v>
      </c>
      <c r="R34" s="391" t="s">
        <v>669</v>
      </c>
      <c r="S34" s="13"/>
      <c r="T34" s="13"/>
    </row>
    <row r="35" spans="1:24" ht="21.9" customHeight="1" x14ac:dyDescent="0.2">
      <c r="A35" s="610">
        <f>A34*600</f>
        <v>0</v>
      </c>
      <c r="B35" s="611"/>
      <c r="C35" s="611"/>
      <c r="D35" s="611"/>
      <c r="E35" s="612"/>
      <c r="F35" s="133">
        <f>F34*1500</f>
        <v>0</v>
      </c>
      <c r="G35" s="602">
        <f>G34*1200</f>
        <v>0</v>
      </c>
      <c r="H35" s="613"/>
      <c r="I35" s="602">
        <f>I34*600</f>
        <v>0</v>
      </c>
      <c r="J35" s="603"/>
      <c r="K35" s="601">
        <f>A35+F35+G35+I35</f>
        <v>0</v>
      </c>
      <c r="L35" s="601"/>
      <c r="N35" s="392" t="s">
        <v>730</v>
      </c>
      <c r="O35" s="392" t="s">
        <v>730</v>
      </c>
      <c r="P35" s="392" t="s">
        <v>730</v>
      </c>
      <c r="Q35" s="392" t="s">
        <v>730</v>
      </c>
      <c r="R35" s="392" t="s">
        <v>730</v>
      </c>
      <c r="S35" s="13"/>
      <c r="T35" s="13"/>
    </row>
    <row r="36" spans="1:24" ht="18.75" customHeight="1" x14ac:dyDescent="0.2">
      <c r="A36" s="10">
        <v>21</v>
      </c>
      <c r="B36" s="568" t="str">
        <f>IF('出場選手エントリー票　男'!B22="","",IF(MID('出場選手エントリー票　男'!B22,2,1)="0",RIGHTB('出場選手エントリー票　男'!B22,3),RIGHTB('出場選手エントリー票　男'!B22,4)))</f>
        <v/>
      </c>
      <c r="C36" s="569"/>
      <c r="D36" s="569"/>
      <c r="E36" s="570"/>
      <c r="F36" s="566" t="str">
        <f>IF(B36="","",('出場選手エントリー票　男'!C22&amp;" "&amp;'出場選手エントリー票　男'!D22))</f>
        <v/>
      </c>
      <c r="G36" s="567"/>
      <c r="H36" s="381" t="str">
        <f>IF(B36="","",'出場選手エントリー票　男'!H22)</f>
        <v/>
      </c>
      <c r="I36" s="14" t="str">
        <f>IF('出場選手エントリー票　男'!K22="","",'出場選手エントリー票　男'!K22)</f>
        <v/>
      </c>
      <c r="J36" s="15" t="str">
        <f>IF('出場選手エントリー票　男'!L22="","",'出場選手エントリー票　男'!L22)</f>
        <v/>
      </c>
      <c r="K36" s="15" t="str">
        <f>IF('出場選手エントリー票　男'!M22="","",'出場選手エントリー票　男'!M22)</f>
        <v/>
      </c>
      <c r="L36" s="11" t="str">
        <f>IF('出場選手エントリー票　男'!N22="","",VALUE('出場選手エントリー票　男'!N22))</f>
        <v/>
      </c>
      <c r="M36" s="8" t="str">
        <f>IF('出場選手エントリー票　男'!O22="","",VALUE('出場選手エントリー票　男'!O22))</f>
        <v/>
      </c>
      <c r="N36" s="314"/>
      <c r="O36" s="314"/>
      <c r="P36" s="314"/>
      <c r="Q36" s="314"/>
      <c r="R36" s="314"/>
      <c r="T36" s="2">
        <f t="shared" ref="T36:T75" si="5">IF(I36="",0,1)</f>
        <v>0</v>
      </c>
      <c r="U36" s="2">
        <f t="shared" ref="U36:U75" si="6">IF(J36="",0,1)</f>
        <v>0</v>
      </c>
      <c r="V36" s="2">
        <f t="shared" ref="V36:V75" si="7">IF(K36="",0,1)</f>
        <v>0</v>
      </c>
      <c r="W36" s="2">
        <f t="shared" ref="W36:W75" si="8">IF(ISERROR(VALUE(L36)),0,VALUE(L36))</f>
        <v>0</v>
      </c>
      <c r="X36" s="2">
        <f t="shared" ref="X36:X75" si="9">IF(ISERROR(VALUE(M36)),0,VALUE(M36))</f>
        <v>0</v>
      </c>
    </row>
    <row r="37" spans="1:24" ht="18.75" customHeight="1" x14ac:dyDescent="0.2">
      <c r="A37" s="10">
        <v>22</v>
      </c>
      <c r="B37" s="568" t="str">
        <f>IF('出場選手エントリー票　男'!B23="","",IF(MID('出場選手エントリー票　男'!B23,2,1)="0",RIGHTB('出場選手エントリー票　男'!B23,3),RIGHTB('出場選手エントリー票　男'!B23,4)))</f>
        <v/>
      </c>
      <c r="C37" s="569"/>
      <c r="D37" s="569"/>
      <c r="E37" s="570"/>
      <c r="F37" s="566" t="str">
        <f>IF(B37="","",('出場選手エントリー票　男'!C23&amp;" "&amp;'出場選手エントリー票　男'!D23))</f>
        <v/>
      </c>
      <c r="G37" s="567"/>
      <c r="H37" s="381" t="str">
        <f>IF(B37="","",'出場選手エントリー票　男'!H23)</f>
        <v/>
      </c>
      <c r="I37" s="14" t="str">
        <f>IF('出場選手エントリー票　男'!K23="","",'出場選手エントリー票　男'!K23)</f>
        <v/>
      </c>
      <c r="J37" s="15" t="str">
        <f>IF('出場選手エントリー票　男'!L23="","",'出場選手エントリー票　男'!L23)</f>
        <v/>
      </c>
      <c r="K37" s="15" t="str">
        <f>IF('出場選手エントリー票　男'!M23="","",'出場選手エントリー票　男'!M23)</f>
        <v/>
      </c>
      <c r="L37" s="11" t="str">
        <f>IF('出場選手エントリー票　男'!N23="","",VALUE('出場選手エントリー票　男'!N23))</f>
        <v/>
      </c>
      <c r="M37" s="8" t="str">
        <f>IF('出場選手エントリー票　男'!O23="","",VALUE('出場選手エントリー票　男'!O23))</f>
        <v/>
      </c>
      <c r="N37" s="314"/>
      <c r="O37" s="314"/>
      <c r="P37" s="314"/>
      <c r="Q37" s="314"/>
      <c r="R37" s="314"/>
      <c r="T37" s="2">
        <f t="shared" si="5"/>
        <v>0</v>
      </c>
      <c r="U37" s="2">
        <f t="shared" si="6"/>
        <v>0</v>
      </c>
      <c r="V37" s="2">
        <f t="shared" si="7"/>
        <v>0</v>
      </c>
      <c r="W37" s="2">
        <f t="shared" si="8"/>
        <v>0</v>
      </c>
      <c r="X37" s="2">
        <f t="shared" si="9"/>
        <v>0</v>
      </c>
    </row>
    <row r="38" spans="1:24" ht="18.75" customHeight="1" x14ac:dyDescent="0.2">
      <c r="A38" s="10">
        <v>23</v>
      </c>
      <c r="B38" s="568" t="str">
        <f>IF('出場選手エントリー票　男'!B24="","",IF(MID('出場選手エントリー票　男'!B24,2,1)="0",RIGHTB('出場選手エントリー票　男'!B24,3),RIGHTB('出場選手エントリー票　男'!B24,4)))</f>
        <v/>
      </c>
      <c r="C38" s="569"/>
      <c r="D38" s="569"/>
      <c r="E38" s="570"/>
      <c r="F38" s="566" t="str">
        <f>IF(B38="","",('出場選手エントリー票　男'!C24&amp;" "&amp;'出場選手エントリー票　男'!D24))</f>
        <v/>
      </c>
      <c r="G38" s="567"/>
      <c r="H38" s="381" t="str">
        <f>IF(B38="","",'出場選手エントリー票　男'!H24)</f>
        <v/>
      </c>
      <c r="I38" s="14" t="str">
        <f>IF('出場選手エントリー票　男'!K24="","",'出場選手エントリー票　男'!K24)</f>
        <v/>
      </c>
      <c r="J38" s="15" t="str">
        <f>IF('出場選手エントリー票　男'!L24="","",'出場選手エントリー票　男'!L24)</f>
        <v/>
      </c>
      <c r="K38" s="15" t="str">
        <f>IF('出場選手エントリー票　男'!M24="","",'出場選手エントリー票　男'!M24)</f>
        <v/>
      </c>
      <c r="L38" s="11" t="str">
        <f>IF('出場選手エントリー票　男'!N24="","",VALUE('出場選手エントリー票　男'!N24))</f>
        <v/>
      </c>
      <c r="M38" s="8" t="str">
        <f>IF('出場選手エントリー票　男'!O24="","",VALUE('出場選手エントリー票　男'!O24))</f>
        <v/>
      </c>
      <c r="N38" s="314"/>
      <c r="O38" s="314"/>
      <c r="P38" s="314"/>
      <c r="Q38" s="314"/>
      <c r="R38" s="314"/>
      <c r="T38" s="2">
        <f t="shared" si="5"/>
        <v>0</v>
      </c>
      <c r="U38" s="2">
        <f t="shared" si="6"/>
        <v>0</v>
      </c>
      <c r="V38" s="2">
        <f t="shared" si="7"/>
        <v>0</v>
      </c>
      <c r="W38" s="2">
        <f t="shared" si="8"/>
        <v>0</v>
      </c>
      <c r="X38" s="2">
        <f t="shared" si="9"/>
        <v>0</v>
      </c>
    </row>
    <row r="39" spans="1:24" ht="18.75" customHeight="1" x14ac:dyDescent="0.2">
      <c r="A39" s="10">
        <v>24</v>
      </c>
      <c r="B39" s="568" t="str">
        <f>IF('出場選手エントリー票　男'!B25="","",IF(MID('出場選手エントリー票　男'!B25,2,1)="0",RIGHTB('出場選手エントリー票　男'!B25,3),RIGHTB('出場選手エントリー票　男'!B25,4)))</f>
        <v/>
      </c>
      <c r="C39" s="569"/>
      <c r="D39" s="569"/>
      <c r="E39" s="570"/>
      <c r="F39" s="566" t="str">
        <f>IF(B39="","",('出場選手エントリー票　男'!C25&amp;" "&amp;'出場選手エントリー票　男'!D25))</f>
        <v/>
      </c>
      <c r="G39" s="567"/>
      <c r="H39" s="381" t="str">
        <f>IF(B39="","",'出場選手エントリー票　男'!H25)</f>
        <v/>
      </c>
      <c r="I39" s="14" t="str">
        <f>IF('出場選手エントリー票　男'!K25="","",'出場選手エントリー票　男'!K25)</f>
        <v/>
      </c>
      <c r="J39" s="15" t="str">
        <f>IF('出場選手エントリー票　男'!L25="","",'出場選手エントリー票　男'!L25)</f>
        <v/>
      </c>
      <c r="K39" s="15" t="str">
        <f>IF('出場選手エントリー票　男'!M25="","",'出場選手エントリー票　男'!M25)</f>
        <v/>
      </c>
      <c r="L39" s="11" t="str">
        <f>IF('出場選手エントリー票　男'!N25="","",VALUE('出場選手エントリー票　男'!N25))</f>
        <v/>
      </c>
      <c r="M39" s="8" t="str">
        <f>IF('出場選手エントリー票　男'!O25="","",VALUE('出場選手エントリー票　男'!O25))</f>
        <v/>
      </c>
      <c r="N39" s="314"/>
      <c r="O39" s="314"/>
      <c r="P39" s="314"/>
      <c r="Q39" s="314"/>
      <c r="R39" s="314"/>
      <c r="T39" s="2">
        <f t="shared" si="5"/>
        <v>0</v>
      </c>
      <c r="U39" s="2">
        <f t="shared" si="6"/>
        <v>0</v>
      </c>
      <c r="V39" s="2">
        <f t="shared" si="7"/>
        <v>0</v>
      </c>
      <c r="W39" s="2">
        <f t="shared" si="8"/>
        <v>0</v>
      </c>
      <c r="X39" s="2">
        <f t="shared" si="9"/>
        <v>0</v>
      </c>
    </row>
    <row r="40" spans="1:24" ht="18.75" customHeight="1" x14ac:dyDescent="0.2">
      <c r="A40" s="10">
        <v>25</v>
      </c>
      <c r="B40" s="568" t="str">
        <f>IF('出場選手エントリー票　男'!B26="","",IF(MID('出場選手エントリー票　男'!B26,2,1)="0",RIGHTB('出場選手エントリー票　男'!B26,3),RIGHTB('出場選手エントリー票　男'!B26,4)))</f>
        <v/>
      </c>
      <c r="C40" s="569"/>
      <c r="D40" s="569"/>
      <c r="E40" s="570"/>
      <c r="F40" s="566" t="str">
        <f>IF(B40="","",('出場選手エントリー票　男'!C26&amp;" "&amp;'出場選手エントリー票　男'!D26))</f>
        <v/>
      </c>
      <c r="G40" s="567"/>
      <c r="H40" s="381" t="str">
        <f>IF(B40="","",'出場選手エントリー票　男'!H26)</f>
        <v/>
      </c>
      <c r="I40" s="14" t="str">
        <f>IF('出場選手エントリー票　男'!K26="","",'出場選手エントリー票　男'!K26)</f>
        <v/>
      </c>
      <c r="J40" s="15" t="str">
        <f>IF('出場選手エントリー票　男'!L26="","",'出場選手エントリー票　男'!L26)</f>
        <v/>
      </c>
      <c r="K40" s="15" t="str">
        <f>IF('出場選手エントリー票　男'!M26="","",'出場選手エントリー票　男'!M26)</f>
        <v/>
      </c>
      <c r="L40" s="11" t="str">
        <f>IF('出場選手エントリー票　男'!N26="","",VALUE('出場選手エントリー票　男'!N26))</f>
        <v/>
      </c>
      <c r="M40" s="8" t="str">
        <f>IF('出場選手エントリー票　男'!O26="","",VALUE('出場選手エントリー票　男'!O26))</f>
        <v/>
      </c>
      <c r="N40" s="314"/>
      <c r="O40" s="314"/>
      <c r="P40" s="314"/>
      <c r="Q40" s="314"/>
      <c r="R40" s="314"/>
      <c r="T40" s="2">
        <f t="shared" si="5"/>
        <v>0</v>
      </c>
      <c r="U40" s="2">
        <f t="shared" si="6"/>
        <v>0</v>
      </c>
      <c r="V40" s="2">
        <f t="shared" si="7"/>
        <v>0</v>
      </c>
      <c r="W40" s="2">
        <f t="shared" si="8"/>
        <v>0</v>
      </c>
      <c r="X40" s="2">
        <f t="shared" si="9"/>
        <v>0</v>
      </c>
    </row>
    <row r="41" spans="1:24" ht="18.75" customHeight="1" x14ac:dyDescent="0.2">
      <c r="A41" s="10">
        <v>26</v>
      </c>
      <c r="B41" s="568" t="str">
        <f>IF('出場選手エントリー票　男'!B27="","",IF(MID('出場選手エントリー票　男'!B27,2,1)="0",RIGHTB('出場選手エントリー票　男'!B27,3),RIGHTB('出場選手エントリー票　男'!B27,4)))</f>
        <v/>
      </c>
      <c r="C41" s="569"/>
      <c r="D41" s="569"/>
      <c r="E41" s="570"/>
      <c r="F41" s="566" t="str">
        <f>IF(B41="","",('出場選手エントリー票　男'!C27&amp;" "&amp;'出場選手エントリー票　男'!D27))</f>
        <v/>
      </c>
      <c r="G41" s="567"/>
      <c r="H41" s="381" t="str">
        <f>IF(B41="","",'出場選手エントリー票　男'!H27)</f>
        <v/>
      </c>
      <c r="I41" s="14" t="str">
        <f>IF('出場選手エントリー票　男'!K27="","",'出場選手エントリー票　男'!K27)</f>
        <v/>
      </c>
      <c r="J41" s="15" t="str">
        <f>IF('出場選手エントリー票　男'!L27="","",'出場選手エントリー票　男'!L27)</f>
        <v/>
      </c>
      <c r="K41" s="15" t="str">
        <f>IF('出場選手エントリー票　男'!M27="","",'出場選手エントリー票　男'!M27)</f>
        <v/>
      </c>
      <c r="L41" s="11" t="str">
        <f>IF('出場選手エントリー票　男'!N27="","",VALUE('出場選手エントリー票　男'!N27))</f>
        <v/>
      </c>
      <c r="M41" s="8" t="str">
        <f>IF('出場選手エントリー票　男'!O27="","",VALUE('出場選手エントリー票　男'!O27))</f>
        <v/>
      </c>
      <c r="N41" s="314"/>
      <c r="O41" s="314"/>
      <c r="P41" s="314"/>
      <c r="Q41" s="314"/>
      <c r="R41" s="314"/>
      <c r="T41" s="2">
        <f t="shared" si="5"/>
        <v>0</v>
      </c>
      <c r="U41" s="2">
        <f t="shared" si="6"/>
        <v>0</v>
      </c>
      <c r="V41" s="2">
        <f t="shared" si="7"/>
        <v>0</v>
      </c>
      <c r="W41" s="2">
        <f t="shared" si="8"/>
        <v>0</v>
      </c>
      <c r="X41" s="2">
        <f t="shared" si="9"/>
        <v>0</v>
      </c>
    </row>
    <row r="42" spans="1:24" ht="18.75" customHeight="1" x14ac:dyDescent="0.2">
      <c r="A42" s="10">
        <v>27</v>
      </c>
      <c r="B42" s="568" t="str">
        <f>IF('出場選手エントリー票　男'!B28="","",IF(MID('出場選手エントリー票　男'!B28,2,1)="0",RIGHTB('出場選手エントリー票　男'!B28,3),RIGHTB('出場選手エントリー票　男'!B28,4)))</f>
        <v/>
      </c>
      <c r="C42" s="569"/>
      <c r="D42" s="569"/>
      <c r="E42" s="570"/>
      <c r="F42" s="566" t="str">
        <f>IF(B42="","",('出場選手エントリー票　男'!C28&amp;" "&amp;'出場選手エントリー票　男'!D28))</f>
        <v/>
      </c>
      <c r="G42" s="567"/>
      <c r="H42" s="381" t="str">
        <f>IF(B42="","",'出場選手エントリー票　男'!H28)</f>
        <v/>
      </c>
      <c r="I42" s="14" t="str">
        <f>IF('出場選手エントリー票　男'!K28="","",'出場選手エントリー票　男'!K28)</f>
        <v/>
      </c>
      <c r="J42" s="15" t="str">
        <f>IF('出場選手エントリー票　男'!L28="","",'出場選手エントリー票　男'!L28)</f>
        <v/>
      </c>
      <c r="K42" s="15" t="str">
        <f>IF('出場選手エントリー票　男'!M28="","",'出場選手エントリー票　男'!M28)</f>
        <v/>
      </c>
      <c r="L42" s="11" t="str">
        <f>IF('出場選手エントリー票　男'!N28="","",VALUE('出場選手エントリー票　男'!N28))</f>
        <v/>
      </c>
      <c r="M42" s="8" t="str">
        <f>IF('出場選手エントリー票　男'!O28="","",VALUE('出場選手エントリー票　男'!O28))</f>
        <v/>
      </c>
      <c r="N42" s="314"/>
      <c r="O42" s="314"/>
      <c r="P42" s="314"/>
      <c r="Q42" s="314"/>
      <c r="R42" s="314"/>
      <c r="T42" s="2">
        <f t="shared" si="5"/>
        <v>0</v>
      </c>
      <c r="U42" s="2">
        <f t="shared" si="6"/>
        <v>0</v>
      </c>
      <c r="V42" s="2">
        <f t="shared" si="7"/>
        <v>0</v>
      </c>
      <c r="W42" s="2">
        <f t="shared" si="8"/>
        <v>0</v>
      </c>
      <c r="X42" s="2">
        <f t="shared" si="9"/>
        <v>0</v>
      </c>
    </row>
    <row r="43" spans="1:24" ht="18.75" customHeight="1" x14ac:dyDescent="0.2">
      <c r="A43" s="10">
        <v>28</v>
      </c>
      <c r="B43" s="568" t="str">
        <f>IF('出場選手エントリー票　男'!B29="","",IF(MID('出場選手エントリー票　男'!B29,2,1)="0",RIGHTB('出場選手エントリー票　男'!B29,3),RIGHTB('出場選手エントリー票　男'!B29,4)))</f>
        <v/>
      </c>
      <c r="C43" s="569"/>
      <c r="D43" s="569"/>
      <c r="E43" s="570"/>
      <c r="F43" s="566" t="str">
        <f>IF(B43="","",('出場選手エントリー票　男'!C29&amp;" "&amp;'出場選手エントリー票　男'!D29))</f>
        <v/>
      </c>
      <c r="G43" s="567"/>
      <c r="H43" s="381" t="str">
        <f>IF(B43="","",'出場選手エントリー票　男'!H29)</f>
        <v/>
      </c>
      <c r="I43" s="14" t="str">
        <f>IF('出場選手エントリー票　男'!K29="","",'出場選手エントリー票　男'!K29)</f>
        <v/>
      </c>
      <c r="J43" s="15" t="str">
        <f>IF('出場選手エントリー票　男'!L29="","",'出場選手エントリー票　男'!L29)</f>
        <v/>
      </c>
      <c r="K43" s="15" t="str">
        <f>IF('出場選手エントリー票　男'!M29="","",'出場選手エントリー票　男'!M29)</f>
        <v/>
      </c>
      <c r="L43" s="11" t="str">
        <f>IF('出場選手エントリー票　男'!N29="","",VALUE('出場選手エントリー票　男'!N29))</f>
        <v/>
      </c>
      <c r="M43" s="8" t="str">
        <f>IF('出場選手エントリー票　男'!O29="","",VALUE('出場選手エントリー票　男'!O29))</f>
        <v/>
      </c>
      <c r="N43" s="314"/>
      <c r="O43" s="314"/>
      <c r="P43" s="314"/>
      <c r="Q43" s="314"/>
      <c r="R43" s="314"/>
      <c r="T43" s="2">
        <f t="shared" si="5"/>
        <v>0</v>
      </c>
      <c r="U43" s="2">
        <f t="shared" si="6"/>
        <v>0</v>
      </c>
      <c r="V43" s="2">
        <f t="shared" si="7"/>
        <v>0</v>
      </c>
      <c r="W43" s="2">
        <f t="shared" si="8"/>
        <v>0</v>
      </c>
      <c r="X43" s="2">
        <f t="shared" si="9"/>
        <v>0</v>
      </c>
    </row>
    <row r="44" spans="1:24" ht="18.75" customHeight="1" x14ac:dyDescent="0.2">
      <c r="A44" s="10">
        <v>29</v>
      </c>
      <c r="B44" s="568" t="str">
        <f>IF('出場選手エントリー票　男'!B30="","",IF(MID('出場選手エントリー票　男'!B30,2,1)="0",RIGHTB('出場選手エントリー票　男'!B30,3),RIGHTB('出場選手エントリー票　男'!B30,4)))</f>
        <v/>
      </c>
      <c r="C44" s="569"/>
      <c r="D44" s="569"/>
      <c r="E44" s="570"/>
      <c r="F44" s="566" t="str">
        <f>IF(B44="","",('出場選手エントリー票　男'!C30&amp;" "&amp;'出場選手エントリー票　男'!D30))</f>
        <v/>
      </c>
      <c r="G44" s="567"/>
      <c r="H44" s="381" t="str">
        <f>IF(B44="","",'出場選手エントリー票　男'!H30)</f>
        <v/>
      </c>
      <c r="I44" s="14" t="str">
        <f>IF('出場選手エントリー票　男'!K30="","",'出場選手エントリー票　男'!K30)</f>
        <v/>
      </c>
      <c r="J44" s="15" t="str">
        <f>IF('出場選手エントリー票　男'!L30="","",'出場選手エントリー票　男'!L30)</f>
        <v/>
      </c>
      <c r="K44" s="15" t="str">
        <f>IF('出場選手エントリー票　男'!M30="","",'出場選手エントリー票　男'!M30)</f>
        <v/>
      </c>
      <c r="L44" s="11" t="str">
        <f>IF('出場選手エントリー票　男'!N30="","",VALUE('出場選手エントリー票　男'!N30))</f>
        <v/>
      </c>
      <c r="M44" s="8" t="str">
        <f>IF('出場選手エントリー票　男'!O30="","",VALUE('出場選手エントリー票　男'!O30))</f>
        <v/>
      </c>
      <c r="N44" s="314"/>
      <c r="O44" s="314"/>
      <c r="P44" s="314"/>
      <c r="Q44" s="314"/>
      <c r="R44" s="314"/>
      <c r="T44" s="2">
        <f t="shared" si="5"/>
        <v>0</v>
      </c>
      <c r="U44" s="2">
        <f t="shared" si="6"/>
        <v>0</v>
      </c>
      <c r="V44" s="2">
        <f t="shared" si="7"/>
        <v>0</v>
      </c>
      <c r="W44" s="2">
        <f t="shared" si="8"/>
        <v>0</v>
      </c>
      <c r="X44" s="2">
        <f t="shared" si="9"/>
        <v>0</v>
      </c>
    </row>
    <row r="45" spans="1:24" ht="18.75" customHeight="1" x14ac:dyDescent="0.2">
      <c r="A45" s="10">
        <v>30</v>
      </c>
      <c r="B45" s="568" t="str">
        <f>IF('出場選手エントリー票　男'!B31="","",IF(MID('出場選手エントリー票　男'!B31,2,1)="0",RIGHTB('出場選手エントリー票　男'!B31,3),RIGHTB('出場選手エントリー票　男'!B31,4)))</f>
        <v/>
      </c>
      <c r="C45" s="569"/>
      <c r="D45" s="569"/>
      <c r="E45" s="570"/>
      <c r="F45" s="566" t="str">
        <f>IF(B45="","",('出場選手エントリー票　男'!C31&amp;" "&amp;'出場選手エントリー票　男'!D31))</f>
        <v/>
      </c>
      <c r="G45" s="567"/>
      <c r="H45" s="381" t="str">
        <f>IF(B45="","",'出場選手エントリー票　男'!H31)</f>
        <v/>
      </c>
      <c r="I45" s="14" t="str">
        <f>IF('出場選手エントリー票　男'!K31="","",'出場選手エントリー票　男'!K31)</f>
        <v/>
      </c>
      <c r="J45" s="15" t="str">
        <f>IF('出場選手エントリー票　男'!L31="","",'出場選手エントリー票　男'!L31)</f>
        <v/>
      </c>
      <c r="K45" s="15" t="str">
        <f>IF('出場選手エントリー票　男'!M31="","",'出場選手エントリー票　男'!M31)</f>
        <v/>
      </c>
      <c r="L45" s="11" t="str">
        <f>IF('出場選手エントリー票　男'!N31="","",VALUE('出場選手エントリー票　男'!N31))</f>
        <v/>
      </c>
      <c r="M45" s="8" t="str">
        <f>IF('出場選手エントリー票　男'!O31="","",VALUE('出場選手エントリー票　男'!O31))</f>
        <v/>
      </c>
      <c r="N45" s="314"/>
      <c r="O45" s="314"/>
      <c r="P45" s="314"/>
      <c r="Q45" s="314"/>
      <c r="R45" s="314"/>
      <c r="T45" s="2">
        <f t="shared" si="5"/>
        <v>0</v>
      </c>
      <c r="U45" s="2">
        <f t="shared" si="6"/>
        <v>0</v>
      </c>
      <c r="V45" s="2">
        <f t="shared" si="7"/>
        <v>0</v>
      </c>
      <c r="W45" s="2">
        <f t="shared" si="8"/>
        <v>0</v>
      </c>
      <c r="X45" s="2">
        <f t="shared" si="9"/>
        <v>0</v>
      </c>
    </row>
    <row r="46" spans="1:24" ht="18.75" customHeight="1" x14ac:dyDescent="0.2">
      <c r="A46" s="10">
        <v>31</v>
      </c>
      <c r="B46" s="568" t="str">
        <f>IF('出場選手エントリー票　男'!B32="","",IF(MID('出場選手エントリー票　男'!B32,2,1)="0",RIGHTB('出場選手エントリー票　男'!B32,3),RIGHTB('出場選手エントリー票　男'!B32,4)))</f>
        <v/>
      </c>
      <c r="C46" s="569"/>
      <c r="D46" s="569"/>
      <c r="E46" s="570"/>
      <c r="F46" s="566" t="str">
        <f>IF(B46="","",('出場選手エントリー票　男'!C32&amp;" "&amp;'出場選手エントリー票　男'!D32))</f>
        <v/>
      </c>
      <c r="G46" s="567"/>
      <c r="H46" s="381" t="str">
        <f>IF(B46="","",'出場選手エントリー票　男'!H32)</f>
        <v/>
      </c>
      <c r="I46" s="14" t="str">
        <f>IF('出場選手エントリー票　男'!K32="","",'出場選手エントリー票　男'!K32)</f>
        <v/>
      </c>
      <c r="J46" s="15" t="str">
        <f>IF('出場選手エントリー票　男'!L32="","",'出場選手エントリー票　男'!L32)</f>
        <v/>
      </c>
      <c r="K46" s="15" t="str">
        <f>IF('出場選手エントリー票　男'!M32="","",'出場選手エントリー票　男'!M32)</f>
        <v/>
      </c>
      <c r="L46" s="11" t="str">
        <f>IF('出場選手エントリー票　男'!N32="","",VALUE('出場選手エントリー票　男'!N32))</f>
        <v/>
      </c>
      <c r="M46" s="8" t="str">
        <f>IF('出場選手エントリー票　男'!O32="","",VALUE('出場選手エントリー票　男'!O32))</f>
        <v/>
      </c>
      <c r="N46" s="314"/>
      <c r="O46" s="314"/>
      <c r="P46" s="314"/>
      <c r="Q46" s="314"/>
      <c r="R46" s="314"/>
      <c r="T46" s="2">
        <f t="shared" si="5"/>
        <v>0</v>
      </c>
      <c r="U46" s="2">
        <f t="shared" si="6"/>
        <v>0</v>
      </c>
      <c r="V46" s="2">
        <f t="shared" si="7"/>
        <v>0</v>
      </c>
      <c r="W46" s="2">
        <f t="shared" si="8"/>
        <v>0</v>
      </c>
      <c r="X46" s="2">
        <f t="shared" si="9"/>
        <v>0</v>
      </c>
    </row>
    <row r="47" spans="1:24" ht="18.75" customHeight="1" x14ac:dyDescent="0.2">
      <c r="A47" s="10">
        <v>32</v>
      </c>
      <c r="B47" s="568" t="str">
        <f>IF('出場選手エントリー票　男'!B33="","",IF(MID('出場選手エントリー票　男'!B33,2,1)="0",RIGHTB('出場選手エントリー票　男'!B33,3),RIGHTB('出場選手エントリー票　男'!B33,4)))</f>
        <v/>
      </c>
      <c r="C47" s="569"/>
      <c r="D47" s="569"/>
      <c r="E47" s="570"/>
      <c r="F47" s="566" t="str">
        <f>IF(B47="","",('出場選手エントリー票　男'!C33&amp;" "&amp;'出場選手エントリー票　男'!D33))</f>
        <v/>
      </c>
      <c r="G47" s="567"/>
      <c r="H47" s="381" t="str">
        <f>IF(B47="","",'出場選手エントリー票　男'!H33)</f>
        <v/>
      </c>
      <c r="I47" s="14" t="str">
        <f>IF('出場選手エントリー票　男'!K33="","",'出場選手エントリー票　男'!K33)</f>
        <v/>
      </c>
      <c r="J47" s="15" t="str">
        <f>IF('出場選手エントリー票　男'!L33="","",'出場選手エントリー票　男'!L33)</f>
        <v/>
      </c>
      <c r="K47" s="15" t="str">
        <f>IF('出場選手エントリー票　男'!M33="","",'出場選手エントリー票　男'!M33)</f>
        <v/>
      </c>
      <c r="L47" s="11" t="str">
        <f>IF('出場選手エントリー票　男'!N33="","",VALUE('出場選手エントリー票　男'!N33))</f>
        <v/>
      </c>
      <c r="M47" s="8" t="str">
        <f>IF('出場選手エントリー票　男'!O33="","",VALUE('出場選手エントリー票　男'!O33))</f>
        <v/>
      </c>
      <c r="N47" s="314"/>
      <c r="O47" s="314"/>
      <c r="P47" s="314"/>
      <c r="Q47" s="314"/>
      <c r="R47" s="314"/>
      <c r="T47" s="2">
        <f t="shared" si="5"/>
        <v>0</v>
      </c>
      <c r="U47" s="2">
        <f t="shared" si="6"/>
        <v>0</v>
      </c>
      <c r="V47" s="2">
        <f t="shared" si="7"/>
        <v>0</v>
      </c>
      <c r="W47" s="2">
        <f t="shared" si="8"/>
        <v>0</v>
      </c>
      <c r="X47" s="2">
        <f t="shared" si="9"/>
        <v>0</v>
      </c>
    </row>
    <row r="48" spans="1:24" ht="18.75" customHeight="1" x14ac:dyDescent="0.2">
      <c r="A48" s="10">
        <v>33</v>
      </c>
      <c r="B48" s="568" t="str">
        <f>IF('出場選手エントリー票　男'!B34="","",IF(MID('出場選手エントリー票　男'!B34,2,1)="0",RIGHTB('出場選手エントリー票　男'!B34,3),RIGHTB('出場選手エントリー票　男'!B34,4)))</f>
        <v/>
      </c>
      <c r="C48" s="569"/>
      <c r="D48" s="569"/>
      <c r="E48" s="570"/>
      <c r="F48" s="566" t="str">
        <f>IF(B48="","",('出場選手エントリー票　男'!C34&amp;" "&amp;'出場選手エントリー票　男'!D34))</f>
        <v/>
      </c>
      <c r="G48" s="567"/>
      <c r="H48" s="381" t="str">
        <f>IF(B48="","",'出場選手エントリー票　男'!H34)</f>
        <v/>
      </c>
      <c r="I48" s="14" t="str">
        <f>IF('出場選手エントリー票　男'!K34="","",'出場選手エントリー票　男'!K34)</f>
        <v/>
      </c>
      <c r="J48" s="15" t="str">
        <f>IF('出場選手エントリー票　男'!L34="","",'出場選手エントリー票　男'!L34)</f>
        <v/>
      </c>
      <c r="K48" s="15" t="str">
        <f>IF('出場選手エントリー票　男'!M34="","",'出場選手エントリー票　男'!M34)</f>
        <v/>
      </c>
      <c r="L48" s="11" t="str">
        <f>IF('出場選手エントリー票　男'!N34="","",VALUE('出場選手エントリー票　男'!N34))</f>
        <v/>
      </c>
      <c r="M48" s="8" t="str">
        <f>IF('出場選手エントリー票　男'!O34="","",VALUE('出場選手エントリー票　男'!O34))</f>
        <v/>
      </c>
      <c r="N48" s="314"/>
      <c r="O48" s="314"/>
      <c r="P48" s="314"/>
      <c r="Q48" s="314"/>
      <c r="R48" s="314"/>
      <c r="T48" s="2">
        <f t="shared" si="5"/>
        <v>0</v>
      </c>
      <c r="U48" s="2">
        <f t="shared" si="6"/>
        <v>0</v>
      </c>
      <c r="V48" s="2">
        <f t="shared" si="7"/>
        <v>0</v>
      </c>
      <c r="W48" s="2">
        <f t="shared" si="8"/>
        <v>0</v>
      </c>
      <c r="X48" s="2">
        <f t="shared" si="9"/>
        <v>0</v>
      </c>
    </row>
    <row r="49" spans="1:24" ht="18.75" customHeight="1" x14ac:dyDescent="0.2">
      <c r="A49" s="10">
        <v>34</v>
      </c>
      <c r="B49" s="568" t="str">
        <f>IF('出場選手エントリー票　男'!B35="","",IF(MID('出場選手エントリー票　男'!B35,2,1)="0",RIGHTB('出場選手エントリー票　男'!B35,3),RIGHTB('出場選手エントリー票　男'!B35,4)))</f>
        <v/>
      </c>
      <c r="C49" s="569"/>
      <c r="D49" s="569"/>
      <c r="E49" s="570"/>
      <c r="F49" s="566" t="str">
        <f>IF(B49="","",('出場選手エントリー票　男'!C35&amp;" "&amp;'出場選手エントリー票　男'!D35))</f>
        <v/>
      </c>
      <c r="G49" s="567"/>
      <c r="H49" s="381" t="str">
        <f>IF(B49="","",'出場選手エントリー票　男'!H35)</f>
        <v/>
      </c>
      <c r="I49" s="14" t="str">
        <f>IF('出場選手エントリー票　男'!K35="","",'出場選手エントリー票　男'!K35)</f>
        <v/>
      </c>
      <c r="J49" s="15" t="str">
        <f>IF('出場選手エントリー票　男'!L35="","",'出場選手エントリー票　男'!L35)</f>
        <v/>
      </c>
      <c r="K49" s="15" t="str">
        <f>IF('出場選手エントリー票　男'!M35="","",'出場選手エントリー票　男'!M35)</f>
        <v/>
      </c>
      <c r="L49" s="11" t="str">
        <f>IF('出場選手エントリー票　男'!N35="","",VALUE('出場選手エントリー票　男'!N35))</f>
        <v/>
      </c>
      <c r="M49" s="8" t="str">
        <f>IF('出場選手エントリー票　男'!O35="","",VALUE('出場選手エントリー票　男'!O35))</f>
        <v/>
      </c>
      <c r="N49" s="314"/>
      <c r="O49" s="314"/>
      <c r="P49" s="314"/>
      <c r="Q49" s="314"/>
      <c r="R49" s="314"/>
      <c r="T49" s="2">
        <f t="shared" si="5"/>
        <v>0</v>
      </c>
      <c r="U49" s="2">
        <f t="shared" si="6"/>
        <v>0</v>
      </c>
      <c r="V49" s="2">
        <f t="shared" si="7"/>
        <v>0</v>
      </c>
      <c r="W49" s="2">
        <f t="shared" si="8"/>
        <v>0</v>
      </c>
      <c r="X49" s="2">
        <f t="shared" si="9"/>
        <v>0</v>
      </c>
    </row>
    <row r="50" spans="1:24" ht="18.75" customHeight="1" x14ac:dyDescent="0.2">
      <c r="A50" s="10">
        <v>35</v>
      </c>
      <c r="B50" s="568" t="str">
        <f>IF('出場選手エントリー票　男'!B36="","",IF(MID('出場選手エントリー票　男'!B36,2,1)="0",RIGHTB('出場選手エントリー票　男'!B36,3),RIGHTB('出場選手エントリー票　男'!B36,4)))</f>
        <v/>
      </c>
      <c r="C50" s="569"/>
      <c r="D50" s="569"/>
      <c r="E50" s="570"/>
      <c r="F50" s="566" t="str">
        <f>IF(B50="","",('出場選手エントリー票　男'!C36&amp;" "&amp;'出場選手エントリー票　男'!D36))</f>
        <v/>
      </c>
      <c r="G50" s="567"/>
      <c r="H50" s="381" t="str">
        <f>IF(B50="","",'出場選手エントリー票　男'!H36)</f>
        <v/>
      </c>
      <c r="I50" s="14" t="str">
        <f>IF('出場選手エントリー票　男'!K36="","",'出場選手エントリー票　男'!K36)</f>
        <v/>
      </c>
      <c r="J50" s="15" t="str">
        <f>IF('出場選手エントリー票　男'!L36="","",'出場選手エントリー票　男'!L36)</f>
        <v/>
      </c>
      <c r="K50" s="15" t="str">
        <f>IF('出場選手エントリー票　男'!M36="","",'出場選手エントリー票　男'!M36)</f>
        <v/>
      </c>
      <c r="L50" s="11" t="str">
        <f>IF('出場選手エントリー票　男'!N36="","",VALUE('出場選手エントリー票　男'!N36))</f>
        <v/>
      </c>
      <c r="M50" s="8" t="str">
        <f>IF('出場選手エントリー票　男'!O36="","",VALUE('出場選手エントリー票　男'!O36))</f>
        <v/>
      </c>
      <c r="N50" s="314"/>
      <c r="O50" s="314"/>
      <c r="P50" s="314"/>
      <c r="Q50" s="314"/>
      <c r="R50" s="314"/>
      <c r="T50" s="2">
        <f t="shared" si="5"/>
        <v>0</v>
      </c>
      <c r="U50" s="2">
        <f t="shared" si="6"/>
        <v>0</v>
      </c>
      <c r="V50" s="2">
        <f t="shared" si="7"/>
        <v>0</v>
      </c>
      <c r="W50" s="2">
        <f t="shared" si="8"/>
        <v>0</v>
      </c>
      <c r="X50" s="2">
        <f t="shared" si="9"/>
        <v>0</v>
      </c>
    </row>
    <row r="51" spans="1:24" ht="18.75" customHeight="1" x14ac:dyDescent="0.2">
      <c r="A51" s="10">
        <v>36</v>
      </c>
      <c r="B51" s="568" t="str">
        <f>IF('出場選手エントリー票　男'!B37="","",IF(MID('出場選手エントリー票　男'!B37,2,1)="0",RIGHTB('出場選手エントリー票　男'!B37,3),RIGHTB('出場選手エントリー票　男'!B37,4)))</f>
        <v/>
      </c>
      <c r="C51" s="569"/>
      <c r="D51" s="569"/>
      <c r="E51" s="570"/>
      <c r="F51" s="566" t="str">
        <f>IF(B51="","",('出場選手エントリー票　男'!C37&amp;" "&amp;'出場選手エントリー票　男'!D37))</f>
        <v/>
      </c>
      <c r="G51" s="567"/>
      <c r="H51" s="381" t="str">
        <f>IF(B51="","",'出場選手エントリー票　男'!H37)</f>
        <v/>
      </c>
      <c r="I51" s="14" t="str">
        <f>IF('出場選手エントリー票　男'!K37="","",'出場選手エントリー票　男'!K37)</f>
        <v/>
      </c>
      <c r="J51" s="15" t="str">
        <f>IF('出場選手エントリー票　男'!L37="","",'出場選手エントリー票　男'!L37)</f>
        <v/>
      </c>
      <c r="K51" s="15" t="str">
        <f>IF('出場選手エントリー票　男'!M37="","",'出場選手エントリー票　男'!M37)</f>
        <v/>
      </c>
      <c r="L51" s="11" t="str">
        <f>IF('出場選手エントリー票　男'!N37="","",VALUE('出場選手エントリー票　男'!N37))</f>
        <v/>
      </c>
      <c r="M51" s="8" t="str">
        <f>IF('出場選手エントリー票　男'!O37="","",VALUE('出場選手エントリー票　男'!O37))</f>
        <v/>
      </c>
      <c r="N51" s="314"/>
      <c r="O51" s="314"/>
      <c r="P51" s="314"/>
      <c r="Q51" s="314"/>
      <c r="R51" s="314"/>
      <c r="T51" s="2">
        <f t="shared" si="5"/>
        <v>0</v>
      </c>
      <c r="U51" s="2">
        <f t="shared" si="6"/>
        <v>0</v>
      </c>
      <c r="V51" s="2">
        <f t="shared" si="7"/>
        <v>0</v>
      </c>
      <c r="W51" s="2">
        <f t="shared" si="8"/>
        <v>0</v>
      </c>
      <c r="X51" s="2">
        <f t="shared" si="9"/>
        <v>0</v>
      </c>
    </row>
    <row r="52" spans="1:24" ht="18.75" customHeight="1" x14ac:dyDescent="0.2">
      <c r="A52" s="10">
        <v>37</v>
      </c>
      <c r="B52" s="568" t="str">
        <f>IF('出場選手エントリー票　男'!B38="","",IF(MID('出場選手エントリー票　男'!B38,2,1)="0",RIGHTB('出場選手エントリー票　男'!B38,3),RIGHTB('出場選手エントリー票　男'!B38,4)))</f>
        <v/>
      </c>
      <c r="C52" s="569"/>
      <c r="D52" s="569"/>
      <c r="E52" s="570"/>
      <c r="F52" s="566" t="str">
        <f>IF(B52="","",('出場選手エントリー票　男'!C38&amp;" "&amp;'出場選手エントリー票　男'!D38))</f>
        <v/>
      </c>
      <c r="G52" s="567"/>
      <c r="H52" s="381" t="str">
        <f>IF(B52="","",'出場選手エントリー票　男'!H38)</f>
        <v/>
      </c>
      <c r="I52" s="14" t="str">
        <f>IF('出場選手エントリー票　男'!K38="","",'出場選手エントリー票　男'!K38)</f>
        <v/>
      </c>
      <c r="J52" s="15" t="str">
        <f>IF('出場選手エントリー票　男'!L38="","",'出場選手エントリー票　男'!L38)</f>
        <v/>
      </c>
      <c r="K52" s="15" t="str">
        <f>IF('出場選手エントリー票　男'!M38="","",'出場選手エントリー票　男'!M38)</f>
        <v/>
      </c>
      <c r="L52" s="11" t="str">
        <f>IF('出場選手エントリー票　男'!N38="","",VALUE('出場選手エントリー票　男'!N38))</f>
        <v/>
      </c>
      <c r="M52" s="8" t="str">
        <f>IF('出場選手エントリー票　男'!O38="","",VALUE('出場選手エントリー票　男'!O38))</f>
        <v/>
      </c>
      <c r="N52" s="314"/>
      <c r="O52" s="314"/>
      <c r="P52" s="314"/>
      <c r="Q52" s="314"/>
      <c r="R52" s="314"/>
      <c r="T52" s="2">
        <f t="shared" si="5"/>
        <v>0</v>
      </c>
      <c r="U52" s="2">
        <f t="shared" si="6"/>
        <v>0</v>
      </c>
      <c r="V52" s="2">
        <f t="shared" si="7"/>
        <v>0</v>
      </c>
      <c r="W52" s="2">
        <f t="shared" si="8"/>
        <v>0</v>
      </c>
      <c r="X52" s="2">
        <f t="shared" si="9"/>
        <v>0</v>
      </c>
    </row>
    <row r="53" spans="1:24" ht="18.75" customHeight="1" x14ac:dyDescent="0.2">
      <c r="A53" s="10">
        <v>38</v>
      </c>
      <c r="B53" s="568" t="str">
        <f>IF('出場選手エントリー票　男'!B39="","",IF(MID('出場選手エントリー票　男'!B39,2,1)="0",RIGHTB('出場選手エントリー票　男'!B39,3),RIGHTB('出場選手エントリー票　男'!B39,4)))</f>
        <v/>
      </c>
      <c r="C53" s="569"/>
      <c r="D53" s="569"/>
      <c r="E53" s="570"/>
      <c r="F53" s="566" t="str">
        <f>IF(B53="","",('出場選手エントリー票　男'!C39&amp;" "&amp;'出場選手エントリー票　男'!D39))</f>
        <v/>
      </c>
      <c r="G53" s="567"/>
      <c r="H53" s="381" t="str">
        <f>IF(B53="","",'出場選手エントリー票　男'!H39)</f>
        <v/>
      </c>
      <c r="I53" s="14" t="str">
        <f>IF('出場選手エントリー票　男'!K39="","",'出場選手エントリー票　男'!K39)</f>
        <v/>
      </c>
      <c r="J53" s="15" t="str">
        <f>IF('出場選手エントリー票　男'!L39="","",'出場選手エントリー票　男'!L39)</f>
        <v/>
      </c>
      <c r="K53" s="15" t="str">
        <f>IF('出場選手エントリー票　男'!M39="","",'出場選手エントリー票　男'!M39)</f>
        <v/>
      </c>
      <c r="L53" s="11" t="str">
        <f>IF('出場選手エントリー票　男'!N39="","",VALUE('出場選手エントリー票　男'!N39))</f>
        <v/>
      </c>
      <c r="M53" s="8" t="str">
        <f>IF('出場選手エントリー票　男'!O39="","",VALUE('出場選手エントリー票　男'!O39))</f>
        <v/>
      </c>
      <c r="N53" s="314"/>
      <c r="O53" s="314"/>
      <c r="P53" s="314"/>
      <c r="Q53" s="314"/>
      <c r="R53" s="314"/>
      <c r="T53" s="2">
        <f t="shared" si="5"/>
        <v>0</v>
      </c>
      <c r="U53" s="2">
        <f t="shared" si="6"/>
        <v>0</v>
      </c>
      <c r="V53" s="2">
        <f t="shared" si="7"/>
        <v>0</v>
      </c>
      <c r="W53" s="2">
        <f t="shared" si="8"/>
        <v>0</v>
      </c>
      <c r="X53" s="2">
        <f t="shared" si="9"/>
        <v>0</v>
      </c>
    </row>
    <row r="54" spans="1:24" ht="18.75" customHeight="1" x14ac:dyDescent="0.2">
      <c r="A54" s="10">
        <v>39</v>
      </c>
      <c r="B54" s="568" t="str">
        <f>IF('出場選手エントリー票　男'!B40="","",IF(MID('出場選手エントリー票　男'!B40,2,1)="0",RIGHTB('出場選手エントリー票　男'!B40,3),RIGHTB('出場選手エントリー票　男'!B40,4)))</f>
        <v/>
      </c>
      <c r="C54" s="569"/>
      <c r="D54" s="569"/>
      <c r="E54" s="570"/>
      <c r="F54" s="566" t="str">
        <f>IF(B54="","",('出場選手エントリー票　男'!C40&amp;" "&amp;'出場選手エントリー票　男'!D40))</f>
        <v/>
      </c>
      <c r="G54" s="567"/>
      <c r="H54" s="381" t="str">
        <f>IF(B54="","",'出場選手エントリー票　男'!H40)</f>
        <v/>
      </c>
      <c r="I54" s="14" t="str">
        <f>IF('出場選手エントリー票　男'!K40="","",'出場選手エントリー票　男'!K40)</f>
        <v/>
      </c>
      <c r="J54" s="15" t="str">
        <f>IF('出場選手エントリー票　男'!L40="","",'出場選手エントリー票　男'!L40)</f>
        <v/>
      </c>
      <c r="K54" s="15" t="str">
        <f>IF('出場選手エントリー票　男'!M40="","",'出場選手エントリー票　男'!M40)</f>
        <v/>
      </c>
      <c r="L54" s="11" t="str">
        <f>IF('出場選手エントリー票　男'!N40="","",VALUE('出場選手エントリー票　男'!N40))</f>
        <v/>
      </c>
      <c r="M54" s="8" t="str">
        <f>IF('出場選手エントリー票　男'!O40="","",VALUE('出場選手エントリー票　男'!O40))</f>
        <v/>
      </c>
      <c r="N54" s="314"/>
      <c r="O54" s="314"/>
      <c r="P54" s="314"/>
      <c r="Q54" s="314"/>
      <c r="R54" s="314"/>
      <c r="T54" s="2">
        <f t="shared" si="5"/>
        <v>0</v>
      </c>
      <c r="U54" s="2">
        <f t="shared" si="6"/>
        <v>0</v>
      </c>
      <c r="V54" s="2">
        <f t="shared" si="7"/>
        <v>0</v>
      </c>
      <c r="W54" s="2">
        <f t="shared" si="8"/>
        <v>0</v>
      </c>
      <c r="X54" s="2">
        <f t="shared" si="9"/>
        <v>0</v>
      </c>
    </row>
    <row r="55" spans="1:24" ht="18.75" customHeight="1" x14ac:dyDescent="0.2">
      <c r="A55" s="10">
        <v>40</v>
      </c>
      <c r="B55" s="568" t="str">
        <f>IF('出場選手エントリー票　男'!B41="","",IF(MID('出場選手エントリー票　男'!B41,2,1)="0",RIGHTB('出場選手エントリー票　男'!B41,3),RIGHTB('出場選手エントリー票　男'!B41,4)))</f>
        <v/>
      </c>
      <c r="C55" s="569"/>
      <c r="D55" s="569"/>
      <c r="E55" s="570"/>
      <c r="F55" s="566" t="str">
        <f>IF(B55="","",('出場選手エントリー票　男'!C41&amp;" "&amp;'出場選手エントリー票　男'!D41))</f>
        <v/>
      </c>
      <c r="G55" s="567"/>
      <c r="H55" s="381" t="str">
        <f>IF(B55="","",'出場選手エントリー票　男'!H41)</f>
        <v/>
      </c>
      <c r="I55" s="14" t="str">
        <f>IF('出場選手エントリー票　男'!K41="","",'出場選手エントリー票　男'!K41)</f>
        <v/>
      </c>
      <c r="J55" s="15" t="str">
        <f>IF('出場選手エントリー票　男'!L41="","",'出場選手エントリー票　男'!L41)</f>
        <v/>
      </c>
      <c r="K55" s="15" t="str">
        <f>IF('出場選手エントリー票　男'!M41="","",'出場選手エントリー票　男'!M41)</f>
        <v/>
      </c>
      <c r="L55" s="11" t="str">
        <f>IF('出場選手エントリー票　男'!N41="","",VALUE('出場選手エントリー票　男'!N41))</f>
        <v/>
      </c>
      <c r="M55" s="8" t="str">
        <f>IF('出場選手エントリー票　男'!O41="","",VALUE('出場選手エントリー票　男'!O41))</f>
        <v/>
      </c>
      <c r="N55" s="314"/>
      <c r="O55" s="314"/>
      <c r="P55" s="314"/>
      <c r="Q55" s="314"/>
      <c r="R55" s="314"/>
      <c r="T55" s="2">
        <f t="shared" si="5"/>
        <v>0</v>
      </c>
      <c r="U55" s="2">
        <f t="shared" si="6"/>
        <v>0</v>
      </c>
      <c r="V55" s="2">
        <f t="shared" si="7"/>
        <v>0</v>
      </c>
      <c r="W55" s="2">
        <f t="shared" si="8"/>
        <v>0</v>
      </c>
      <c r="X55" s="2">
        <f t="shared" si="9"/>
        <v>0</v>
      </c>
    </row>
    <row r="56" spans="1:24" ht="18.75" customHeight="1" x14ac:dyDescent="0.2">
      <c r="A56" s="10">
        <v>41</v>
      </c>
      <c r="B56" s="568" t="str">
        <f>IF('出場選手エントリー票　男'!B42="","",IF(MID('出場選手エントリー票　男'!B42,2,1)="0",RIGHTB('出場選手エントリー票　男'!B42,3),RIGHTB('出場選手エントリー票　男'!B42,4)))</f>
        <v/>
      </c>
      <c r="C56" s="569"/>
      <c r="D56" s="569"/>
      <c r="E56" s="570"/>
      <c r="F56" s="566" t="str">
        <f>IF(B56="","",('出場選手エントリー票　男'!C42&amp;" "&amp;'出場選手エントリー票　男'!D42))</f>
        <v/>
      </c>
      <c r="G56" s="567"/>
      <c r="H56" s="381" t="str">
        <f>IF(B56="","",'出場選手エントリー票　男'!H42)</f>
        <v/>
      </c>
      <c r="I56" s="14" t="str">
        <f>IF('出場選手エントリー票　男'!K42="","",'出場選手エントリー票　男'!K42)</f>
        <v/>
      </c>
      <c r="J56" s="15" t="str">
        <f>IF('出場選手エントリー票　男'!L42="","",'出場選手エントリー票　男'!L42)</f>
        <v/>
      </c>
      <c r="K56" s="15" t="str">
        <f>IF('出場選手エントリー票　男'!M42="","",'出場選手エントリー票　男'!M42)</f>
        <v/>
      </c>
      <c r="L56" s="11" t="str">
        <f>IF('出場選手エントリー票　男'!N42="","",VALUE('出場選手エントリー票　男'!N42))</f>
        <v/>
      </c>
      <c r="M56" s="8" t="str">
        <f>IF('出場選手エントリー票　男'!O42="","",VALUE('出場選手エントリー票　男'!O42))</f>
        <v/>
      </c>
      <c r="N56" s="314"/>
      <c r="O56" s="314"/>
      <c r="P56" s="314"/>
      <c r="Q56" s="314"/>
      <c r="R56" s="314"/>
      <c r="T56" s="2">
        <f t="shared" si="5"/>
        <v>0</v>
      </c>
      <c r="U56" s="2">
        <f t="shared" si="6"/>
        <v>0</v>
      </c>
      <c r="V56" s="2">
        <f t="shared" si="7"/>
        <v>0</v>
      </c>
      <c r="W56" s="2">
        <f t="shared" si="8"/>
        <v>0</v>
      </c>
      <c r="X56" s="2">
        <f t="shared" si="9"/>
        <v>0</v>
      </c>
    </row>
    <row r="57" spans="1:24" ht="18.75" customHeight="1" x14ac:dyDescent="0.2">
      <c r="A57" s="10">
        <v>42</v>
      </c>
      <c r="B57" s="568" t="str">
        <f>IF('出場選手エントリー票　男'!B43="","",IF(MID('出場選手エントリー票　男'!B43,2,1)="0",RIGHTB('出場選手エントリー票　男'!B43,3),RIGHTB('出場選手エントリー票　男'!B43,4)))</f>
        <v/>
      </c>
      <c r="C57" s="569"/>
      <c r="D57" s="569"/>
      <c r="E57" s="570"/>
      <c r="F57" s="566" t="str">
        <f>IF(B57="","",('出場選手エントリー票　男'!C43&amp;" "&amp;'出場選手エントリー票　男'!D43))</f>
        <v/>
      </c>
      <c r="G57" s="567"/>
      <c r="H57" s="381" t="str">
        <f>IF(B57="","",'出場選手エントリー票　男'!H43)</f>
        <v/>
      </c>
      <c r="I57" s="14" t="str">
        <f>IF('出場選手エントリー票　男'!K43="","",'出場選手エントリー票　男'!K43)</f>
        <v/>
      </c>
      <c r="J57" s="15" t="str">
        <f>IF('出場選手エントリー票　男'!L43="","",'出場選手エントリー票　男'!L43)</f>
        <v/>
      </c>
      <c r="K57" s="15" t="str">
        <f>IF('出場選手エントリー票　男'!M43="","",'出場選手エントリー票　男'!M43)</f>
        <v/>
      </c>
      <c r="L57" s="11" t="str">
        <f>IF('出場選手エントリー票　男'!N43="","",VALUE('出場選手エントリー票　男'!N43))</f>
        <v/>
      </c>
      <c r="M57" s="8" t="str">
        <f>IF('出場選手エントリー票　男'!O43="","",VALUE('出場選手エントリー票　男'!O43))</f>
        <v/>
      </c>
      <c r="N57" s="314"/>
      <c r="O57" s="314"/>
      <c r="P57" s="314"/>
      <c r="Q57" s="314"/>
      <c r="R57" s="314"/>
      <c r="T57" s="2">
        <f t="shared" si="5"/>
        <v>0</v>
      </c>
      <c r="U57" s="2">
        <f t="shared" si="6"/>
        <v>0</v>
      </c>
      <c r="V57" s="2">
        <f t="shared" si="7"/>
        <v>0</v>
      </c>
      <c r="W57" s="2">
        <f t="shared" si="8"/>
        <v>0</v>
      </c>
      <c r="X57" s="2">
        <f t="shared" si="9"/>
        <v>0</v>
      </c>
    </row>
    <row r="58" spans="1:24" ht="18.75" customHeight="1" x14ac:dyDescent="0.2">
      <c r="A58" s="10">
        <v>43</v>
      </c>
      <c r="B58" s="568" t="str">
        <f>IF('出場選手エントリー票　男'!B44="","",IF(MID('出場選手エントリー票　男'!B44,2,1)="0",RIGHTB('出場選手エントリー票　男'!B44,3),RIGHTB('出場選手エントリー票　男'!B44,4)))</f>
        <v/>
      </c>
      <c r="C58" s="569"/>
      <c r="D58" s="569"/>
      <c r="E58" s="570"/>
      <c r="F58" s="566" t="str">
        <f>IF(B58="","",('出場選手エントリー票　男'!C44&amp;" "&amp;'出場選手エントリー票　男'!D44))</f>
        <v/>
      </c>
      <c r="G58" s="567"/>
      <c r="H58" s="381" t="str">
        <f>IF(B58="","",'出場選手エントリー票　男'!H44)</f>
        <v/>
      </c>
      <c r="I58" s="14" t="str">
        <f>IF('出場選手エントリー票　男'!K44="","",'出場選手エントリー票　男'!K44)</f>
        <v/>
      </c>
      <c r="J58" s="15" t="str">
        <f>IF('出場選手エントリー票　男'!L44="","",'出場選手エントリー票　男'!L44)</f>
        <v/>
      </c>
      <c r="K58" s="15" t="str">
        <f>IF('出場選手エントリー票　男'!M44="","",'出場選手エントリー票　男'!M44)</f>
        <v/>
      </c>
      <c r="L58" s="11" t="str">
        <f>IF('出場選手エントリー票　男'!N44="","",VALUE('出場選手エントリー票　男'!N44))</f>
        <v/>
      </c>
      <c r="M58" s="8" t="str">
        <f>IF('出場選手エントリー票　男'!O44="","",VALUE('出場選手エントリー票　男'!O44))</f>
        <v/>
      </c>
      <c r="N58" s="314"/>
      <c r="O58" s="314"/>
      <c r="P58" s="314"/>
      <c r="Q58" s="314"/>
      <c r="R58" s="314"/>
      <c r="T58" s="2">
        <f t="shared" si="5"/>
        <v>0</v>
      </c>
      <c r="U58" s="2">
        <f t="shared" si="6"/>
        <v>0</v>
      </c>
      <c r="V58" s="2">
        <f t="shared" si="7"/>
        <v>0</v>
      </c>
      <c r="W58" s="2">
        <f t="shared" si="8"/>
        <v>0</v>
      </c>
      <c r="X58" s="2">
        <f t="shared" si="9"/>
        <v>0</v>
      </c>
    </row>
    <row r="59" spans="1:24" ht="18.75" customHeight="1" x14ac:dyDescent="0.2">
      <c r="A59" s="10">
        <v>44</v>
      </c>
      <c r="B59" s="568" t="str">
        <f>IF('出場選手エントリー票　男'!B45="","",IF(MID('出場選手エントリー票　男'!B45,2,1)="0",RIGHTB('出場選手エントリー票　男'!B45,3),RIGHTB('出場選手エントリー票　男'!B45,4)))</f>
        <v/>
      </c>
      <c r="C59" s="569"/>
      <c r="D59" s="569"/>
      <c r="E59" s="570"/>
      <c r="F59" s="566" t="str">
        <f>IF(B59="","",('出場選手エントリー票　男'!C45&amp;" "&amp;'出場選手エントリー票　男'!D45))</f>
        <v/>
      </c>
      <c r="G59" s="567"/>
      <c r="H59" s="381" t="str">
        <f>IF(B59="","",'出場選手エントリー票　男'!H45)</f>
        <v/>
      </c>
      <c r="I59" s="14" t="str">
        <f>IF('出場選手エントリー票　男'!K45="","",'出場選手エントリー票　男'!K45)</f>
        <v/>
      </c>
      <c r="J59" s="15" t="str">
        <f>IF('出場選手エントリー票　男'!L45="","",'出場選手エントリー票　男'!L45)</f>
        <v/>
      </c>
      <c r="K59" s="15" t="str">
        <f>IF('出場選手エントリー票　男'!M45="","",'出場選手エントリー票　男'!M45)</f>
        <v/>
      </c>
      <c r="L59" s="11" t="str">
        <f>IF('出場選手エントリー票　男'!N45="","",VALUE('出場選手エントリー票　男'!N45))</f>
        <v/>
      </c>
      <c r="M59" s="8" t="str">
        <f>IF('出場選手エントリー票　男'!O45="","",VALUE('出場選手エントリー票　男'!O45))</f>
        <v/>
      </c>
      <c r="N59" s="314"/>
      <c r="O59" s="314"/>
      <c r="P59" s="314"/>
      <c r="Q59" s="314"/>
      <c r="R59" s="314"/>
      <c r="T59" s="2">
        <f t="shared" si="5"/>
        <v>0</v>
      </c>
      <c r="U59" s="2">
        <f t="shared" si="6"/>
        <v>0</v>
      </c>
      <c r="V59" s="2">
        <f t="shared" si="7"/>
        <v>0</v>
      </c>
      <c r="W59" s="2">
        <f t="shared" si="8"/>
        <v>0</v>
      </c>
      <c r="X59" s="2">
        <f t="shared" si="9"/>
        <v>0</v>
      </c>
    </row>
    <row r="60" spans="1:24" ht="18.75" customHeight="1" x14ac:dyDescent="0.2">
      <c r="A60" s="10">
        <v>45</v>
      </c>
      <c r="B60" s="568" t="str">
        <f>IF('出場選手エントリー票　男'!B46="","",IF(MID('出場選手エントリー票　男'!B46,2,1)="0",RIGHTB('出場選手エントリー票　男'!B46,3),RIGHTB('出場選手エントリー票　男'!B46,4)))</f>
        <v/>
      </c>
      <c r="C60" s="569"/>
      <c r="D60" s="569"/>
      <c r="E60" s="570"/>
      <c r="F60" s="566" t="str">
        <f>IF(B60="","",('出場選手エントリー票　男'!C46&amp;" "&amp;'出場選手エントリー票　男'!D46))</f>
        <v/>
      </c>
      <c r="G60" s="567"/>
      <c r="H60" s="381" t="str">
        <f>IF(B60="","",'出場選手エントリー票　男'!H46)</f>
        <v/>
      </c>
      <c r="I60" s="14" t="str">
        <f>IF('出場選手エントリー票　男'!K46="","",'出場選手エントリー票　男'!K46)</f>
        <v/>
      </c>
      <c r="J60" s="15" t="str">
        <f>IF('出場選手エントリー票　男'!L46="","",'出場選手エントリー票　男'!L46)</f>
        <v/>
      </c>
      <c r="K60" s="15" t="str">
        <f>IF('出場選手エントリー票　男'!M46="","",'出場選手エントリー票　男'!M46)</f>
        <v/>
      </c>
      <c r="L60" s="11" t="str">
        <f>IF('出場選手エントリー票　男'!N46="","",VALUE('出場選手エントリー票　男'!N46))</f>
        <v/>
      </c>
      <c r="M60" s="8" t="str">
        <f>IF('出場選手エントリー票　男'!O46="","",VALUE('出場選手エントリー票　男'!O46))</f>
        <v/>
      </c>
      <c r="N60" s="314"/>
      <c r="O60" s="314"/>
      <c r="P60" s="314"/>
      <c r="Q60" s="314"/>
      <c r="R60" s="314"/>
      <c r="T60" s="2">
        <f t="shared" si="5"/>
        <v>0</v>
      </c>
      <c r="U60" s="2">
        <f t="shared" si="6"/>
        <v>0</v>
      </c>
      <c r="V60" s="2">
        <f t="shared" si="7"/>
        <v>0</v>
      </c>
      <c r="W60" s="2">
        <f t="shared" si="8"/>
        <v>0</v>
      </c>
      <c r="X60" s="2">
        <f t="shared" si="9"/>
        <v>0</v>
      </c>
    </row>
    <row r="61" spans="1:24" ht="18.75" customHeight="1" x14ac:dyDescent="0.2">
      <c r="A61" s="10">
        <v>46</v>
      </c>
      <c r="B61" s="568" t="str">
        <f>IF('出場選手エントリー票　男'!B47="","",IF(MID('出場選手エントリー票　男'!B47,2,1)="0",RIGHTB('出場選手エントリー票　男'!B47,3),RIGHTB('出場選手エントリー票　男'!B47,4)))</f>
        <v/>
      </c>
      <c r="C61" s="569"/>
      <c r="D61" s="569"/>
      <c r="E61" s="570"/>
      <c r="F61" s="566" t="str">
        <f>IF(B61="","",('出場選手エントリー票　男'!C47&amp;" "&amp;'出場選手エントリー票　男'!D47))</f>
        <v/>
      </c>
      <c r="G61" s="567"/>
      <c r="H61" s="381" t="str">
        <f>IF(B61="","",'出場選手エントリー票　男'!H47)</f>
        <v/>
      </c>
      <c r="I61" s="14" t="str">
        <f>IF('出場選手エントリー票　男'!K47="","",'出場選手エントリー票　男'!K47)</f>
        <v/>
      </c>
      <c r="J61" s="15" t="str">
        <f>IF('出場選手エントリー票　男'!L47="","",'出場選手エントリー票　男'!L47)</f>
        <v/>
      </c>
      <c r="K61" s="15" t="str">
        <f>IF('出場選手エントリー票　男'!M47="","",'出場選手エントリー票　男'!M47)</f>
        <v/>
      </c>
      <c r="L61" s="11" t="str">
        <f>IF('出場選手エントリー票　男'!N47="","",VALUE('出場選手エントリー票　男'!N47))</f>
        <v/>
      </c>
      <c r="M61" s="8" t="str">
        <f>IF('出場選手エントリー票　男'!O47="","",VALUE('出場選手エントリー票　男'!O47))</f>
        <v/>
      </c>
      <c r="N61" s="314"/>
      <c r="O61" s="314"/>
      <c r="P61" s="314"/>
      <c r="Q61" s="314"/>
      <c r="R61" s="314"/>
      <c r="T61" s="2">
        <f t="shared" si="5"/>
        <v>0</v>
      </c>
      <c r="U61" s="2">
        <f t="shared" si="6"/>
        <v>0</v>
      </c>
      <c r="V61" s="2">
        <f t="shared" si="7"/>
        <v>0</v>
      </c>
      <c r="W61" s="2">
        <f t="shared" si="8"/>
        <v>0</v>
      </c>
      <c r="X61" s="2">
        <f t="shared" si="9"/>
        <v>0</v>
      </c>
    </row>
    <row r="62" spans="1:24" ht="18.75" customHeight="1" x14ac:dyDescent="0.2">
      <c r="A62" s="10">
        <v>47</v>
      </c>
      <c r="B62" s="568" t="str">
        <f>IF('出場選手エントリー票　男'!B48="","",IF(MID('出場選手エントリー票　男'!B48,2,1)="0",RIGHTB('出場選手エントリー票　男'!B48,3),RIGHTB('出場選手エントリー票　男'!B48,4)))</f>
        <v/>
      </c>
      <c r="C62" s="569"/>
      <c r="D62" s="569"/>
      <c r="E62" s="570"/>
      <c r="F62" s="566" t="str">
        <f>IF(B62="","",('出場選手エントリー票　男'!C48&amp;" "&amp;'出場選手エントリー票　男'!D48))</f>
        <v/>
      </c>
      <c r="G62" s="567"/>
      <c r="H62" s="381" t="str">
        <f>IF(B62="","",'出場選手エントリー票　男'!H48)</f>
        <v/>
      </c>
      <c r="I62" s="14" t="str">
        <f>IF('出場選手エントリー票　男'!K48="","",'出場選手エントリー票　男'!K48)</f>
        <v/>
      </c>
      <c r="J62" s="15" t="str">
        <f>IF('出場選手エントリー票　男'!L48="","",'出場選手エントリー票　男'!L48)</f>
        <v/>
      </c>
      <c r="K62" s="15" t="str">
        <f>IF('出場選手エントリー票　男'!M48="","",'出場選手エントリー票　男'!M48)</f>
        <v/>
      </c>
      <c r="L62" s="11" t="str">
        <f>IF('出場選手エントリー票　男'!N48="","",VALUE('出場選手エントリー票　男'!N48))</f>
        <v/>
      </c>
      <c r="M62" s="8" t="str">
        <f>IF('出場選手エントリー票　男'!O48="","",VALUE('出場選手エントリー票　男'!O48))</f>
        <v/>
      </c>
      <c r="N62" s="314"/>
      <c r="O62" s="314"/>
      <c r="P62" s="314"/>
      <c r="Q62" s="314"/>
      <c r="R62" s="314"/>
      <c r="T62" s="2">
        <f t="shared" si="5"/>
        <v>0</v>
      </c>
      <c r="U62" s="2">
        <f t="shared" si="6"/>
        <v>0</v>
      </c>
      <c r="V62" s="2">
        <f t="shared" si="7"/>
        <v>0</v>
      </c>
      <c r="W62" s="2">
        <f t="shared" si="8"/>
        <v>0</v>
      </c>
      <c r="X62" s="2">
        <f t="shared" si="9"/>
        <v>0</v>
      </c>
    </row>
    <row r="63" spans="1:24" ht="18.75" customHeight="1" x14ac:dyDescent="0.2">
      <c r="A63" s="10">
        <v>48</v>
      </c>
      <c r="B63" s="568" t="str">
        <f>IF('出場選手エントリー票　男'!B49="","",IF(MID('出場選手エントリー票　男'!B49,2,1)="0",RIGHTB('出場選手エントリー票　男'!B49,3),RIGHTB('出場選手エントリー票　男'!B49,4)))</f>
        <v/>
      </c>
      <c r="C63" s="569"/>
      <c r="D63" s="569"/>
      <c r="E63" s="570"/>
      <c r="F63" s="566" t="str">
        <f>IF(B63="","",('出場選手エントリー票　男'!C49&amp;" "&amp;'出場選手エントリー票　男'!D49))</f>
        <v/>
      </c>
      <c r="G63" s="567"/>
      <c r="H63" s="381" t="str">
        <f>IF(B63="","",'出場選手エントリー票　男'!H49)</f>
        <v/>
      </c>
      <c r="I63" s="14" t="str">
        <f>IF('出場選手エントリー票　男'!K49="","",'出場選手エントリー票　男'!K49)</f>
        <v/>
      </c>
      <c r="J63" s="15" t="str">
        <f>IF('出場選手エントリー票　男'!L49="","",'出場選手エントリー票　男'!L49)</f>
        <v/>
      </c>
      <c r="K63" s="15" t="str">
        <f>IF('出場選手エントリー票　男'!M49="","",'出場選手エントリー票　男'!M49)</f>
        <v/>
      </c>
      <c r="L63" s="11" t="str">
        <f>IF('出場選手エントリー票　男'!N49="","",VALUE('出場選手エントリー票　男'!N49))</f>
        <v/>
      </c>
      <c r="M63" s="8" t="str">
        <f>IF('出場選手エントリー票　男'!O49="","",VALUE('出場選手エントリー票　男'!O49))</f>
        <v/>
      </c>
      <c r="N63" s="314"/>
      <c r="O63" s="314"/>
      <c r="P63" s="314"/>
      <c r="Q63" s="314"/>
      <c r="R63" s="314"/>
      <c r="T63" s="2">
        <f t="shared" si="5"/>
        <v>0</v>
      </c>
      <c r="U63" s="2">
        <f t="shared" si="6"/>
        <v>0</v>
      </c>
      <c r="V63" s="2">
        <f t="shared" si="7"/>
        <v>0</v>
      </c>
      <c r="W63" s="2">
        <f t="shared" si="8"/>
        <v>0</v>
      </c>
      <c r="X63" s="2">
        <f t="shared" si="9"/>
        <v>0</v>
      </c>
    </row>
    <row r="64" spans="1:24" ht="18.75" customHeight="1" x14ac:dyDescent="0.2">
      <c r="A64" s="10">
        <v>49</v>
      </c>
      <c r="B64" s="568" t="str">
        <f>IF('出場選手エントリー票　男'!B50="","",IF(MID('出場選手エントリー票　男'!B50,2,1)="0",RIGHTB('出場選手エントリー票　男'!B50,3),RIGHTB('出場選手エントリー票　男'!B50,4)))</f>
        <v/>
      </c>
      <c r="C64" s="569"/>
      <c r="D64" s="569"/>
      <c r="E64" s="570"/>
      <c r="F64" s="566" t="str">
        <f>IF(B64="","",('出場選手エントリー票　男'!C50&amp;" "&amp;'出場選手エントリー票　男'!D50))</f>
        <v/>
      </c>
      <c r="G64" s="567"/>
      <c r="H64" s="381" t="str">
        <f>IF(B64="","",'出場選手エントリー票　男'!H50)</f>
        <v/>
      </c>
      <c r="I64" s="14" t="str">
        <f>IF('出場選手エントリー票　男'!K50="","",'出場選手エントリー票　男'!K50)</f>
        <v/>
      </c>
      <c r="J64" s="15" t="str">
        <f>IF('出場選手エントリー票　男'!L50="","",'出場選手エントリー票　男'!L50)</f>
        <v/>
      </c>
      <c r="K64" s="15" t="str">
        <f>IF('出場選手エントリー票　男'!M50="","",'出場選手エントリー票　男'!M50)</f>
        <v/>
      </c>
      <c r="L64" s="11" t="str">
        <f>IF('出場選手エントリー票　男'!N50="","",VALUE('出場選手エントリー票　男'!N50))</f>
        <v/>
      </c>
      <c r="M64" s="8" t="str">
        <f>IF('出場選手エントリー票　男'!O50="","",VALUE('出場選手エントリー票　男'!O50))</f>
        <v/>
      </c>
      <c r="N64" s="314"/>
      <c r="O64" s="314"/>
      <c r="P64" s="314"/>
      <c r="Q64" s="314"/>
      <c r="R64" s="314"/>
      <c r="T64" s="2">
        <f t="shared" si="5"/>
        <v>0</v>
      </c>
      <c r="U64" s="2">
        <f t="shared" si="6"/>
        <v>0</v>
      </c>
      <c r="V64" s="2">
        <f t="shared" si="7"/>
        <v>0</v>
      </c>
      <c r="W64" s="2">
        <f t="shared" si="8"/>
        <v>0</v>
      </c>
      <c r="X64" s="2">
        <f t="shared" si="9"/>
        <v>0</v>
      </c>
    </row>
    <row r="65" spans="1:24" ht="18.75" customHeight="1" x14ac:dyDescent="0.2">
      <c r="A65" s="10">
        <v>50</v>
      </c>
      <c r="B65" s="568" t="str">
        <f>IF('出場選手エントリー票　男'!B51="","",IF(MID('出場選手エントリー票　男'!B51,2,1)="0",RIGHTB('出場選手エントリー票　男'!B51,3),RIGHTB('出場選手エントリー票　男'!B51,4)))</f>
        <v/>
      </c>
      <c r="C65" s="569"/>
      <c r="D65" s="569"/>
      <c r="E65" s="570"/>
      <c r="F65" s="566" t="str">
        <f>IF(B65="","",('出場選手エントリー票　男'!C51&amp;" "&amp;'出場選手エントリー票　男'!D51))</f>
        <v/>
      </c>
      <c r="G65" s="567"/>
      <c r="H65" s="381" t="str">
        <f>IF(B65="","",'出場選手エントリー票　男'!H51)</f>
        <v/>
      </c>
      <c r="I65" s="14" t="str">
        <f>IF('出場選手エントリー票　男'!K51="","",'出場選手エントリー票　男'!K51)</f>
        <v/>
      </c>
      <c r="J65" s="15" t="str">
        <f>IF('出場選手エントリー票　男'!L51="","",'出場選手エントリー票　男'!L51)</f>
        <v/>
      </c>
      <c r="K65" s="15" t="str">
        <f>IF('出場選手エントリー票　男'!M51="","",'出場選手エントリー票　男'!M51)</f>
        <v/>
      </c>
      <c r="L65" s="11" t="str">
        <f>IF('出場選手エントリー票　男'!N51="","",VALUE('出場選手エントリー票　男'!N51))</f>
        <v/>
      </c>
      <c r="M65" s="8" t="str">
        <f>IF('出場選手エントリー票　男'!O51="","",VALUE('出場選手エントリー票　男'!O51))</f>
        <v/>
      </c>
      <c r="N65" s="314"/>
      <c r="O65" s="314"/>
      <c r="P65" s="314"/>
      <c r="Q65" s="314"/>
      <c r="R65" s="314"/>
      <c r="T65" s="2">
        <f t="shared" si="5"/>
        <v>0</v>
      </c>
      <c r="U65" s="2">
        <f t="shared" si="6"/>
        <v>0</v>
      </c>
      <c r="V65" s="2">
        <f t="shared" si="7"/>
        <v>0</v>
      </c>
      <c r="W65" s="2">
        <f t="shared" si="8"/>
        <v>0</v>
      </c>
      <c r="X65" s="2">
        <f t="shared" si="9"/>
        <v>0</v>
      </c>
    </row>
    <row r="66" spans="1:24" ht="18.75" customHeight="1" x14ac:dyDescent="0.2">
      <c r="A66" s="10">
        <v>51</v>
      </c>
      <c r="B66" s="568" t="str">
        <f>IF('出場選手エントリー票　男'!B52="","",IF(MID('出場選手エントリー票　男'!B52,2,1)="0",RIGHTB('出場選手エントリー票　男'!B52,3),RIGHTB('出場選手エントリー票　男'!B52,4)))</f>
        <v/>
      </c>
      <c r="C66" s="569"/>
      <c r="D66" s="569"/>
      <c r="E66" s="570"/>
      <c r="F66" s="566" t="str">
        <f>IF(B66="","",('出場選手エントリー票　男'!C52&amp;" "&amp;'出場選手エントリー票　男'!D52))</f>
        <v/>
      </c>
      <c r="G66" s="567"/>
      <c r="H66" s="381" t="str">
        <f>IF(B66="","",'出場選手エントリー票　男'!H52)</f>
        <v/>
      </c>
      <c r="I66" s="14" t="str">
        <f>IF('出場選手エントリー票　男'!K52="","",'出場選手エントリー票　男'!K52)</f>
        <v/>
      </c>
      <c r="J66" s="15" t="str">
        <f>IF('出場選手エントリー票　男'!L52="","",'出場選手エントリー票　男'!L52)</f>
        <v/>
      </c>
      <c r="K66" s="15" t="str">
        <f>IF('出場選手エントリー票　男'!M52="","",'出場選手エントリー票　男'!M52)</f>
        <v/>
      </c>
      <c r="L66" s="11" t="str">
        <f>IF('出場選手エントリー票　男'!N52="","",VALUE('出場選手エントリー票　男'!N52))</f>
        <v/>
      </c>
      <c r="M66" s="8" t="str">
        <f>IF('出場選手エントリー票　男'!O52="","",VALUE('出場選手エントリー票　男'!O52))</f>
        <v/>
      </c>
      <c r="N66" s="314"/>
      <c r="O66" s="314"/>
      <c r="P66" s="314"/>
      <c r="Q66" s="314"/>
      <c r="R66" s="314"/>
      <c r="T66" s="2">
        <f t="shared" si="5"/>
        <v>0</v>
      </c>
      <c r="U66" s="2">
        <f t="shared" si="6"/>
        <v>0</v>
      </c>
      <c r="V66" s="2">
        <f t="shared" si="7"/>
        <v>0</v>
      </c>
      <c r="W66" s="2">
        <f t="shared" si="8"/>
        <v>0</v>
      </c>
      <c r="X66" s="2">
        <f t="shared" si="9"/>
        <v>0</v>
      </c>
    </row>
    <row r="67" spans="1:24" ht="18.75" customHeight="1" x14ac:dyDescent="0.2">
      <c r="A67" s="10">
        <v>52</v>
      </c>
      <c r="B67" s="568" t="str">
        <f>IF('出場選手エントリー票　男'!B53="","",IF(MID('出場選手エントリー票　男'!B53,2,1)="0",RIGHTB('出場選手エントリー票　男'!B53,3),RIGHTB('出場選手エントリー票　男'!B53,4)))</f>
        <v/>
      </c>
      <c r="C67" s="569"/>
      <c r="D67" s="569"/>
      <c r="E67" s="570"/>
      <c r="F67" s="566" t="str">
        <f>IF(B67="","",('出場選手エントリー票　男'!C53&amp;" "&amp;'出場選手エントリー票　男'!D53))</f>
        <v/>
      </c>
      <c r="G67" s="567"/>
      <c r="H67" s="381" t="str">
        <f>IF(B67="","",'出場選手エントリー票　男'!H53)</f>
        <v/>
      </c>
      <c r="I67" s="14" t="str">
        <f>IF('出場選手エントリー票　男'!K53="","",'出場選手エントリー票　男'!K53)</f>
        <v/>
      </c>
      <c r="J67" s="15" t="str">
        <f>IF('出場選手エントリー票　男'!L53="","",'出場選手エントリー票　男'!L53)</f>
        <v/>
      </c>
      <c r="K67" s="15" t="str">
        <f>IF('出場選手エントリー票　男'!M53="","",'出場選手エントリー票　男'!M53)</f>
        <v/>
      </c>
      <c r="L67" s="11" t="str">
        <f>IF('出場選手エントリー票　男'!N53="","",VALUE('出場選手エントリー票　男'!N53))</f>
        <v/>
      </c>
      <c r="M67" s="8" t="str">
        <f>IF('出場選手エントリー票　男'!O53="","",VALUE('出場選手エントリー票　男'!O53))</f>
        <v/>
      </c>
      <c r="N67" s="314"/>
      <c r="O67" s="314"/>
      <c r="P67" s="314"/>
      <c r="Q67" s="314"/>
      <c r="R67" s="314"/>
      <c r="T67" s="2">
        <f t="shared" si="5"/>
        <v>0</v>
      </c>
      <c r="U67" s="2">
        <f t="shared" si="6"/>
        <v>0</v>
      </c>
      <c r="V67" s="2">
        <f t="shared" si="7"/>
        <v>0</v>
      </c>
      <c r="W67" s="2">
        <f t="shared" si="8"/>
        <v>0</v>
      </c>
      <c r="X67" s="2">
        <f t="shared" si="9"/>
        <v>0</v>
      </c>
    </row>
    <row r="68" spans="1:24" ht="18.75" customHeight="1" x14ac:dyDescent="0.2">
      <c r="A68" s="10">
        <v>53</v>
      </c>
      <c r="B68" s="568" t="str">
        <f>IF('出場選手エントリー票　男'!B54="","",IF(MID('出場選手エントリー票　男'!B54,2,1)="0",RIGHTB('出場選手エントリー票　男'!B54,3),RIGHTB('出場選手エントリー票　男'!B54,4)))</f>
        <v/>
      </c>
      <c r="C68" s="569"/>
      <c r="D68" s="569"/>
      <c r="E68" s="570"/>
      <c r="F68" s="566" t="str">
        <f>IF(B68="","",('出場選手エントリー票　男'!C54&amp;" "&amp;'出場選手エントリー票　男'!D54))</f>
        <v/>
      </c>
      <c r="G68" s="567"/>
      <c r="H68" s="381" t="str">
        <f>IF(B68="","",'出場選手エントリー票　男'!H54)</f>
        <v/>
      </c>
      <c r="I68" s="14" t="str">
        <f>IF('出場選手エントリー票　男'!K54="","",'出場選手エントリー票　男'!K54)</f>
        <v/>
      </c>
      <c r="J68" s="15" t="str">
        <f>IF('出場選手エントリー票　男'!L54="","",'出場選手エントリー票　男'!L54)</f>
        <v/>
      </c>
      <c r="K68" s="15" t="str">
        <f>IF('出場選手エントリー票　男'!M54="","",'出場選手エントリー票　男'!M54)</f>
        <v/>
      </c>
      <c r="L68" s="11" t="str">
        <f>IF('出場選手エントリー票　男'!N54="","",VALUE('出場選手エントリー票　男'!N54))</f>
        <v/>
      </c>
      <c r="M68" s="8" t="str">
        <f>IF('出場選手エントリー票　男'!O54="","",VALUE('出場選手エントリー票　男'!O54))</f>
        <v/>
      </c>
      <c r="N68" s="314"/>
      <c r="O68" s="314"/>
      <c r="P68" s="314"/>
      <c r="Q68" s="314"/>
      <c r="R68" s="314"/>
      <c r="T68" s="2">
        <f t="shared" si="5"/>
        <v>0</v>
      </c>
      <c r="U68" s="2">
        <f t="shared" si="6"/>
        <v>0</v>
      </c>
      <c r="V68" s="2">
        <f t="shared" si="7"/>
        <v>0</v>
      </c>
      <c r="W68" s="2">
        <f t="shared" si="8"/>
        <v>0</v>
      </c>
      <c r="X68" s="2">
        <f t="shared" si="9"/>
        <v>0</v>
      </c>
    </row>
    <row r="69" spans="1:24" ht="18.75" customHeight="1" x14ac:dyDescent="0.2">
      <c r="A69" s="10">
        <v>54</v>
      </c>
      <c r="B69" s="568" t="str">
        <f>IF('出場選手エントリー票　男'!B55="","",IF(MID('出場選手エントリー票　男'!B55,2,1)="0",RIGHTB('出場選手エントリー票　男'!B55,3),RIGHTB('出場選手エントリー票　男'!B55,4)))</f>
        <v/>
      </c>
      <c r="C69" s="569"/>
      <c r="D69" s="569"/>
      <c r="E69" s="570"/>
      <c r="F69" s="566" t="str">
        <f>IF(B69="","",('出場選手エントリー票　男'!C55&amp;" "&amp;'出場選手エントリー票　男'!D55))</f>
        <v/>
      </c>
      <c r="G69" s="567"/>
      <c r="H69" s="381" t="str">
        <f>IF(B69="","",'出場選手エントリー票　男'!H55)</f>
        <v/>
      </c>
      <c r="I69" s="14" t="str">
        <f>IF('出場選手エントリー票　男'!K55="","",'出場選手エントリー票　男'!K55)</f>
        <v/>
      </c>
      <c r="J69" s="15" t="str">
        <f>IF('出場選手エントリー票　男'!L55="","",'出場選手エントリー票　男'!L55)</f>
        <v/>
      </c>
      <c r="K69" s="15" t="str">
        <f>IF('出場選手エントリー票　男'!M55="","",'出場選手エントリー票　男'!M55)</f>
        <v/>
      </c>
      <c r="L69" s="11" t="str">
        <f>IF('出場選手エントリー票　男'!N55="","",VALUE('出場選手エントリー票　男'!N55))</f>
        <v/>
      </c>
      <c r="M69" s="8" t="str">
        <f>IF('出場選手エントリー票　男'!O55="","",VALUE('出場選手エントリー票　男'!O55))</f>
        <v/>
      </c>
      <c r="N69" s="314"/>
      <c r="O69" s="314"/>
      <c r="P69" s="314"/>
      <c r="Q69" s="314"/>
      <c r="R69" s="314"/>
      <c r="T69" s="2">
        <f t="shared" si="5"/>
        <v>0</v>
      </c>
      <c r="U69" s="2">
        <f t="shared" si="6"/>
        <v>0</v>
      </c>
      <c r="V69" s="2">
        <f t="shared" si="7"/>
        <v>0</v>
      </c>
      <c r="W69" s="2">
        <f t="shared" si="8"/>
        <v>0</v>
      </c>
      <c r="X69" s="2">
        <f t="shared" si="9"/>
        <v>0</v>
      </c>
    </row>
    <row r="70" spans="1:24" ht="18.75" customHeight="1" x14ac:dyDescent="0.2">
      <c r="A70" s="10">
        <v>55</v>
      </c>
      <c r="B70" s="568" t="str">
        <f>IF('出場選手エントリー票　男'!B56="","",IF(MID('出場選手エントリー票　男'!B56,2,1)="0",RIGHTB('出場選手エントリー票　男'!B56,3),RIGHTB('出場選手エントリー票　男'!B56,4)))</f>
        <v/>
      </c>
      <c r="C70" s="569"/>
      <c r="D70" s="569"/>
      <c r="E70" s="570"/>
      <c r="F70" s="566" t="str">
        <f>IF(B70="","",('出場選手エントリー票　男'!C56&amp;" "&amp;'出場選手エントリー票　男'!D56))</f>
        <v/>
      </c>
      <c r="G70" s="567"/>
      <c r="H70" s="381" t="str">
        <f>IF(B70="","",'出場選手エントリー票　男'!H56)</f>
        <v/>
      </c>
      <c r="I70" s="14" t="str">
        <f>IF('出場選手エントリー票　男'!K56="","",'出場選手エントリー票　男'!K56)</f>
        <v/>
      </c>
      <c r="J70" s="15" t="str">
        <f>IF('出場選手エントリー票　男'!L56="","",'出場選手エントリー票　男'!L56)</f>
        <v/>
      </c>
      <c r="K70" s="15" t="str">
        <f>IF('出場選手エントリー票　男'!M56="","",'出場選手エントリー票　男'!M56)</f>
        <v/>
      </c>
      <c r="L70" s="11" t="str">
        <f>IF('出場選手エントリー票　男'!N56="","",VALUE('出場選手エントリー票　男'!N56))</f>
        <v/>
      </c>
      <c r="M70" s="8" t="str">
        <f>IF('出場選手エントリー票　男'!O56="","",VALUE('出場選手エントリー票　男'!O56))</f>
        <v/>
      </c>
      <c r="N70" s="314"/>
      <c r="O70" s="314"/>
      <c r="P70" s="314"/>
      <c r="Q70" s="314"/>
      <c r="R70" s="314"/>
      <c r="T70" s="2">
        <f t="shared" si="5"/>
        <v>0</v>
      </c>
      <c r="U70" s="2">
        <f t="shared" si="6"/>
        <v>0</v>
      </c>
      <c r="V70" s="2">
        <f t="shared" si="7"/>
        <v>0</v>
      </c>
      <c r="W70" s="2">
        <f t="shared" si="8"/>
        <v>0</v>
      </c>
      <c r="X70" s="2">
        <f t="shared" si="9"/>
        <v>0</v>
      </c>
    </row>
    <row r="71" spans="1:24" ht="18.75" customHeight="1" x14ac:dyDescent="0.2">
      <c r="A71" s="10">
        <v>56</v>
      </c>
      <c r="B71" s="568" t="str">
        <f>IF('出場選手エントリー票　男'!B57="","",IF(MID('出場選手エントリー票　男'!B57,2,1)="0",RIGHTB('出場選手エントリー票　男'!B57,3),RIGHTB('出場選手エントリー票　男'!B57,4)))</f>
        <v/>
      </c>
      <c r="C71" s="569"/>
      <c r="D71" s="569"/>
      <c r="E71" s="570"/>
      <c r="F71" s="566" t="str">
        <f>IF(B71="","",('出場選手エントリー票　男'!C57&amp;" "&amp;'出場選手エントリー票　男'!D57))</f>
        <v/>
      </c>
      <c r="G71" s="567"/>
      <c r="H71" s="381" t="str">
        <f>IF(B71="","",'出場選手エントリー票　男'!H57)</f>
        <v/>
      </c>
      <c r="I71" s="14" t="str">
        <f>IF('出場選手エントリー票　男'!K57="","",'出場選手エントリー票　男'!K57)</f>
        <v/>
      </c>
      <c r="J71" s="15" t="str">
        <f>IF('出場選手エントリー票　男'!L57="","",'出場選手エントリー票　男'!L57)</f>
        <v/>
      </c>
      <c r="K71" s="15" t="str">
        <f>IF('出場選手エントリー票　男'!M57="","",'出場選手エントリー票　男'!M57)</f>
        <v/>
      </c>
      <c r="L71" s="11" t="str">
        <f>IF('出場選手エントリー票　男'!N57="","",VALUE('出場選手エントリー票　男'!N57))</f>
        <v/>
      </c>
      <c r="M71" s="8" t="str">
        <f>IF('出場選手エントリー票　男'!O57="","",VALUE('出場選手エントリー票　男'!O57))</f>
        <v/>
      </c>
      <c r="N71" s="314"/>
      <c r="O71" s="314"/>
      <c r="P71" s="314"/>
      <c r="Q71" s="314"/>
      <c r="R71" s="314"/>
      <c r="T71" s="2">
        <f t="shared" si="5"/>
        <v>0</v>
      </c>
      <c r="U71" s="2">
        <f t="shared" si="6"/>
        <v>0</v>
      </c>
      <c r="V71" s="2">
        <f t="shared" si="7"/>
        <v>0</v>
      </c>
      <c r="W71" s="2">
        <f t="shared" si="8"/>
        <v>0</v>
      </c>
      <c r="X71" s="2">
        <f t="shared" si="9"/>
        <v>0</v>
      </c>
    </row>
    <row r="72" spans="1:24" ht="18.75" customHeight="1" x14ac:dyDescent="0.2">
      <c r="A72" s="10">
        <v>57</v>
      </c>
      <c r="B72" s="568" t="str">
        <f>IF('出場選手エントリー票　男'!B58="","",IF(MID('出場選手エントリー票　男'!B58,2,1)="0",RIGHTB('出場選手エントリー票　男'!B58,3),RIGHTB('出場選手エントリー票　男'!B58,4)))</f>
        <v/>
      </c>
      <c r="C72" s="569"/>
      <c r="D72" s="569"/>
      <c r="E72" s="570"/>
      <c r="F72" s="566" t="str">
        <f>IF(B72="","",('出場選手エントリー票　男'!C58&amp;" "&amp;'出場選手エントリー票　男'!D58))</f>
        <v/>
      </c>
      <c r="G72" s="567"/>
      <c r="H72" s="381" t="str">
        <f>IF(B72="","",'出場選手エントリー票　男'!H58)</f>
        <v/>
      </c>
      <c r="I72" s="14" t="str">
        <f>IF('出場選手エントリー票　男'!K58="","",'出場選手エントリー票　男'!K58)</f>
        <v/>
      </c>
      <c r="J72" s="15" t="str">
        <f>IF('出場選手エントリー票　男'!L58="","",'出場選手エントリー票　男'!L58)</f>
        <v/>
      </c>
      <c r="K72" s="15" t="str">
        <f>IF('出場選手エントリー票　男'!M58="","",'出場選手エントリー票　男'!M58)</f>
        <v/>
      </c>
      <c r="L72" s="11" t="str">
        <f>IF('出場選手エントリー票　男'!N58="","",VALUE('出場選手エントリー票　男'!N58))</f>
        <v/>
      </c>
      <c r="M72" s="8" t="str">
        <f>IF('出場選手エントリー票　男'!O58="","",VALUE('出場選手エントリー票　男'!O58))</f>
        <v/>
      </c>
      <c r="N72" s="314"/>
      <c r="O72" s="314"/>
      <c r="P72" s="314"/>
      <c r="Q72" s="314"/>
      <c r="R72" s="314"/>
      <c r="T72" s="2">
        <f t="shared" si="5"/>
        <v>0</v>
      </c>
      <c r="U72" s="2">
        <f t="shared" si="6"/>
        <v>0</v>
      </c>
      <c r="V72" s="2">
        <f t="shared" si="7"/>
        <v>0</v>
      </c>
      <c r="W72" s="2">
        <f t="shared" si="8"/>
        <v>0</v>
      </c>
      <c r="X72" s="2">
        <f t="shared" si="9"/>
        <v>0</v>
      </c>
    </row>
    <row r="73" spans="1:24" ht="18.75" customHeight="1" x14ac:dyDescent="0.2">
      <c r="A73" s="10">
        <v>58</v>
      </c>
      <c r="B73" s="568" t="str">
        <f>IF('出場選手エントリー票　男'!B59="","",IF(MID('出場選手エントリー票　男'!B59,2,1)="0",RIGHTB('出場選手エントリー票　男'!B59,3),RIGHTB('出場選手エントリー票　男'!B59,4)))</f>
        <v/>
      </c>
      <c r="C73" s="569"/>
      <c r="D73" s="569"/>
      <c r="E73" s="570"/>
      <c r="F73" s="566" t="str">
        <f>IF(B73="","",('出場選手エントリー票　男'!C59&amp;" "&amp;'出場選手エントリー票　男'!D59))</f>
        <v/>
      </c>
      <c r="G73" s="567"/>
      <c r="H73" s="381" t="str">
        <f>IF(B73="","",'出場選手エントリー票　男'!H59)</f>
        <v/>
      </c>
      <c r="I73" s="14" t="str">
        <f>IF('出場選手エントリー票　男'!K59="","",'出場選手エントリー票　男'!K59)</f>
        <v/>
      </c>
      <c r="J73" s="15" t="str">
        <f>IF('出場選手エントリー票　男'!L59="","",'出場選手エントリー票　男'!L59)</f>
        <v/>
      </c>
      <c r="K73" s="15" t="str">
        <f>IF('出場選手エントリー票　男'!M59="","",'出場選手エントリー票　男'!M59)</f>
        <v/>
      </c>
      <c r="L73" s="11" t="str">
        <f>IF('出場選手エントリー票　男'!N59="","",VALUE('出場選手エントリー票　男'!N59))</f>
        <v/>
      </c>
      <c r="M73" s="8" t="str">
        <f>IF('出場選手エントリー票　男'!O59="","",VALUE('出場選手エントリー票　男'!O59))</f>
        <v/>
      </c>
      <c r="N73" s="314"/>
      <c r="O73" s="314"/>
      <c r="P73" s="314"/>
      <c r="Q73" s="314"/>
      <c r="R73" s="314"/>
      <c r="T73" s="2">
        <f t="shared" si="5"/>
        <v>0</v>
      </c>
      <c r="U73" s="2">
        <f t="shared" si="6"/>
        <v>0</v>
      </c>
      <c r="V73" s="2">
        <f t="shared" si="7"/>
        <v>0</v>
      </c>
      <c r="W73" s="2">
        <f t="shared" si="8"/>
        <v>0</v>
      </c>
      <c r="X73" s="2">
        <f t="shared" si="9"/>
        <v>0</v>
      </c>
    </row>
    <row r="74" spans="1:24" ht="18.75" customHeight="1" x14ac:dyDescent="0.2">
      <c r="A74" s="10">
        <v>59</v>
      </c>
      <c r="B74" s="568" t="str">
        <f>IF('出場選手エントリー票　男'!B60="","",IF(MID('出場選手エントリー票　男'!B60,2,1)="0",RIGHTB('出場選手エントリー票　男'!B60,3),RIGHTB('出場選手エントリー票　男'!B60,4)))</f>
        <v/>
      </c>
      <c r="C74" s="569"/>
      <c r="D74" s="569"/>
      <c r="E74" s="570"/>
      <c r="F74" s="566" t="str">
        <f>IF(B74="","",('出場選手エントリー票　男'!C60&amp;" "&amp;'出場選手エントリー票　男'!D60))</f>
        <v/>
      </c>
      <c r="G74" s="567"/>
      <c r="H74" s="381" t="str">
        <f>IF(B74="","",'出場選手エントリー票　男'!H60)</f>
        <v/>
      </c>
      <c r="I74" s="14" t="str">
        <f>IF('出場選手エントリー票　男'!K60="","",'出場選手エントリー票　男'!K60)</f>
        <v/>
      </c>
      <c r="J74" s="15" t="str">
        <f>IF('出場選手エントリー票　男'!L60="","",'出場選手エントリー票　男'!L60)</f>
        <v/>
      </c>
      <c r="K74" s="15" t="str">
        <f>IF('出場選手エントリー票　男'!M60="","",'出場選手エントリー票　男'!M60)</f>
        <v/>
      </c>
      <c r="L74" s="11" t="str">
        <f>IF('出場選手エントリー票　男'!N60="","",VALUE('出場選手エントリー票　男'!N60))</f>
        <v/>
      </c>
      <c r="M74" s="8" t="str">
        <f>IF('出場選手エントリー票　男'!O60="","",VALUE('出場選手エントリー票　男'!O60))</f>
        <v/>
      </c>
      <c r="N74" s="314"/>
      <c r="O74" s="314"/>
      <c r="P74" s="314"/>
      <c r="Q74" s="314"/>
      <c r="R74" s="314"/>
      <c r="T74" s="2">
        <f t="shared" si="5"/>
        <v>0</v>
      </c>
      <c r="U74" s="2">
        <f t="shared" si="6"/>
        <v>0</v>
      </c>
      <c r="V74" s="2">
        <f t="shared" si="7"/>
        <v>0</v>
      </c>
      <c r="W74" s="2">
        <f t="shared" si="8"/>
        <v>0</v>
      </c>
      <c r="X74" s="2">
        <f t="shared" si="9"/>
        <v>0</v>
      </c>
    </row>
    <row r="75" spans="1:24" ht="18.75" customHeight="1" x14ac:dyDescent="0.2">
      <c r="A75" s="10">
        <v>60</v>
      </c>
      <c r="B75" s="568" t="str">
        <f>IF('出場選手エントリー票　男'!B61="","",IF(MID('出場選手エントリー票　男'!B61,2,1)="0",RIGHTB('出場選手エントリー票　男'!B61,3),RIGHTB('出場選手エントリー票　男'!B61,4)))</f>
        <v/>
      </c>
      <c r="C75" s="569"/>
      <c r="D75" s="569"/>
      <c r="E75" s="570"/>
      <c r="F75" s="566" t="str">
        <f>IF(B75="","",('出場選手エントリー票　男'!C61&amp;" "&amp;'出場選手エントリー票　男'!D61))</f>
        <v/>
      </c>
      <c r="G75" s="567"/>
      <c r="H75" s="381" t="str">
        <f>IF(B75="","",'出場選手エントリー票　男'!H61)</f>
        <v/>
      </c>
      <c r="I75" s="14" t="str">
        <f>IF('出場選手エントリー票　男'!K61="","",'出場選手エントリー票　男'!K61)</f>
        <v/>
      </c>
      <c r="J75" s="15" t="str">
        <f>IF('出場選手エントリー票　男'!L61="","",'出場選手エントリー票　男'!L61)</f>
        <v/>
      </c>
      <c r="K75" s="15" t="str">
        <f>IF('出場選手エントリー票　男'!M61="","",'出場選手エントリー票　男'!M61)</f>
        <v/>
      </c>
      <c r="L75" s="11" t="str">
        <f>IF('出場選手エントリー票　男'!N61="","",VALUE('出場選手エントリー票　男'!N61))</f>
        <v/>
      </c>
      <c r="M75" s="8" t="str">
        <f>IF('出場選手エントリー票　男'!O61="","",VALUE('出場選手エントリー票　男'!O61))</f>
        <v/>
      </c>
      <c r="N75" s="314"/>
      <c r="O75" s="314"/>
      <c r="P75" s="314"/>
      <c r="Q75" s="314"/>
      <c r="R75" s="314"/>
      <c r="T75" s="2">
        <f t="shared" si="5"/>
        <v>0</v>
      </c>
      <c r="U75" s="2">
        <f t="shared" si="6"/>
        <v>0</v>
      </c>
      <c r="V75" s="2">
        <f t="shared" si="7"/>
        <v>0</v>
      </c>
      <c r="W75" s="2">
        <f t="shared" si="8"/>
        <v>0</v>
      </c>
      <c r="X75" s="2">
        <f t="shared" si="9"/>
        <v>0</v>
      </c>
    </row>
  </sheetData>
  <sheetProtection password="DEFF" sheet="1" objects="1" scenarios="1"/>
  <mergeCells count="157">
    <mergeCell ref="K34:L34"/>
    <mergeCell ref="B13:E13"/>
    <mergeCell ref="B18:E18"/>
    <mergeCell ref="B14:E14"/>
    <mergeCell ref="B16:E16"/>
    <mergeCell ref="B19:E19"/>
    <mergeCell ref="I32:J32"/>
    <mergeCell ref="B20:E20"/>
    <mergeCell ref="B21:E21"/>
    <mergeCell ref="B24:E24"/>
    <mergeCell ref="B22:E22"/>
    <mergeCell ref="B23:E23"/>
    <mergeCell ref="B29:E29"/>
    <mergeCell ref="B27:E27"/>
    <mergeCell ref="B25:E25"/>
    <mergeCell ref="B26:E26"/>
    <mergeCell ref="I33:J33"/>
    <mergeCell ref="G32:H32"/>
    <mergeCell ref="G33:H33"/>
    <mergeCell ref="I34:J34"/>
    <mergeCell ref="G34:H34"/>
    <mergeCell ref="B28:E28"/>
    <mergeCell ref="B30:E30"/>
    <mergeCell ref="A34:E34"/>
    <mergeCell ref="I35:J35"/>
    <mergeCell ref="A33:E33"/>
    <mergeCell ref="A32:E32"/>
    <mergeCell ref="B36:E36"/>
    <mergeCell ref="A35:E35"/>
    <mergeCell ref="G35:H35"/>
    <mergeCell ref="F53:G53"/>
    <mergeCell ref="F54:G54"/>
    <mergeCell ref="F55:G55"/>
    <mergeCell ref="F46:G46"/>
    <mergeCell ref="F47:G47"/>
    <mergeCell ref="F48:G48"/>
    <mergeCell ref="F49:G49"/>
    <mergeCell ref="F50:G50"/>
    <mergeCell ref="B51:E51"/>
    <mergeCell ref="B53:E53"/>
    <mergeCell ref="B48:E48"/>
    <mergeCell ref="B47:E47"/>
    <mergeCell ref="B44:E44"/>
    <mergeCell ref="B45:E45"/>
    <mergeCell ref="B40:E40"/>
    <mergeCell ref="B42:E42"/>
    <mergeCell ref="B43:E43"/>
    <mergeCell ref="B64:E64"/>
    <mergeCell ref="B65:E65"/>
    <mergeCell ref="B55:E55"/>
    <mergeCell ref="B66:E66"/>
    <mergeCell ref="B56:E56"/>
    <mergeCell ref="B57:E57"/>
    <mergeCell ref="B60:E60"/>
    <mergeCell ref="B61:E61"/>
    <mergeCell ref="F56:G56"/>
    <mergeCell ref="F57:G57"/>
    <mergeCell ref="F58:G58"/>
    <mergeCell ref="F59:G59"/>
    <mergeCell ref="F60:G60"/>
    <mergeCell ref="B62:E62"/>
    <mergeCell ref="B63:E63"/>
    <mergeCell ref="K35:L35"/>
    <mergeCell ref="B58:E58"/>
    <mergeCell ref="B59:E59"/>
    <mergeCell ref="B39:E39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51:G51"/>
    <mergeCell ref="F52:G52"/>
    <mergeCell ref="B49:E49"/>
    <mergeCell ref="B54:E54"/>
    <mergeCell ref="B46:E46"/>
    <mergeCell ref="B38:E38"/>
    <mergeCell ref="B37:E37"/>
    <mergeCell ref="B52:E52"/>
    <mergeCell ref="B41:E41"/>
    <mergeCell ref="B50:E50"/>
    <mergeCell ref="B74:E74"/>
    <mergeCell ref="B75:E75"/>
    <mergeCell ref="B68:E68"/>
    <mergeCell ref="B69:E69"/>
    <mergeCell ref="B70:E70"/>
    <mergeCell ref="B71:E71"/>
    <mergeCell ref="B72:E72"/>
    <mergeCell ref="B73:E73"/>
    <mergeCell ref="B67:E67"/>
    <mergeCell ref="N9:R9"/>
    <mergeCell ref="O1:P1"/>
    <mergeCell ref="A3:C5"/>
    <mergeCell ref="I9:M9"/>
    <mergeCell ref="A2:D2"/>
    <mergeCell ref="P2:R2"/>
    <mergeCell ref="H9:H10"/>
    <mergeCell ref="A9:A10"/>
    <mergeCell ref="B1:I1"/>
    <mergeCell ref="F9:G10"/>
    <mergeCell ref="B9:E10"/>
    <mergeCell ref="A6:C8"/>
    <mergeCell ref="J3:K4"/>
    <mergeCell ref="L3:R4"/>
    <mergeCell ref="L6:R7"/>
    <mergeCell ref="J6:K7"/>
    <mergeCell ref="D3:I5"/>
    <mergeCell ref="J8:K8"/>
    <mergeCell ref="L8:R8"/>
    <mergeCell ref="D6:I8"/>
    <mergeCell ref="P5:R5"/>
    <mergeCell ref="J5:K5"/>
    <mergeCell ref="L5:N5"/>
    <mergeCell ref="B17:E17"/>
    <mergeCell ref="B11:E11"/>
    <mergeCell ref="B15:E15"/>
    <mergeCell ref="B12:E12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26:G26"/>
    <mergeCell ref="F27:G27"/>
    <mergeCell ref="F28:G28"/>
    <mergeCell ref="F29:G29"/>
    <mergeCell ref="F30:G30"/>
    <mergeCell ref="F73:G73"/>
    <mergeCell ref="F74:G74"/>
    <mergeCell ref="F11:G11"/>
    <mergeCell ref="F12:G12"/>
    <mergeCell ref="F13:G13"/>
    <mergeCell ref="F14:G14"/>
    <mergeCell ref="F15:G15"/>
    <mergeCell ref="F61:G61"/>
    <mergeCell ref="F62:G62"/>
    <mergeCell ref="F63:G63"/>
    <mergeCell ref="F75:G75"/>
    <mergeCell ref="F66:G66"/>
    <mergeCell ref="F67:G67"/>
    <mergeCell ref="F68:G68"/>
    <mergeCell ref="F69:G69"/>
    <mergeCell ref="F70:G70"/>
    <mergeCell ref="F64:G64"/>
    <mergeCell ref="F65:G65"/>
    <mergeCell ref="F71:G71"/>
    <mergeCell ref="F72:G72"/>
  </mergeCells>
  <phoneticPr fontId="9"/>
  <conditionalFormatting sqref="D3">
    <cfRule type="expression" dxfId="4" priority="2" stopIfTrue="1">
      <formula>IF(D3="人数制限を超える申し込みがあります",TRUE,FALSE)</formula>
    </cfRule>
  </conditionalFormatting>
  <conditionalFormatting sqref="D6">
    <cfRule type="expression" dxfId="3" priority="1" stopIfTrue="1">
      <formula>IF(D6="リレーは６人以内です　　　",TRUE,FALSE)</formula>
    </cfRule>
  </conditionalFormatting>
  <printOptions horizontalCentered="1"/>
  <pageMargins left="0.39370078740157483" right="0.39370078740157483" top="0.19685039370078741" bottom="0.19685039370078741" header="0.19685039370078741" footer="0.15748031496062992"/>
  <pageSetup paperSize="9" fitToHeight="3" orientation="landscape" blackAndWhite="1" r:id="rId1"/>
  <headerFooter alignWithMargins="0"/>
  <rowBreaks count="2" manualBreakCount="2">
    <brk id="35" max="17" man="1"/>
    <brk id="55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75"/>
  <sheetViews>
    <sheetView zoomScaleSheetLayoutView="100" workbookViewId="0"/>
  </sheetViews>
  <sheetFormatPr defaultColWidth="9" defaultRowHeight="18.75" customHeight="1" x14ac:dyDescent="0.2"/>
  <cols>
    <col min="1" max="1" width="4.6640625" style="2" customWidth="1"/>
    <col min="2" max="5" width="2.33203125" style="2" customWidth="1"/>
    <col min="6" max="6" width="13.6640625" style="2" customWidth="1"/>
    <col min="7" max="7" width="7.6640625" style="2" customWidth="1"/>
    <col min="8" max="8" width="5.6640625" style="2" customWidth="1"/>
    <col min="9" max="11" width="10.6640625" style="3" customWidth="1"/>
    <col min="12" max="13" width="8.6640625" style="3" customWidth="1"/>
    <col min="14" max="16" width="10.6640625" style="3" customWidth="1"/>
    <col min="17" max="18" width="9.88671875" style="3" customWidth="1"/>
    <col min="19" max="19" width="9" style="2"/>
    <col min="20" max="24" width="9" style="2" hidden="1" customWidth="1"/>
    <col min="25" max="16384" width="9" style="2"/>
  </cols>
  <sheetData>
    <row r="1" spans="1:24" s="1" customFormat="1" ht="16.5" customHeight="1" x14ac:dyDescent="0.2">
      <c r="A1" s="30"/>
      <c r="B1" s="636" t="str">
        <f>出場選手エントリー票!I1</f>
        <v>東京都高体連　第５・６支部　秋季競技会</v>
      </c>
      <c r="C1" s="636"/>
      <c r="D1" s="636"/>
      <c r="E1" s="636"/>
      <c r="F1" s="636"/>
      <c r="G1" s="636"/>
      <c r="H1" s="636"/>
      <c r="I1" s="636"/>
      <c r="J1" s="4"/>
      <c r="K1" s="4" t="s">
        <v>1889</v>
      </c>
      <c r="L1" s="4"/>
      <c r="M1" s="4"/>
      <c r="N1" s="5"/>
      <c r="O1" s="572" t="s">
        <v>711</v>
      </c>
      <c r="P1" s="572"/>
      <c r="Q1" s="5"/>
      <c r="R1" s="5"/>
    </row>
    <row r="2" spans="1:24" ht="16.5" customHeight="1" x14ac:dyDescent="0.2">
      <c r="A2" s="632" t="str">
        <f>IF(出場選手エントリー票!F2="","",出場選手エントリー票!E1&amp;出場選手エントリー票!F1&amp;出場選手エントリー票!H1)</f>
        <v>平成29年度</v>
      </c>
      <c r="B2" s="632"/>
      <c r="C2" s="632"/>
      <c r="D2" s="632"/>
      <c r="E2" s="335"/>
      <c r="F2" s="336"/>
      <c r="G2" s="336"/>
      <c r="H2" s="336"/>
      <c r="I2" s="324"/>
      <c r="J2" s="324"/>
      <c r="K2" s="324"/>
      <c r="L2" s="324"/>
      <c r="M2" s="324"/>
      <c r="N2" s="324"/>
      <c r="O2" s="324"/>
      <c r="P2" s="575" t="s">
        <v>679</v>
      </c>
      <c r="Q2" s="575"/>
      <c r="R2" s="575"/>
    </row>
    <row r="3" spans="1:24" ht="10.5" customHeight="1" x14ac:dyDescent="0.2">
      <c r="A3" s="635" t="s">
        <v>712</v>
      </c>
      <c r="B3" s="635"/>
      <c r="C3" s="635"/>
      <c r="D3" s="637" t="str">
        <f>IF(出場選手エントリー票!AL151=0,学校情報!D2,"人数制限を超える申し込みがあります")</f>
        <v/>
      </c>
      <c r="E3" s="638"/>
      <c r="F3" s="638"/>
      <c r="G3" s="638"/>
      <c r="H3" s="638"/>
      <c r="I3" s="638"/>
      <c r="J3" s="463" t="s">
        <v>3368</v>
      </c>
      <c r="K3" s="463"/>
      <c r="L3" s="600" t="str">
        <f>'大会申込用紙 男'!K3:R4</f>
        <v/>
      </c>
      <c r="M3" s="600"/>
      <c r="N3" s="600"/>
      <c r="O3" s="600"/>
      <c r="P3" s="600"/>
      <c r="Q3" s="600"/>
      <c r="R3" s="600"/>
    </row>
    <row r="4" spans="1:24" ht="10.5" customHeight="1" x14ac:dyDescent="0.2">
      <c r="A4" s="635"/>
      <c r="B4" s="635"/>
      <c r="C4" s="635"/>
      <c r="D4" s="639"/>
      <c r="E4" s="640"/>
      <c r="F4" s="640"/>
      <c r="G4" s="640"/>
      <c r="H4" s="640"/>
      <c r="I4" s="640"/>
      <c r="J4" s="463"/>
      <c r="K4" s="463"/>
      <c r="L4" s="600"/>
      <c r="M4" s="600"/>
      <c r="N4" s="600"/>
      <c r="O4" s="600"/>
      <c r="P4" s="600"/>
      <c r="Q4" s="600"/>
      <c r="R4" s="600"/>
    </row>
    <row r="5" spans="1:24" ht="18.75" customHeight="1" x14ac:dyDescent="0.2">
      <c r="A5" s="635"/>
      <c r="B5" s="635"/>
      <c r="C5" s="635"/>
      <c r="D5" s="641"/>
      <c r="E5" s="642"/>
      <c r="F5" s="642"/>
      <c r="G5" s="642"/>
      <c r="H5" s="642"/>
      <c r="I5" s="642"/>
      <c r="J5" s="600" t="s">
        <v>3373</v>
      </c>
      <c r="K5" s="600"/>
      <c r="L5" s="600" t="str">
        <f>学校情報!K3</f>
        <v/>
      </c>
      <c r="M5" s="600"/>
      <c r="N5" s="600"/>
      <c r="O5" s="393" t="s">
        <v>3372</v>
      </c>
      <c r="P5" s="600" t="str">
        <f>学校情報!K4</f>
        <v/>
      </c>
      <c r="Q5" s="600"/>
      <c r="R5" s="600"/>
    </row>
    <row r="6" spans="1:24" ht="14.25" customHeight="1" x14ac:dyDescent="0.2">
      <c r="A6" s="633" t="s">
        <v>715</v>
      </c>
      <c r="B6" s="633"/>
      <c r="C6" s="633"/>
      <c r="D6" s="637">
        <f>IF(OR(L2&gt;6,M2&gt;6),"リレーは６人以内です　　　",学校情報!D5)</f>
        <v>0</v>
      </c>
      <c r="E6" s="638"/>
      <c r="F6" s="638"/>
      <c r="G6" s="638"/>
      <c r="H6" s="638"/>
      <c r="I6" s="638"/>
      <c r="J6" s="451" t="s">
        <v>3370</v>
      </c>
      <c r="K6" s="451"/>
      <c r="L6" s="600" t="str">
        <f>学校情報!K5&amp;"　　㊞"</f>
        <v>　　㊞</v>
      </c>
      <c r="M6" s="600"/>
      <c r="N6" s="600"/>
      <c r="O6" s="600"/>
      <c r="P6" s="600"/>
      <c r="Q6" s="600"/>
      <c r="R6" s="600"/>
    </row>
    <row r="7" spans="1:24" ht="12" customHeight="1" x14ac:dyDescent="0.2">
      <c r="A7" s="633"/>
      <c r="B7" s="633"/>
      <c r="C7" s="633"/>
      <c r="D7" s="639"/>
      <c r="E7" s="640"/>
      <c r="F7" s="640"/>
      <c r="G7" s="640"/>
      <c r="H7" s="640"/>
      <c r="I7" s="640"/>
      <c r="J7" s="451"/>
      <c r="K7" s="451"/>
      <c r="L7" s="600"/>
      <c r="M7" s="600"/>
      <c r="N7" s="600"/>
      <c r="O7" s="600"/>
      <c r="P7" s="600"/>
      <c r="Q7" s="600"/>
      <c r="R7" s="600"/>
    </row>
    <row r="8" spans="1:24" ht="18.75" customHeight="1" x14ac:dyDescent="0.2">
      <c r="A8" s="634"/>
      <c r="B8" s="634"/>
      <c r="C8" s="634"/>
      <c r="D8" s="641"/>
      <c r="E8" s="642"/>
      <c r="F8" s="642"/>
      <c r="G8" s="642"/>
      <c r="H8" s="642"/>
      <c r="I8" s="642"/>
      <c r="J8" s="463" t="s">
        <v>3371</v>
      </c>
      <c r="K8" s="463"/>
      <c r="L8" s="599">
        <f>学校情報!K6</f>
        <v>0</v>
      </c>
      <c r="M8" s="599"/>
      <c r="N8" s="599"/>
      <c r="O8" s="599"/>
      <c r="P8" s="599"/>
      <c r="Q8" s="599"/>
      <c r="R8" s="599"/>
    </row>
    <row r="9" spans="1:24" ht="11.25" customHeight="1" x14ac:dyDescent="0.2">
      <c r="A9" s="576" t="s">
        <v>716</v>
      </c>
      <c r="B9" s="582" t="s">
        <v>214</v>
      </c>
      <c r="C9" s="582"/>
      <c r="D9" s="582"/>
      <c r="E9" s="582"/>
      <c r="F9" s="643" t="s">
        <v>717</v>
      </c>
      <c r="G9" s="644"/>
      <c r="H9" s="576" t="s">
        <v>718</v>
      </c>
      <c r="I9" s="573" t="s">
        <v>719</v>
      </c>
      <c r="J9" s="573"/>
      <c r="K9" s="573"/>
      <c r="L9" s="573"/>
      <c r="M9" s="573"/>
      <c r="N9" s="571" t="s">
        <v>1006</v>
      </c>
      <c r="O9" s="571"/>
      <c r="P9" s="571"/>
      <c r="Q9" s="571"/>
      <c r="R9" s="571"/>
    </row>
    <row r="10" spans="1:24" ht="11.25" customHeight="1" x14ac:dyDescent="0.2">
      <c r="A10" s="576"/>
      <c r="B10" s="582"/>
      <c r="C10" s="582"/>
      <c r="D10" s="582"/>
      <c r="E10" s="582"/>
      <c r="F10" s="645"/>
      <c r="G10" s="646"/>
      <c r="H10" s="576"/>
      <c r="I10" s="9" t="s">
        <v>720</v>
      </c>
      <c r="J10" s="9" t="s">
        <v>720</v>
      </c>
      <c r="K10" s="9" t="s">
        <v>720</v>
      </c>
      <c r="L10" s="9" t="s">
        <v>215</v>
      </c>
      <c r="M10" s="9" t="s">
        <v>216</v>
      </c>
      <c r="N10" s="313" t="s">
        <v>720</v>
      </c>
      <c r="O10" s="313" t="s">
        <v>720</v>
      </c>
      <c r="P10" s="313" t="s">
        <v>720</v>
      </c>
      <c r="Q10" s="313" t="s">
        <v>215</v>
      </c>
      <c r="R10" s="313" t="s">
        <v>216</v>
      </c>
    </row>
    <row r="11" spans="1:24" ht="18.75" customHeight="1" x14ac:dyDescent="0.2">
      <c r="A11" s="10">
        <v>1</v>
      </c>
      <c r="B11" s="568" t="str">
        <f>IF('出場選手エントリー票　女'!B2="","",IF(MID('出場選手エントリー票　女'!B2,2,1)="0",RIGHTB('出場選手エントリー票　女'!B2,3),RIGHTB('出場選手エントリー票　女'!B2,4)))</f>
        <v/>
      </c>
      <c r="C11" s="569"/>
      <c r="D11" s="569"/>
      <c r="E11" s="570"/>
      <c r="F11" s="566" t="str">
        <f>IF(B11="","",('出場選手エントリー票　女'!C2&amp;" "&amp;'出場選手エントリー票　女'!D2))</f>
        <v/>
      </c>
      <c r="G11" s="567"/>
      <c r="H11" s="8" t="str">
        <f>IF(B11="","",'出場選手エントリー票　女'!H2)</f>
        <v/>
      </c>
      <c r="I11" s="14" t="str">
        <f>IF('出場選手エントリー票　女'!K2="","",'出場選手エントリー票　女'!K2)</f>
        <v/>
      </c>
      <c r="J11" s="15" t="str">
        <f>IF('出場選手エントリー票　女'!L2="","",'出場選手エントリー票　女'!L2)</f>
        <v/>
      </c>
      <c r="K11" s="15" t="str">
        <f>IF('出場選手エントリー票　女'!M2="","",'出場選手エントリー票　女'!M2)</f>
        <v/>
      </c>
      <c r="L11" s="11" t="str">
        <f>IF('出場選手エントリー票　女'!N2="","",VALUE('出場選手エントリー票　女'!N2))</f>
        <v/>
      </c>
      <c r="M11" s="11" t="str">
        <f>IF('出場選手エントリー票　女'!O2="","",VALUE('出場選手エントリー票　女'!O2))</f>
        <v/>
      </c>
      <c r="N11" s="314"/>
      <c r="O11" s="314"/>
      <c r="P11" s="314"/>
      <c r="Q11" s="314"/>
      <c r="R11" s="314"/>
      <c r="T11" s="2">
        <f t="shared" ref="T11:T30" si="0">IF(I11="",0,1)</f>
        <v>0</v>
      </c>
      <c r="U11" s="2">
        <f t="shared" ref="U11:U30" si="1">IF(J11="",0,1)</f>
        <v>0</v>
      </c>
      <c r="V11" s="2">
        <f t="shared" ref="V11:V30" si="2">IF(K11="",0,1)</f>
        <v>0</v>
      </c>
      <c r="W11" s="2">
        <f t="shared" ref="W11:W30" si="3">IF(ISERROR(VALUE(L11)),0,VALUE(L11))</f>
        <v>0</v>
      </c>
      <c r="X11" s="2">
        <f t="shared" ref="X11:X30" si="4">IF(ISERROR(VALUE(M11)),0,VALUE(M11))</f>
        <v>0</v>
      </c>
    </row>
    <row r="12" spans="1:24" ht="18.75" customHeight="1" x14ac:dyDescent="0.2">
      <c r="A12" s="10">
        <v>2</v>
      </c>
      <c r="B12" s="568" t="str">
        <f>IF('出場選手エントリー票　女'!B3="","",IF(MID('出場選手エントリー票　女'!B3,2,1)="0",RIGHTB('出場選手エントリー票　女'!B3,3),RIGHTB('出場選手エントリー票　女'!B3,4)))</f>
        <v/>
      </c>
      <c r="C12" s="569"/>
      <c r="D12" s="569"/>
      <c r="E12" s="570"/>
      <c r="F12" s="566" t="str">
        <f>IF(B12="","",('出場選手エントリー票　女'!C3&amp;" "&amp;'出場選手エントリー票　女'!D3))</f>
        <v/>
      </c>
      <c r="G12" s="567"/>
      <c r="H12" s="381" t="str">
        <f>IF(B12="","",'出場選手エントリー票　女'!H3)</f>
        <v/>
      </c>
      <c r="I12" s="14" t="str">
        <f>IF('出場選手エントリー票　女'!K3="","",'出場選手エントリー票　女'!K3)</f>
        <v/>
      </c>
      <c r="J12" s="15" t="str">
        <f>IF('出場選手エントリー票　女'!L3="","",'出場選手エントリー票　女'!L3)</f>
        <v/>
      </c>
      <c r="K12" s="15" t="str">
        <f>IF('出場選手エントリー票　女'!M3="","",'出場選手エントリー票　女'!M3)</f>
        <v/>
      </c>
      <c r="L12" s="11" t="str">
        <f>IF('出場選手エントリー票　女'!N3="","",VALUE('出場選手エントリー票　女'!N3))</f>
        <v/>
      </c>
      <c r="M12" s="11" t="str">
        <f>IF('出場選手エントリー票　女'!O3="","",VALUE('出場選手エントリー票　女'!O3))</f>
        <v/>
      </c>
      <c r="N12" s="314"/>
      <c r="O12" s="314"/>
      <c r="P12" s="314"/>
      <c r="Q12" s="314"/>
      <c r="R12" s="314"/>
      <c r="T12" s="2">
        <f t="shared" si="0"/>
        <v>0</v>
      </c>
      <c r="U12" s="2">
        <f t="shared" si="1"/>
        <v>0</v>
      </c>
      <c r="V12" s="2">
        <f t="shared" si="2"/>
        <v>0</v>
      </c>
      <c r="W12" s="2">
        <f t="shared" si="3"/>
        <v>0</v>
      </c>
      <c r="X12" s="2">
        <f t="shared" si="4"/>
        <v>0</v>
      </c>
    </row>
    <row r="13" spans="1:24" ht="18.75" customHeight="1" x14ac:dyDescent="0.2">
      <c r="A13" s="10">
        <v>3</v>
      </c>
      <c r="B13" s="568" t="str">
        <f>IF('出場選手エントリー票　女'!B4="","",IF(MID('出場選手エントリー票　女'!B4,2,1)="0",RIGHTB('出場選手エントリー票　女'!B4,3),RIGHTB('出場選手エントリー票　女'!B4,4)))</f>
        <v/>
      </c>
      <c r="C13" s="569"/>
      <c r="D13" s="569"/>
      <c r="E13" s="570"/>
      <c r="F13" s="566" t="str">
        <f>IF(B13="","",('出場選手エントリー票　女'!C4&amp;" "&amp;'出場選手エントリー票　女'!D4))</f>
        <v/>
      </c>
      <c r="G13" s="567"/>
      <c r="H13" s="381" t="str">
        <f>IF(B13="","",'出場選手エントリー票　女'!H4)</f>
        <v/>
      </c>
      <c r="I13" s="14" t="str">
        <f>IF('出場選手エントリー票　女'!K4="","",'出場選手エントリー票　女'!K4)</f>
        <v/>
      </c>
      <c r="J13" s="15" t="str">
        <f>IF('出場選手エントリー票　女'!L4="","",'出場選手エントリー票　女'!L4)</f>
        <v/>
      </c>
      <c r="K13" s="15" t="str">
        <f>IF('出場選手エントリー票　女'!M4="","",'出場選手エントリー票　女'!M4)</f>
        <v/>
      </c>
      <c r="L13" s="11" t="str">
        <f>IF('出場選手エントリー票　女'!N4="","",VALUE('出場選手エントリー票　女'!N4))</f>
        <v/>
      </c>
      <c r="M13" s="11" t="str">
        <f>IF('出場選手エントリー票　女'!O4="","",VALUE('出場選手エントリー票　女'!O4))</f>
        <v/>
      </c>
      <c r="N13" s="314"/>
      <c r="O13" s="314"/>
      <c r="P13" s="314"/>
      <c r="Q13" s="314"/>
      <c r="R13" s="314"/>
      <c r="T13" s="2">
        <f t="shared" si="0"/>
        <v>0</v>
      </c>
      <c r="U13" s="2">
        <f t="shared" si="1"/>
        <v>0</v>
      </c>
      <c r="V13" s="2">
        <f t="shared" si="2"/>
        <v>0</v>
      </c>
      <c r="W13" s="2">
        <f t="shared" si="3"/>
        <v>0</v>
      </c>
      <c r="X13" s="2">
        <f t="shared" si="4"/>
        <v>0</v>
      </c>
    </row>
    <row r="14" spans="1:24" ht="18.75" customHeight="1" x14ac:dyDescent="0.2">
      <c r="A14" s="10">
        <v>4</v>
      </c>
      <c r="B14" s="568" t="str">
        <f>IF('出場選手エントリー票　女'!B5="","",IF(MID('出場選手エントリー票　女'!B5,2,1)="0",RIGHTB('出場選手エントリー票　女'!B5,3),RIGHTB('出場選手エントリー票　女'!B5,4)))</f>
        <v/>
      </c>
      <c r="C14" s="569"/>
      <c r="D14" s="569"/>
      <c r="E14" s="570"/>
      <c r="F14" s="566" t="str">
        <f>IF(B14="","",('出場選手エントリー票　女'!C5&amp;" "&amp;'出場選手エントリー票　女'!D5))</f>
        <v/>
      </c>
      <c r="G14" s="567"/>
      <c r="H14" s="381" t="str">
        <f>IF(B14="","",'出場選手エントリー票　女'!H5)</f>
        <v/>
      </c>
      <c r="I14" s="14" t="str">
        <f>IF('出場選手エントリー票　女'!K5="","",'出場選手エントリー票　女'!K5)</f>
        <v/>
      </c>
      <c r="J14" s="15" t="str">
        <f>IF('出場選手エントリー票　女'!L5="","",'出場選手エントリー票　女'!L5)</f>
        <v/>
      </c>
      <c r="K14" s="15" t="str">
        <f>IF('出場選手エントリー票　女'!M5="","",'出場選手エントリー票　女'!M5)</f>
        <v/>
      </c>
      <c r="L14" s="11" t="str">
        <f>IF('出場選手エントリー票　女'!N5="","",VALUE('出場選手エントリー票　女'!N5))</f>
        <v/>
      </c>
      <c r="M14" s="11" t="str">
        <f>IF('出場選手エントリー票　女'!O5="","",VALUE('出場選手エントリー票　女'!O5))</f>
        <v/>
      </c>
      <c r="N14" s="314"/>
      <c r="O14" s="314"/>
      <c r="P14" s="314"/>
      <c r="Q14" s="314"/>
      <c r="R14" s="314"/>
      <c r="T14" s="2">
        <f t="shared" si="0"/>
        <v>0</v>
      </c>
      <c r="U14" s="2">
        <f t="shared" si="1"/>
        <v>0</v>
      </c>
      <c r="V14" s="2">
        <f t="shared" si="2"/>
        <v>0</v>
      </c>
      <c r="W14" s="2">
        <f t="shared" si="3"/>
        <v>0</v>
      </c>
      <c r="X14" s="2">
        <f t="shared" si="4"/>
        <v>0</v>
      </c>
    </row>
    <row r="15" spans="1:24" ht="18.75" customHeight="1" x14ac:dyDescent="0.2">
      <c r="A15" s="10">
        <v>5</v>
      </c>
      <c r="B15" s="568" t="str">
        <f>IF('出場選手エントリー票　女'!B6="","",IF(MID('出場選手エントリー票　女'!B6,2,1)="0",RIGHTB('出場選手エントリー票　女'!B6,3),RIGHTB('出場選手エントリー票　女'!B6,4)))</f>
        <v/>
      </c>
      <c r="C15" s="569"/>
      <c r="D15" s="569"/>
      <c r="E15" s="570"/>
      <c r="F15" s="566" t="str">
        <f>IF(B15="","",('出場選手エントリー票　女'!C6&amp;" "&amp;'出場選手エントリー票　女'!D6))</f>
        <v/>
      </c>
      <c r="G15" s="567"/>
      <c r="H15" s="381" t="str">
        <f>IF(B15="","",'出場選手エントリー票　女'!H6)</f>
        <v/>
      </c>
      <c r="I15" s="14" t="str">
        <f>IF('出場選手エントリー票　女'!K6="","",'出場選手エントリー票　女'!K6)</f>
        <v/>
      </c>
      <c r="J15" s="15" t="str">
        <f>IF('出場選手エントリー票　女'!L6="","",'出場選手エントリー票　女'!L6)</f>
        <v/>
      </c>
      <c r="K15" s="15" t="str">
        <f>IF('出場選手エントリー票　女'!M6="","",'出場選手エントリー票　女'!M6)</f>
        <v/>
      </c>
      <c r="L15" s="11" t="str">
        <f>IF('出場選手エントリー票　女'!N6="","",VALUE('出場選手エントリー票　女'!N6))</f>
        <v/>
      </c>
      <c r="M15" s="11" t="str">
        <f>IF('出場選手エントリー票　女'!O6="","",VALUE('出場選手エントリー票　女'!O6))</f>
        <v/>
      </c>
      <c r="N15" s="314"/>
      <c r="O15" s="314"/>
      <c r="P15" s="314"/>
      <c r="Q15" s="314"/>
      <c r="R15" s="314"/>
      <c r="T15" s="2">
        <f t="shared" si="0"/>
        <v>0</v>
      </c>
      <c r="U15" s="2">
        <f t="shared" si="1"/>
        <v>0</v>
      </c>
      <c r="V15" s="2">
        <f t="shared" si="2"/>
        <v>0</v>
      </c>
      <c r="W15" s="2">
        <f t="shared" si="3"/>
        <v>0</v>
      </c>
      <c r="X15" s="2">
        <f t="shared" si="4"/>
        <v>0</v>
      </c>
    </row>
    <row r="16" spans="1:24" ht="18.75" customHeight="1" x14ac:dyDescent="0.2">
      <c r="A16" s="10">
        <v>6</v>
      </c>
      <c r="B16" s="568" t="str">
        <f>IF('出場選手エントリー票　女'!B7="","",IF(MID('出場選手エントリー票　女'!B7,2,1)="0",RIGHTB('出場選手エントリー票　女'!B7,3),RIGHTB('出場選手エントリー票　女'!B7,4)))</f>
        <v/>
      </c>
      <c r="C16" s="569"/>
      <c r="D16" s="569"/>
      <c r="E16" s="570"/>
      <c r="F16" s="566" t="str">
        <f>IF(B16="","",('出場選手エントリー票　女'!C7&amp;" "&amp;'出場選手エントリー票　女'!D7))</f>
        <v/>
      </c>
      <c r="G16" s="567"/>
      <c r="H16" s="381" t="str">
        <f>IF(B16="","",'出場選手エントリー票　女'!H7)</f>
        <v/>
      </c>
      <c r="I16" s="14" t="str">
        <f>IF('出場選手エントリー票　女'!K7="","",'出場選手エントリー票　女'!K7)</f>
        <v/>
      </c>
      <c r="J16" s="15" t="str">
        <f>IF('出場選手エントリー票　女'!L7="","",'出場選手エントリー票　女'!L7)</f>
        <v/>
      </c>
      <c r="K16" s="15" t="str">
        <f>IF('出場選手エントリー票　女'!M7="","",'出場選手エントリー票　女'!M7)</f>
        <v/>
      </c>
      <c r="L16" s="11" t="str">
        <f>IF('出場選手エントリー票　女'!N7="","",VALUE('出場選手エントリー票　女'!N7))</f>
        <v/>
      </c>
      <c r="M16" s="11" t="str">
        <f>IF('出場選手エントリー票　女'!O7="","",VALUE('出場選手エントリー票　女'!O7))</f>
        <v/>
      </c>
      <c r="N16" s="314"/>
      <c r="O16" s="314"/>
      <c r="P16" s="314"/>
      <c r="Q16" s="314"/>
      <c r="R16" s="314"/>
      <c r="T16" s="2">
        <f t="shared" si="0"/>
        <v>0</v>
      </c>
      <c r="U16" s="2">
        <f t="shared" si="1"/>
        <v>0</v>
      </c>
      <c r="V16" s="2">
        <f t="shared" si="2"/>
        <v>0</v>
      </c>
      <c r="W16" s="2">
        <f t="shared" si="3"/>
        <v>0</v>
      </c>
      <c r="X16" s="2">
        <f t="shared" si="4"/>
        <v>0</v>
      </c>
    </row>
    <row r="17" spans="1:24" ht="18.75" customHeight="1" x14ac:dyDescent="0.2">
      <c r="A17" s="10">
        <v>7</v>
      </c>
      <c r="B17" s="568" t="str">
        <f>IF('出場選手エントリー票　女'!B8="","",IF(MID('出場選手エントリー票　女'!B8,2,1)="0",RIGHTB('出場選手エントリー票　女'!B8,3),RIGHTB('出場選手エントリー票　女'!B8,4)))</f>
        <v/>
      </c>
      <c r="C17" s="569"/>
      <c r="D17" s="569"/>
      <c r="E17" s="570"/>
      <c r="F17" s="566" t="str">
        <f>IF(B17="","",('出場選手エントリー票　女'!C8&amp;" "&amp;'出場選手エントリー票　女'!D8))</f>
        <v/>
      </c>
      <c r="G17" s="567"/>
      <c r="H17" s="381" t="str">
        <f>IF(B17="","",'出場選手エントリー票　女'!H8)</f>
        <v/>
      </c>
      <c r="I17" s="14" t="str">
        <f>IF('出場選手エントリー票　女'!K8="","",'出場選手エントリー票　女'!K8)</f>
        <v/>
      </c>
      <c r="J17" s="15" t="str">
        <f>IF('出場選手エントリー票　女'!L8="","",'出場選手エントリー票　女'!L8)</f>
        <v/>
      </c>
      <c r="K17" s="15" t="str">
        <f>IF('出場選手エントリー票　女'!M8="","",'出場選手エントリー票　女'!M8)</f>
        <v/>
      </c>
      <c r="L17" s="11" t="str">
        <f>IF('出場選手エントリー票　女'!N8="","",VALUE('出場選手エントリー票　女'!N8))</f>
        <v/>
      </c>
      <c r="M17" s="11" t="str">
        <f>IF('出場選手エントリー票　女'!O8="","",VALUE('出場選手エントリー票　女'!O8))</f>
        <v/>
      </c>
      <c r="N17" s="314"/>
      <c r="O17" s="314"/>
      <c r="P17" s="314"/>
      <c r="Q17" s="314"/>
      <c r="R17" s="314"/>
      <c r="T17" s="2">
        <f t="shared" si="0"/>
        <v>0</v>
      </c>
      <c r="U17" s="2">
        <f t="shared" si="1"/>
        <v>0</v>
      </c>
      <c r="V17" s="2">
        <f t="shared" si="2"/>
        <v>0</v>
      </c>
      <c r="W17" s="2">
        <f t="shared" si="3"/>
        <v>0</v>
      </c>
      <c r="X17" s="2">
        <f t="shared" si="4"/>
        <v>0</v>
      </c>
    </row>
    <row r="18" spans="1:24" ht="18.75" customHeight="1" x14ac:dyDescent="0.2">
      <c r="A18" s="10">
        <v>8</v>
      </c>
      <c r="B18" s="568" t="str">
        <f>IF('出場選手エントリー票　女'!B9="","",IF(MID('出場選手エントリー票　女'!B9,2,1)="0",RIGHTB('出場選手エントリー票　女'!B9,3),RIGHTB('出場選手エントリー票　女'!B9,4)))</f>
        <v/>
      </c>
      <c r="C18" s="569"/>
      <c r="D18" s="569"/>
      <c r="E18" s="570"/>
      <c r="F18" s="566" t="str">
        <f>IF(B18="","",('出場選手エントリー票　女'!C9&amp;" "&amp;'出場選手エントリー票　女'!D9))</f>
        <v/>
      </c>
      <c r="G18" s="567"/>
      <c r="H18" s="381" t="str">
        <f>IF(B18="","",'出場選手エントリー票　女'!H9)</f>
        <v/>
      </c>
      <c r="I18" s="14" t="str">
        <f>IF('出場選手エントリー票　女'!K9="","",'出場選手エントリー票　女'!K9)</f>
        <v/>
      </c>
      <c r="J18" s="15" t="str">
        <f>IF('出場選手エントリー票　女'!L9="","",'出場選手エントリー票　女'!L9)</f>
        <v/>
      </c>
      <c r="K18" s="15" t="str">
        <f>IF('出場選手エントリー票　女'!M9="","",'出場選手エントリー票　女'!M9)</f>
        <v/>
      </c>
      <c r="L18" s="11" t="str">
        <f>IF('出場選手エントリー票　女'!N9="","",VALUE('出場選手エントリー票　女'!N9))</f>
        <v/>
      </c>
      <c r="M18" s="11" t="str">
        <f>IF('出場選手エントリー票　女'!O9="","",VALUE('出場選手エントリー票　女'!O9))</f>
        <v/>
      </c>
      <c r="N18" s="314"/>
      <c r="O18" s="314"/>
      <c r="P18" s="314"/>
      <c r="Q18" s="314"/>
      <c r="R18" s="314"/>
      <c r="T18" s="2">
        <f t="shared" si="0"/>
        <v>0</v>
      </c>
      <c r="U18" s="2">
        <f t="shared" si="1"/>
        <v>0</v>
      </c>
      <c r="V18" s="2">
        <f t="shared" si="2"/>
        <v>0</v>
      </c>
      <c r="W18" s="2">
        <f t="shared" si="3"/>
        <v>0</v>
      </c>
      <c r="X18" s="2">
        <f t="shared" si="4"/>
        <v>0</v>
      </c>
    </row>
    <row r="19" spans="1:24" ht="18.75" customHeight="1" x14ac:dyDescent="0.2">
      <c r="A19" s="10">
        <v>9</v>
      </c>
      <c r="B19" s="568" t="str">
        <f>IF('出場選手エントリー票　女'!B10="","",IF(MID('出場選手エントリー票　女'!B10,2,1)="0",RIGHTB('出場選手エントリー票　女'!B10,3),RIGHTB('出場選手エントリー票　女'!B10,4)))</f>
        <v/>
      </c>
      <c r="C19" s="569"/>
      <c r="D19" s="569"/>
      <c r="E19" s="570"/>
      <c r="F19" s="566" t="str">
        <f>IF(B19="","",('出場選手エントリー票　女'!C10&amp;" "&amp;'出場選手エントリー票　女'!D10))</f>
        <v/>
      </c>
      <c r="G19" s="567"/>
      <c r="H19" s="381" t="str">
        <f>IF(B19="","",'出場選手エントリー票　女'!H10)</f>
        <v/>
      </c>
      <c r="I19" s="14" t="str">
        <f>IF('出場選手エントリー票　女'!K10="","",'出場選手エントリー票　女'!K10)</f>
        <v/>
      </c>
      <c r="J19" s="15" t="str">
        <f>IF('出場選手エントリー票　女'!L10="","",'出場選手エントリー票　女'!L10)</f>
        <v/>
      </c>
      <c r="K19" s="15" t="str">
        <f>IF('出場選手エントリー票　女'!M10="","",'出場選手エントリー票　女'!M10)</f>
        <v/>
      </c>
      <c r="L19" s="11" t="str">
        <f>IF('出場選手エントリー票　女'!N10="","",VALUE('出場選手エントリー票　女'!N10))</f>
        <v/>
      </c>
      <c r="M19" s="11" t="str">
        <f>IF('出場選手エントリー票　女'!O10="","",VALUE('出場選手エントリー票　女'!O10))</f>
        <v/>
      </c>
      <c r="N19" s="314"/>
      <c r="O19" s="314"/>
      <c r="P19" s="314"/>
      <c r="Q19" s="314"/>
      <c r="R19" s="314"/>
      <c r="T19" s="2">
        <f t="shared" si="0"/>
        <v>0</v>
      </c>
      <c r="U19" s="2">
        <f t="shared" si="1"/>
        <v>0</v>
      </c>
      <c r="V19" s="2">
        <f t="shared" si="2"/>
        <v>0</v>
      </c>
      <c r="W19" s="2">
        <f t="shared" si="3"/>
        <v>0</v>
      </c>
      <c r="X19" s="2">
        <f t="shared" si="4"/>
        <v>0</v>
      </c>
    </row>
    <row r="20" spans="1:24" ht="18.75" customHeight="1" x14ac:dyDescent="0.2">
      <c r="A20" s="10">
        <v>10</v>
      </c>
      <c r="B20" s="568" t="str">
        <f>IF('出場選手エントリー票　女'!B11="","",IF(MID('出場選手エントリー票　女'!B11,2,1)="0",RIGHTB('出場選手エントリー票　女'!B11,3),RIGHTB('出場選手エントリー票　女'!B11,4)))</f>
        <v/>
      </c>
      <c r="C20" s="569"/>
      <c r="D20" s="569"/>
      <c r="E20" s="570"/>
      <c r="F20" s="566" t="str">
        <f>IF(B20="","",('出場選手エントリー票　女'!C11&amp;" "&amp;'出場選手エントリー票　女'!D11))</f>
        <v/>
      </c>
      <c r="G20" s="567"/>
      <c r="H20" s="381" t="str">
        <f>IF(B20="","",'出場選手エントリー票　女'!H11)</f>
        <v/>
      </c>
      <c r="I20" s="14" t="str">
        <f>IF('出場選手エントリー票　女'!K11="","",'出場選手エントリー票　女'!K11)</f>
        <v/>
      </c>
      <c r="J20" s="15" t="str">
        <f>IF('出場選手エントリー票　女'!L11="","",'出場選手エントリー票　女'!L11)</f>
        <v/>
      </c>
      <c r="K20" s="15" t="str">
        <f>IF('出場選手エントリー票　女'!M11="","",'出場選手エントリー票　女'!M11)</f>
        <v/>
      </c>
      <c r="L20" s="11" t="str">
        <f>IF('出場選手エントリー票　女'!N11="","",VALUE('出場選手エントリー票　女'!N11))</f>
        <v/>
      </c>
      <c r="M20" s="11" t="str">
        <f>IF('出場選手エントリー票　女'!O11="","",VALUE('出場選手エントリー票　女'!O11))</f>
        <v/>
      </c>
      <c r="N20" s="314"/>
      <c r="O20" s="314"/>
      <c r="P20" s="314"/>
      <c r="Q20" s="314"/>
      <c r="R20" s="314"/>
      <c r="T20" s="2">
        <f t="shared" si="0"/>
        <v>0</v>
      </c>
      <c r="U20" s="2">
        <f t="shared" si="1"/>
        <v>0</v>
      </c>
      <c r="V20" s="2">
        <f t="shared" si="2"/>
        <v>0</v>
      </c>
      <c r="W20" s="2">
        <f t="shared" si="3"/>
        <v>0</v>
      </c>
      <c r="X20" s="2">
        <f t="shared" si="4"/>
        <v>0</v>
      </c>
    </row>
    <row r="21" spans="1:24" ht="18.75" customHeight="1" x14ac:dyDescent="0.2">
      <c r="A21" s="10">
        <v>11</v>
      </c>
      <c r="B21" s="568" t="str">
        <f>IF('出場選手エントリー票　女'!B12="","",IF(MID('出場選手エントリー票　女'!B12,2,1)="0",RIGHTB('出場選手エントリー票　女'!B12,3),RIGHTB('出場選手エントリー票　女'!B12,4)))</f>
        <v/>
      </c>
      <c r="C21" s="569"/>
      <c r="D21" s="569"/>
      <c r="E21" s="570"/>
      <c r="F21" s="566" t="str">
        <f>IF(B21="","",('出場選手エントリー票　女'!C12&amp;" "&amp;'出場選手エントリー票　女'!D12))</f>
        <v/>
      </c>
      <c r="G21" s="567"/>
      <c r="H21" s="381" t="str">
        <f>IF(B21="","",'出場選手エントリー票　女'!H12)</f>
        <v/>
      </c>
      <c r="I21" s="14" t="str">
        <f>IF('出場選手エントリー票　女'!K12="","",'出場選手エントリー票　女'!K12)</f>
        <v/>
      </c>
      <c r="J21" s="15" t="str">
        <f>IF('出場選手エントリー票　女'!L12="","",'出場選手エントリー票　女'!L12)</f>
        <v/>
      </c>
      <c r="K21" s="15" t="str">
        <f>IF('出場選手エントリー票　女'!M12="","",'出場選手エントリー票　女'!M12)</f>
        <v/>
      </c>
      <c r="L21" s="11" t="str">
        <f>IF('出場選手エントリー票　女'!N12="","",VALUE('出場選手エントリー票　女'!N12))</f>
        <v/>
      </c>
      <c r="M21" s="11" t="str">
        <f>IF('出場選手エントリー票　女'!O12="","",VALUE('出場選手エントリー票　女'!O12))</f>
        <v/>
      </c>
      <c r="N21" s="314"/>
      <c r="O21" s="314"/>
      <c r="P21" s="314"/>
      <c r="Q21" s="314"/>
      <c r="R21" s="314"/>
      <c r="T21" s="2">
        <f t="shared" si="0"/>
        <v>0</v>
      </c>
      <c r="U21" s="2">
        <f t="shared" si="1"/>
        <v>0</v>
      </c>
      <c r="V21" s="2">
        <f t="shared" si="2"/>
        <v>0</v>
      </c>
      <c r="W21" s="2">
        <f t="shared" si="3"/>
        <v>0</v>
      </c>
      <c r="X21" s="2">
        <f t="shared" si="4"/>
        <v>0</v>
      </c>
    </row>
    <row r="22" spans="1:24" ht="18.75" customHeight="1" x14ac:dyDescent="0.2">
      <c r="A22" s="10">
        <v>12</v>
      </c>
      <c r="B22" s="568" t="str">
        <f>IF('出場選手エントリー票　女'!B13="","",IF(MID('出場選手エントリー票　女'!B13,2,1)="0",RIGHTB('出場選手エントリー票　女'!B13,3),RIGHTB('出場選手エントリー票　女'!B13,4)))</f>
        <v/>
      </c>
      <c r="C22" s="569"/>
      <c r="D22" s="569"/>
      <c r="E22" s="570"/>
      <c r="F22" s="566" t="str">
        <f>IF(B22="","",('出場選手エントリー票　女'!C13&amp;" "&amp;'出場選手エントリー票　女'!D13))</f>
        <v/>
      </c>
      <c r="G22" s="567"/>
      <c r="H22" s="381" t="str">
        <f>IF(B22="","",'出場選手エントリー票　女'!H13)</f>
        <v/>
      </c>
      <c r="I22" s="14" t="str">
        <f>IF('出場選手エントリー票　女'!K13="","",'出場選手エントリー票　女'!K13)</f>
        <v/>
      </c>
      <c r="J22" s="15" t="str">
        <f>IF('出場選手エントリー票　女'!L13="","",'出場選手エントリー票　女'!L13)</f>
        <v/>
      </c>
      <c r="K22" s="15" t="str">
        <f>IF('出場選手エントリー票　女'!M13="","",'出場選手エントリー票　女'!M13)</f>
        <v/>
      </c>
      <c r="L22" s="11" t="str">
        <f>IF('出場選手エントリー票　女'!N13="","",VALUE('出場選手エントリー票　女'!N13))</f>
        <v/>
      </c>
      <c r="M22" s="11" t="str">
        <f>IF('出場選手エントリー票　女'!O13="","",VALUE('出場選手エントリー票　女'!O13))</f>
        <v/>
      </c>
      <c r="N22" s="314"/>
      <c r="O22" s="314"/>
      <c r="P22" s="314"/>
      <c r="Q22" s="314"/>
      <c r="R22" s="314"/>
      <c r="T22" s="2">
        <f t="shared" si="0"/>
        <v>0</v>
      </c>
      <c r="U22" s="2">
        <f t="shared" si="1"/>
        <v>0</v>
      </c>
      <c r="V22" s="2">
        <f t="shared" si="2"/>
        <v>0</v>
      </c>
      <c r="W22" s="2">
        <f t="shared" si="3"/>
        <v>0</v>
      </c>
      <c r="X22" s="2">
        <f t="shared" si="4"/>
        <v>0</v>
      </c>
    </row>
    <row r="23" spans="1:24" ht="18.75" customHeight="1" x14ac:dyDescent="0.2">
      <c r="A23" s="10">
        <v>13</v>
      </c>
      <c r="B23" s="568" t="str">
        <f>IF('出場選手エントリー票　女'!B14="","",IF(MID('出場選手エントリー票　女'!B14,2,1)="0",RIGHTB('出場選手エントリー票　女'!B14,3),RIGHTB('出場選手エントリー票　女'!B14,4)))</f>
        <v/>
      </c>
      <c r="C23" s="569"/>
      <c r="D23" s="569"/>
      <c r="E23" s="570"/>
      <c r="F23" s="566" t="str">
        <f>IF(B23="","",('出場選手エントリー票　女'!C14&amp;" "&amp;'出場選手エントリー票　女'!D14))</f>
        <v/>
      </c>
      <c r="G23" s="567"/>
      <c r="H23" s="381" t="str">
        <f>IF(B23="","",'出場選手エントリー票　女'!H14)</f>
        <v/>
      </c>
      <c r="I23" s="14" t="str">
        <f>IF('出場選手エントリー票　女'!K14="","",'出場選手エントリー票　女'!K14)</f>
        <v/>
      </c>
      <c r="J23" s="15" t="str">
        <f>IF('出場選手エントリー票　女'!L14="","",'出場選手エントリー票　女'!L14)</f>
        <v/>
      </c>
      <c r="K23" s="15" t="str">
        <f>IF('出場選手エントリー票　女'!M14="","",'出場選手エントリー票　女'!M14)</f>
        <v/>
      </c>
      <c r="L23" s="11" t="str">
        <f>IF('出場選手エントリー票　女'!N14="","",VALUE('出場選手エントリー票　女'!N14))</f>
        <v/>
      </c>
      <c r="M23" s="11" t="str">
        <f>IF('出場選手エントリー票　女'!O14="","",VALUE('出場選手エントリー票　女'!O14))</f>
        <v/>
      </c>
      <c r="N23" s="314"/>
      <c r="O23" s="314"/>
      <c r="P23" s="314"/>
      <c r="Q23" s="314"/>
      <c r="R23" s="314"/>
      <c r="T23" s="2">
        <f t="shared" si="0"/>
        <v>0</v>
      </c>
      <c r="U23" s="2">
        <f t="shared" si="1"/>
        <v>0</v>
      </c>
      <c r="V23" s="2">
        <f t="shared" si="2"/>
        <v>0</v>
      </c>
      <c r="W23" s="2">
        <f t="shared" si="3"/>
        <v>0</v>
      </c>
      <c r="X23" s="2">
        <f t="shared" si="4"/>
        <v>0</v>
      </c>
    </row>
    <row r="24" spans="1:24" ht="18.75" customHeight="1" x14ac:dyDescent="0.2">
      <c r="A24" s="10">
        <v>14</v>
      </c>
      <c r="B24" s="568" t="str">
        <f>IF('出場選手エントリー票　女'!B15="","",IF(MID('出場選手エントリー票　女'!B15,2,1)="0",RIGHTB('出場選手エントリー票　女'!B15,3),RIGHTB('出場選手エントリー票　女'!B15,4)))</f>
        <v/>
      </c>
      <c r="C24" s="569"/>
      <c r="D24" s="569"/>
      <c r="E24" s="570"/>
      <c r="F24" s="566" t="str">
        <f>IF(B24="","",('出場選手エントリー票　女'!C15&amp;" "&amp;'出場選手エントリー票　女'!D15))</f>
        <v/>
      </c>
      <c r="G24" s="567"/>
      <c r="H24" s="381" t="str">
        <f>IF(B24="","",'出場選手エントリー票　女'!H15)</f>
        <v/>
      </c>
      <c r="I24" s="14" t="str">
        <f>IF('出場選手エントリー票　女'!K15="","",'出場選手エントリー票　女'!K15)</f>
        <v/>
      </c>
      <c r="J24" s="15" t="str">
        <f>IF('出場選手エントリー票　女'!L15="","",'出場選手エントリー票　女'!L15)</f>
        <v/>
      </c>
      <c r="K24" s="15" t="str">
        <f>IF('出場選手エントリー票　女'!M15="","",'出場選手エントリー票　女'!M15)</f>
        <v/>
      </c>
      <c r="L24" s="11" t="str">
        <f>IF('出場選手エントリー票　女'!N15="","",VALUE('出場選手エントリー票　女'!N15))</f>
        <v/>
      </c>
      <c r="M24" s="11" t="str">
        <f>IF('出場選手エントリー票　女'!O15="","",VALUE('出場選手エントリー票　女'!O15))</f>
        <v/>
      </c>
      <c r="N24" s="314"/>
      <c r="O24" s="314"/>
      <c r="P24" s="314"/>
      <c r="Q24" s="314"/>
      <c r="R24" s="314"/>
      <c r="T24" s="2">
        <f t="shared" si="0"/>
        <v>0</v>
      </c>
      <c r="U24" s="2">
        <f t="shared" si="1"/>
        <v>0</v>
      </c>
      <c r="V24" s="2">
        <f t="shared" si="2"/>
        <v>0</v>
      </c>
      <c r="W24" s="2">
        <f t="shared" si="3"/>
        <v>0</v>
      </c>
      <c r="X24" s="2">
        <f t="shared" si="4"/>
        <v>0</v>
      </c>
    </row>
    <row r="25" spans="1:24" ht="18.75" customHeight="1" x14ac:dyDescent="0.2">
      <c r="A25" s="10">
        <v>15</v>
      </c>
      <c r="B25" s="568" t="str">
        <f>IF('出場選手エントリー票　女'!B16="","",IF(MID('出場選手エントリー票　女'!B16,2,1)="0",RIGHTB('出場選手エントリー票　女'!B16,3),RIGHTB('出場選手エントリー票　女'!B16,4)))</f>
        <v/>
      </c>
      <c r="C25" s="569"/>
      <c r="D25" s="569"/>
      <c r="E25" s="570"/>
      <c r="F25" s="566" t="str">
        <f>IF(B25="","",('出場選手エントリー票　女'!C16&amp;" "&amp;'出場選手エントリー票　女'!D16))</f>
        <v/>
      </c>
      <c r="G25" s="567"/>
      <c r="H25" s="381" t="str">
        <f>IF(B25="","",'出場選手エントリー票　女'!H16)</f>
        <v/>
      </c>
      <c r="I25" s="14" t="str">
        <f>IF('出場選手エントリー票　女'!K16="","",'出場選手エントリー票　女'!K16)</f>
        <v/>
      </c>
      <c r="J25" s="15" t="str">
        <f>IF('出場選手エントリー票　女'!L16="","",'出場選手エントリー票　女'!L16)</f>
        <v/>
      </c>
      <c r="K25" s="15" t="str">
        <f>IF('出場選手エントリー票　女'!M16="","",'出場選手エントリー票　女'!M16)</f>
        <v/>
      </c>
      <c r="L25" s="11" t="str">
        <f>IF('出場選手エントリー票　女'!N16="","",VALUE('出場選手エントリー票　女'!N16))</f>
        <v/>
      </c>
      <c r="M25" s="11" t="str">
        <f>IF('出場選手エントリー票　女'!O16="","",VALUE('出場選手エントリー票　女'!O16))</f>
        <v/>
      </c>
      <c r="N25" s="314"/>
      <c r="O25" s="314"/>
      <c r="P25" s="314"/>
      <c r="Q25" s="314"/>
      <c r="R25" s="314"/>
      <c r="T25" s="2">
        <f t="shared" si="0"/>
        <v>0</v>
      </c>
      <c r="U25" s="2">
        <f t="shared" si="1"/>
        <v>0</v>
      </c>
      <c r="V25" s="2">
        <f t="shared" si="2"/>
        <v>0</v>
      </c>
      <c r="W25" s="2">
        <f t="shared" si="3"/>
        <v>0</v>
      </c>
      <c r="X25" s="2">
        <f t="shared" si="4"/>
        <v>0</v>
      </c>
    </row>
    <row r="26" spans="1:24" ht="18.75" customHeight="1" x14ac:dyDescent="0.2">
      <c r="A26" s="10">
        <v>16</v>
      </c>
      <c r="B26" s="568" t="str">
        <f>IF('出場選手エントリー票　女'!B17="","",IF(MID('出場選手エントリー票　女'!B17,2,1)="0",RIGHTB('出場選手エントリー票　女'!B17,3),RIGHTB('出場選手エントリー票　女'!B17,4)))</f>
        <v/>
      </c>
      <c r="C26" s="569"/>
      <c r="D26" s="569"/>
      <c r="E26" s="570"/>
      <c r="F26" s="566" t="str">
        <f>IF(B26="","",('出場選手エントリー票　女'!C17&amp;" "&amp;'出場選手エントリー票　女'!D17))</f>
        <v/>
      </c>
      <c r="G26" s="567"/>
      <c r="H26" s="381" t="str">
        <f>IF(B26="","",'出場選手エントリー票　女'!H17)</f>
        <v/>
      </c>
      <c r="I26" s="14" t="str">
        <f>IF('出場選手エントリー票　女'!K17="","",'出場選手エントリー票　女'!K17)</f>
        <v/>
      </c>
      <c r="J26" s="15" t="str">
        <f>IF('出場選手エントリー票　女'!L17="","",'出場選手エントリー票　女'!L17)</f>
        <v/>
      </c>
      <c r="K26" s="15" t="str">
        <f>IF('出場選手エントリー票　女'!M17="","",'出場選手エントリー票　女'!M17)</f>
        <v/>
      </c>
      <c r="L26" s="11" t="str">
        <f>IF('出場選手エントリー票　女'!N17="","",VALUE('出場選手エントリー票　女'!N17))</f>
        <v/>
      </c>
      <c r="M26" s="11" t="str">
        <f>IF('出場選手エントリー票　女'!O17="","",VALUE('出場選手エントリー票　女'!O17))</f>
        <v/>
      </c>
      <c r="N26" s="314"/>
      <c r="O26" s="314"/>
      <c r="P26" s="314"/>
      <c r="Q26" s="314"/>
      <c r="R26" s="314"/>
      <c r="T26" s="2">
        <f t="shared" si="0"/>
        <v>0</v>
      </c>
      <c r="U26" s="2">
        <f t="shared" si="1"/>
        <v>0</v>
      </c>
      <c r="V26" s="2">
        <f t="shared" si="2"/>
        <v>0</v>
      </c>
      <c r="W26" s="2">
        <f t="shared" si="3"/>
        <v>0</v>
      </c>
      <c r="X26" s="2">
        <f t="shared" si="4"/>
        <v>0</v>
      </c>
    </row>
    <row r="27" spans="1:24" ht="18.75" customHeight="1" x14ac:dyDescent="0.2">
      <c r="A27" s="10">
        <v>17</v>
      </c>
      <c r="B27" s="568" t="str">
        <f>IF('出場選手エントリー票　女'!B18="","",IF(MID('出場選手エントリー票　女'!B18,2,1)="0",RIGHTB('出場選手エントリー票　女'!B18,3),RIGHTB('出場選手エントリー票　女'!B18,4)))</f>
        <v/>
      </c>
      <c r="C27" s="569"/>
      <c r="D27" s="569"/>
      <c r="E27" s="570"/>
      <c r="F27" s="566" t="str">
        <f>IF(B27="","",('出場選手エントリー票　女'!C18&amp;" "&amp;'出場選手エントリー票　女'!D18))</f>
        <v/>
      </c>
      <c r="G27" s="567"/>
      <c r="H27" s="381" t="str">
        <f>IF(B27="","",'出場選手エントリー票　女'!H18)</f>
        <v/>
      </c>
      <c r="I27" s="14" t="str">
        <f>IF('出場選手エントリー票　女'!K18="","",'出場選手エントリー票　女'!K18)</f>
        <v/>
      </c>
      <c r="J27" s="15" t="str">
        <f>IF('出場選手エントリー票　女'!L18="","",'出場選手エントリー票　女'!L18)</f>
        <v/>
      </c>
      <c r="K27" s="15" t="str">
        <f>IF('出場選手エントリー票　女'!M18="","",'出場選手エントリー票　女'!M18)</f>
        <v/>
      </c>
      <c r="L27" s="11" t="str">
        <f>IF('出場選手エントリー票　女'!N18="","",VALUE('出場選手エントリー票　女'!N18))</f>
        <v/>
      </c>
      <c r="M27" s="11" t="str">
        <f>IF('出場選手エントリー票　女'!O18="","",VALUE('出場選手エントリー票　女'!O18))</f>
        <v/>
      </c>
      <c r="N27" s="314"/>
      <c r="O27" s="314"/>
      <c r="P27" s="314"/>
      <c r="Q27" s="314"/>
      <c r="R27" s="314"/>
      <c r="T27" s="2">
        <f t="shared" si="0"/>
        <v>0</v>
      </c>
      <c r="U27" s="2">
        <f t="shared" si="1"/>
        <v>0</v>
      </c>
      <c r="V27" s="2">
        <f t="shared" si="2"/>
        <v>0</v>
      </c>
      <c r="W27" s="2">
        <f t="shared" si="3"/>
        <v>0</v>
      </c>
      <c r="X27" s="2">
        <f t="shared" si="4"/>
        <v>0</v>
      </c>
    </row>
    <row r="28" spans="1:24" ht="18.75" customHeight="1" x14ac:dyDescent="0.2">
      <c r="A28" s="10">
        <v>18</v>
      </c>
      <c r="B28" s="568" t="str">
        <f>IF('出場選手エントリー票　女'!B19="","",IF(MID('出場選手エントリー票　女'!B19,2,1)="0",RIGHTB('出場選手エントリー票　女'!B19,3),RIGHTB('出場選手エントリー票　女'!B19,4)))</f>
        <v/>
      </c>
      <c r="C28" s="569"/>
      <c r="D28" s="569"/>
      <c r="E28" s="570"/>
      <c r="F28" s="566" t="str">
        <f>IF(B28="","",('出場選手エントリー票　女'!C19&amp;" "&amp;'出場選手エントリー票　女'!D19))</f>
        <v/>
      </c>
      <c r="G28" s="567"/>
      <c r="H28" s="381" t="str">
        <f>IF(B28="","",'出場選手エントリー票　女'!H19)</f>
        <v/>
      </c>
      <c r="I28" s="14" t="str">
        <f>IF('出場選手エントリー票　女'!K19="","",'出場選手エントリー票　女'!K19)</f>
        <v/>
      </c>
      <c r="J28" s="15" t="str">
        <f>IF('出場選手エントリー票　女'!L19="","",'出場選手エントリー票　女'!L19)</f>
        <v/>
      </c>
      <c r="K28" s="15" t="str">
        <f>IF('出場選手エントリー票　女'!M19="","",'出場選手エントリー票　女'!M19)</f>
        <v/>
      </c>
      <c r="L28" s="11" t="str">
        <f>IF('出場選手エントリー票　女'!N19="","",VALUE('出場選手エントリー票　女'!N19))</f>
        <v/>
      </c>
      <c r="M28" s="11" t="str">
        <f>IF('出場選手エントリー票　女'!O19="","",VALUE('出場選手エントリー票　女'!O19))</f>
        <v/>
      </c>
      <c r="N28" s="314"/>
      <c r="O28" s="314"/>
      <c r="P28" s="314"/>
      <c r="Q28" s="314"/>
      <c r="R28" s="314"/>
      <c r="T28" s="2">
        <f t="shared" si="0"/>
        <v>0</v>
      </c>
      <c r="U28" s="2">
        <f t="shared" si="1"/>
        <v>0</v>
      </c>
      <c r="V28" s="2">
        <f t="shared" si="2"/>
        <v>0</v>
      </c>
      <c r="W28" s="2">
        <f t="shared" si="3"/>
        <v>0</v>
      </c>
      <c r="X28" s="2">
        <f t="shared" si="4"/>
        <v>0</v>
      </c>
    </row>
    <row r="29" spans="1:24" ht="18.75" customHeight="1" x14ac:dyDescent="0.2">
      <c r="A29" s="10">
        <v>19</v>
      </c>
      <c r="B29" s="568" t="str">
        <f>IF('出場選手エントリー票　女'!B20="","",IF(MID('出場選手エントリー票　女'!B20,2,1)="0",RIGHTB('出場選手エントリー票　女'!B20,3),RIGHTB('出場選手エントリー票　女'!B20,4)))</f>
        <v/>
      </c>
      <c r="C29" s="569"/>
      <c r="D29" s="569"/>
      <c r="E29" s="570"/>
      <c r="F29" s="566" t="str">
        <f>IF(B29="","",('出場選手エントリー票　女'!C20&amp;" "&amp;'出場選手エントリー票　女'!D20))</f>
        <v/>
      </c>
      <c r="G29" s="567"/>
      <c r="H29" s="381" t="str">
        <f>IF(B29="","",'出場選手エントリー票　女'!H20)</f>
        <v/>
      </c>
      <c r="I29" s="14" t="str">
        <f>IF('出場選手エントリー票　女'!K20="","",'出場選手エントリー票　女'!K20)</f>
        <v/>
      </c>
      <c r="J29" s="15" t="str">
        <f>IF('出場選手エントリー票　女'!L20="","",'出場選手エントリー票　女'!L20)</f>
        <v/>
      </c>
      <c r="K29" s="15" t="str">
        <f>IF('出場選手エントリー票　女'!M20="","",'出場選手エントリー票　女'!M20)</f>
        <v/>
      </c>
      <c r="L29" s="11" t="str">
        <f>IF('出場選手エントリー票　女'!N20="","",VALUE('出場選手エントリー票　女'!N20))</f>
        <v/>
      </c>
      <c r="M29" s="11" t="str">
        <f>IF('出場選手エントリー票　女'!O20="","",VALUE('出場選手エントリー票　女'!O20))</f>
        <v/>
      </c>
      <c r="N29" s="314"/>
      <c r="O29" s="314"/>
      <c r="P29" s="314"/>
      <c r="Q29" s="314"/>
      <c r="R29" s="314"/>
      <c r="T29" s="2">
        <f t="shared" si="0"/>
        <v>0</v>
      </c>
      <c r="U29" s="2">
        <f t="shared" si="1"/>
        <v>0</v>
      </c>
      <c r="V29" s="2">
        <f t="shared" si="2"/>
        <v>0</v>
      </c>
      <c r="W29" s="2">
        <f t="shared" si="3"/>
        <v>0</v>
      </c>
      <c r="X29" s="2">
        <f t="shared" si="4"/>
        <v>0</v>
      </c>
    </row>
    <row r="30" spans="1:24" ht="18.75" customHeight="1" x14ac:dyDescent="0.2">
      <c r="A30" s="12">
        <v>20</v>
      </c>
      <c r="B30" s="568" t="str">
        <f>IF('出場選手エントリー票　女'!B21="","",IF(MID('出場選手エントリー票　女'!B21,2,1)="0",RIGHTB('出場選手エントリー票　女'!B21,3),RIGHTB('出場選手エントリー票　女'!B21,4)))</f>
        <v/>
      </c>
      <c r="C30" s="569"/>
      <c r="D30" s="569"/>
      <c r="E30" s="570"/>
      <c r="F30" s="566" t="str">
        <f>IF(B30="","",('出場選手エントリー票　女'!C21&amp;" "&amp;'出場選手エントリー票　女'!D21))</f>
        <v/>
      </c>
      <c r="G30" s="567"/>
      <c r="H30" s="381" t="str">
        <f>IF(B30="","",'出場選手エントリー票　女'!H21)</f>
        <v/>
      </c>
      <c r="I30" s="14" t="str">
        <f>IF('出場選手エントリー票　女'!K21="","",'出場選手エントリー票　女'!K21)</f>
        <v/>
      </c>
      <c r="J30" s="15" t="str">
        <f>IF('出場選手エントリー票　女'!L21="","",'出場選手エントリー票　女'!L21)</f>
        <v/>
      </c>
      <c r="K30" s="15" t="str">
        <f>IF('出場選手エントリー票　女'!M21="","",'出場選手エントリー票　女'!M21)</f>
        <v/>
      </c>
      <c r="L30" s="11" t="str">
        <f>IF('出場選手エントリー票　女'!N21="","",VALUE('出場選手エントリー票　女'!N21))</f>
        <v/>
      </c>
      <c r="M30" s="11" t="str">
        <f>IF('出場選手エントリー票　女'!O21="","",VALUE('出場選手エントリー票　女'!O21))</f>
        <v/>
      </c>
      <c r="N30" s="314"/>
      <c r="O30" s="314"/>
      <c r="P30" s="314"/>
      <c r="Q30" s="314"/>
      <c r="R30" s="314"/>
      <c r="S30" s="20"/>
      <c r="T30" s="2">
        <f t="shared" si="0"/>
        <v>0</v>
      </c>
      <c r="U30" s="2">
        <f t="shared" si="1"/>
        <v>0</v>
      </c>
      <c r="V30" s="2">
        <f t="shared" si="2"/>
        <v>0</v>
      </c>
      <c r="W30" s="2">
        <f t="shared" si="3"/>
        <v>0</v>
      </c>
      <c r="X30" s="2">
        <f t="shared" si="4"/>
        <v>0</v>
      </c>
    </row>
    <row r="31" spans="1:24" ht="15" customHeight="1" x14ac:dyDescent="0.2">
      <c r="A31" s="18" t="s">
        <v>727</v>
      </c>
      <c r="F31" s="19"/>
      <c r="G31" s="19"/>
      <c r="H31" s="19"/>
      <c r="I31" s="19"/>
      <c r="J31" s="19"/>
      <c r="K31" s="16"/>
      <c r="L31" s="16"/>
      <c r="M31" s="16"/>
      <c r="N31" s="315" t="s">
        <v>670</v>
      </c>
      <c r="O31" s="316"/>
      <c r="P31" s="316"/>
      <c r="Q31" s="316"/>
      <c r="R31" s="316"/>
      <c r="S31" s="17"/>
      <c r="T31" s="17"/>
    </row>
    <row r="32" spans="1:24" ht="17.25" customHeight="1" x14ac:dyDescent="0.2">
      <c r="A32" s="628" t="s">
        <v>720</v>
      </c>
      <c r="B32" s="628"/>
      <c r="C32" s="628"/>
      <c r="D32" s="628"/>
      <c r="E32" s="628"/>
      <c r="F32" s="382" t="s">
        <v>673</v>
      </c>
      <c r="G32" s="607" t="s">
        <v>217</v>
      </c>
      <c r="H32" s="608"/>
      <c r="I32" s="628" t="s">
        <v>91</v>
      </c>
      <c r="J32" s="628"/>
      <c r="K32" s="16"/>
      <c r="L32" s="16"/>
      <c r="N32" s="317" t="s">
        <v>720</v>
      </c>
      <c r="O32" s="317" t="s">
        <v>218</v>
      </c>
      <c r="P32" s="317" t="s">
        <v>673</v>
      </c>
      <c r="Q32" s="317" t="s">
        <v>219</v>
      </c>
      <c r="R32" s="318"/>
      <c r="S32" s="7"/>
      <c r="T32" s="7"/>
    </row>
    <row r="33" spans="1:24" ht="21.75" customHeight="1" x14ac:dyDescent="0.2">
      <c r="A33" s="625" t="s">
        <v>728</v>
      </c>
      <c r="B33" s="625"/>
      <c r="C33" s="625"/>
      <c r="D33" s="625"/>
      <c r="E33" s="625"/>
      <c r="F33" s="383" t="s">
        <v>766</v>
      </c>
      <c r="G33" s="604" t="s">
        <v>668</v>
      </c>
      <c r="H33" s="605"/>
      <c r="I33" s="625" t="s">
        <v>728</v>
      </c>
      <c r="J33" s="625"/>
      <c r="K33" s="16"/>
      <c r="L33" s="16"/>
      <c r="N33" s="319" t="s">
        <v>671</v>
      </c>
      <c r="O33" s="319" t="s">
        <v>672</v>
      </c>
      <c r="P33" s="319" t="s">
        <v>674</v>
      </c>
      <c r="Q33" s="319" t="s">
        <v>676</v>
      </c>
      <c r="R33" s="320"/>
      <c r="S33" s="13"/>
      <c r="T33" s="13"/>
    </row>
    <row r="34" spans="1:24" ht="21.75" customHeight="1" x14ac:dyDescent="0.2">
      <c r="A34" s="627">
        <f>COUNTIF($T$11:$V$75,1)</f>
        <v>0</v>
      </c>
      <c r="B34" s="627"/>
      <c r="C34" s="627"/>
      <c r="D34" s="627"/>
      <c r="E34" s="627"/>
      <c r="F34" s="384">
        <f>COUNTIF('出場選手エントリー票　女'!$K$1:$K$65,"八種")+COUNTIF('出場選手エントリー票　女'!$L$1:$L$65,"八種")+COUNTIF('出場選手エントリー票　女'!$M$1:$M$65,"八種")+COUNTIF('出場選手エントリー票　女'!$K$1:$K$65,"七種")+COUNTIF('出場選手エントリー票　女'!$L$1:$L$65,"七種")+COUNTIF('出場選手エントリー票　女'!$M$1:$M$65,"七種")</f>
        <v>0</v>
      </c>
      <c r="G34" s="618">
        <f>SUM(MAX($W$11:$W$75),MAX($X$11:$X$75))</f>
        <v>0</v>
      </c>
      <c r="H34" s="619"/>
      <c r="I34" s="623">
        <f>出場選手エントリー票!I3</f>
        <v>0</v>
      </c>
      <c r="J34" s="623"/>
      <c r="K34" s="614" t="s">
        <v>669</v>
      </c>
      <c r="L34" s="615"/>
      <c r="N34" s="321" t="s">
        <v>729</v>
      </c>
      <c r="O34" s="321" t="s">
        <v>220</v>
      </c>
      <c r="P34" s="321" t="s">
        <v>675</v>
      </c>
      <c r="Q34" s="321" t="s">
        <v>677</v>
      </c>
      <c r="R34" s="322" t="s">
        <v>669</v>
      </c>
      <c r="S34" s="13"/>
      <c r="T34" s="13"/>
    </row>
    <row r="35" spans="1:24" ht="21.75" customHeight="1" x14ac:dyDescent="0.2">
      <c r="A35" s="626">
        <f>A34*600</f>
        <v>0</v>
      </c>
      <c r="B35" s="626"/>
      <c r="C35" s="626"/>
      <c r="D35" s="626"/>
      <c r="E35" s="626"/>
      <c r="F35" s="385">
        <f>F34*1500</f>
        <v>0</v>
      </c>
      <c r="G35" s="602">
        <f>G34*1200</f>
        <v>0</v>
      </c>
      <c r="H35" s="613"/>
      <c r="I35" s="624">
        <f>I34*600</f>
        <v>0</v>
      </c>
      <c r="J35" s="624"/>
      <c r="K35" s="601">
        <f>A35+F35+G35+I35</f>
        <v>0</v>
      </c>
      <c r="L35" s="601"/>
      <c r="N35" s="321" t="s">
        <v>730</v>
      </c>
      <c r="O35" s="321" t="s">
        <v>730</v>
      </c>
      <c r="P35" s="321" t="s">
        <v>730</v>
      </c>
      <c r="Q35" s="321" t="s">
        <v>730</v>
      </c>
      <c r="R35" s="321" t="s">
        <v>730</v>
      </c>
      <c r="S35" s="13"/>
      <c r="T35" s="13"/>
    </row>
    <row r="36" spans="1:24" ht="18.75" customHeight="1" x14ac:dyDescent="0.2">
      <c r="A36" s="10">
        <v>21</v>
      </c>
      <c r="B36" s="629" t="str">
        <f>IF('出場選手エントリー票　女'!B22="","",IF(MID('出場選手エントリー票　女'!B22,2,1)="0",RIGHTB('出場選手エントリー票　女'!B22,3),RIGHTB('出場選手エントリー票　女'!B22,4)))</f>
        <v/>
      </c>
      <c r="C36" s="630"/>
      <c r="D36" s="630"/>
      <c r="E36" s="631"/>
      <c r="F36" s="566" t="str">
        <f>IF(B36="","",('出場選手エントリー票　女'!C22&amp;" "&amp;'出場選手エントリー票　女'!D22))</f>
        <v/>
      </c>
      <c r="G36" s="567"/>
      <c r="H36" s="381" t="str">
        <f>IF(B36="","",'出場選手エントリー票　女'!H22)</f>
        <v/>
      </c>
      <c r="I36" s="14" t="str">
        <f>IF('出場選手エントリー票　女'!K22="","",'出場選手エントリー票　女'!K22)</f>
        <v/>
      </c>
      <c r="J36" s="15" t="str">
        <f>IF('出場選手エントリー票　女'!L22="","",'出場選手エントリー票　女'!L22)</f>
        <v/>
      </c>
      <c r="K36" s="15" t="str">
        <f>IF('出場選手エントリー票　女'!M22="","",'出場選手エントリー票　女'!M22)</f>
        <v/>
      </c>
      <c r="L36" s="11" t="str">
        <f>IF('出場選手エントリー票　女'!N22="","",VALUE('出場選手エントリー票　女'!N22))</f>
        <v/>
      </c>
      <c r="M36" s="8" t="str">
        <f>IF('出場選手エントリー票　女'!O22="","",VALUE('出場選手エントリー票　女'!O22))</f>
        <v/>
      </c>
      <c r="N36" s="314"/>
      <c r="O36" s="314"/>
      <c r="P36" s="314"/>
      <c r="Q36" s="314"/>
      <c r="R36" s="314"/>
      <c r="T36" s="2">
        <f t="shared" ref="T36:T75" si="5">IF(I36="",0,1)</f>
        <v>0</v>
      </c>
      <c r="U36" s="2">
        <f t="shared" ref="U36:U75" si="6">IF(J36="",0,1)</f>
        <v>0</v>
      </c>
      <c r="V36" s="2">
        <f t="shared" ref="V36:V75" si="7">IF(K36="",0,1)</f>
        <v>0</v>
      </c>
      <c r="W36" s="2">
        <f t="shared" ref="W36:W75" si="8">IF(ISERROR(VALUE(L36)),0,VALUE(L36))</f>
        <v>0</v>
      </c>
      <c r="X36" s="2">
        <f t="shared" ref="X36:X75" si="9">IF(ISERROR(VALUE(M36)),0,VALUE(M36))</f>
        <v>0</v>
      </c>
    </row>
    <row r="37" spans="1:24" ht="18.75" customHeight="1" x14ac:dyDescent="0.2">
      <c r="A37" s="10">
        <v>22</v>
      </c>
      <c r="B37" s="568" t="str">
        <f>IF('出場選手エントリー票　女'!B23="","",IF(MID('出場選手エントリー票　女'!B23,2,1)="0",RIGHTB('出場選手エントリー票　女'!B23,3),RIGHTB('出場選手エントリー票　女'!B23,4)))</f>
        <v/>
      </c>
      <c r="C37" s="569"/>
      <c r="D37" s="569"/>
      <c r="E37" s="570"/>
      <c r="F37" s="566" t="str">
        <f>IF(B37="","",('出場選手エントリー票　女'!C23&amp;" "&amp;'出場選手エントリー票　女'!D23))</f>
        <v/>
      </c>
      <c r="G37" s="567"/>
      <c r="H37" s="381" t="str">
        <f>IF(B37="","",'出場選手エントリー票　女'!H23)</f>
        <v/>
      </c>
      <c r="I37" s="14" t="str">
        <f>IF('出場選手エントリー票　女'!K23="","",'出場選手エントリー票　女'!K23)</f>
        <v/>
      </c>
      <c r="J37" s="15" t="str">
        <f>IF('出場選手エントリー票　女'!L23="","",'出場選手エントリー票　女'!L23)</f>
        <v/>
      </c>
      <c r="K37" s="15" t="str">
        <f>IF('出場選手エントリー票　女'!M23="","",'出場選手エントリー票　女'!M23)</f>
        <v/>
      </c>
      <c r="L37" s="11" t="str">
        <f>IF('出場選手エントリー票　女'!N23="","",VALUE('出場選手エントリー票　女'!N23))</f>
        <v/>
      </c>
      <c r="M37" s="11" t="str">
        <f>IF('出場選手エントリー票　女'!O23="","",VALUE('出場選手エントリー票　女'!O23))</f>
        <v/>
      </c>
      <c r="N37" s="314"/>
      <c r="O37" s="314"/>
      <c r="P37" s="314"/>
      <c r="Q37" s="314"/>
      <c r="R37" s="314"/>
      <c r="T37" s="2">
        <f t="shared" si="5"/>
        <v>0</v>
      </c>
      <c r="U37" s="2">
        <f t="shared" si="6"/>
        <v>0</v>
      </c>
      <c r="V37" s="2">
        <f t="shared" si="7"/>
        <v>0</v>
      </c>
      <c r="W37" s="2">
        <f t="shared" si="8"/>
        <v>0</v>
      </c>
      <c r="X37" s="2">
        <f t="shared" si="9"/>
        <v>0</v>
      </c>
    </row>
    <row r="38" spans="1:24" ht="18.75" customHeight="1" x14ac:dyDescent="0.2">
      <c r="A38" s="10">
        <v>23</v>
      </c>
      <c r="B38" s="568" t="str">
        <f>IF('出場選手エントリー票　女'!B24="","",IF(MID('出場選手エントリー票　女'!B24,2,1)="0",RIGHTB('出場選手エントリー票　女'!B24,3),RIGHTB('出場選手エントリー票　女'!B24,4)))</f>
        <v/>
      </c>
      <c r="C38" s="569"/>
      <c r="D38" s="569"/>
      <c r="E38" s="570"/>
      <c r="F38" s="566" t="str">
        <f>IF(B38="","",('出場選手エントリー票　女'!C24&amp;" "&amp;'出場選手エントリー票　女'!D24))</f>
        <v/>
      </c>
      <c r="G38" s="567"/>
      <c r="H38" s="381" t="str">
        <f>IF(B38="","",'出場選手エントリー票　女'!H24)</f>
        <v/>
      </c>
      <c r="I38" s="14" t="str">
        <f>IF('出場選手エントリー票　女'!K24="","",'出場選手エントリー票　女'!K24)</f>
        <v/>
      </c>
      <c r="J38" s="15" t="str">
        <f>IF('出場選手エントリー票　女'!L24="","",'出場選手エントリー票　女'!L24)</f>
        <v/>
      </c>
      <c r="K38" s="15" t="str">
        <f>IF('出場選手エントリー票　女'!M24="","",'出場選手エントリー票　女'!M24)</f>
        <v/>
      </c>
      <c r="L38" s="11" t="str">
        <f>IF('出場選手エントリー票　女'!N24="","",VALUE('出場選手エントリー票　女'!N24))</f>
        <v/>
      </c>
      <c r="M38" s="11" t="str">
        <f>IF('出場選手エントリー票　女'!O24="","",VALUE('出場選手エントリー票　女'!O24))</f>
        <v/>
      </c>
      <c r="N38" s="314"/>
      <c r="O38" s="314"/>
      <c r="P38" s="314"/>
      <c r="Q38" s="314"/>
      <c r="R38" s="314"/>
      <c r="T38" s="2">
        <f t="shared" si="5"/>
        <v>0</v>
      </c>
      <c r="U38" s="2">
        <f t="shared" si="6"/>
        <v>0</v>
      </c>
      <c r="V38" s="2">
        <f t="shared" si="7"/>
        <v>0</v>
      </c>
      <c r="W38" s="2">
        <f t="shared" si="8"/>
        <v>0</v>
      </c>
      <c r="X38" s="2">
        <f t="shared" si="9"/>
        <v>0</v>
      </c>
    </row>
    <row r="39" spans="1:24" ht="18.75" customHeight="1" x14ac:dyDescent="0.2">
      <c r="A39" s="10">
        <v>24</v>
      </c>
      <c r="B39" s="568" t="str">
        <f>IF('出場選手エントリー票　女'!B25="","",IF(MID('出場選手エントリー票　女'!B25,2,1)="0",RIGHTB('出場選手エントリー票　女'!B25,3),RIGHTB('出場選手エントリー票　女'!B25,4)))</f>
        <v/>
      </c>
      <c r="C39" s="569"/>
      <c r="D39" s="569"/>
      <c r="E39" s="570"/>
      <c r="F39" s="566" t="str">
        <f>IF(B39="","",('出場選手エントリー票　女'!C25&amp;" "&amp;'出場選手エントリー票　女'!D25))</f>
        <v/>
      </c>
      <c r="G39" s="567"/>
      <c r="H39" s="381" t="str">
        <f>IF(B39="","",'出場選手エントリー票　女'!H25)</f>
        <v/>
      </c>
      <c r="I39" s="14" t="str">
        <f>IF('出場選手エントリー票　女'!K25="","",'出場選手エントリー票　女'!K25)</f>
        <v/>
      </c>
      <c r="J39" s="15" t="str">
        <f>IF('出場選手エントリー票　女'!L25="","",'出場選手エントリー票　女'!L25)</f>
        <v/>
      </c>
      <c r="K39" s="15" t="str">
        <f>IF('出場選手エントリー票　女'!M25="","",'出場選手エントリー票　女'!M25)</f>
        <v/>
      </c>
      <c r="L39" s="11" t="str">
        <f>IF('出場選手エントリー票　女'!N25="","",VALUE('出場選手エントリー票　女'!N25))</f>
        <v/>
      </c>
      <c r="M39" s="11" t="str">
        <f>IF('出場選手エントリー票　女'!O25="","",VALUE('出場選手エントリー票　女'!O25))</f>
        <v/>
      </c>
      <c r="N39" s="314"/>
      <c r="O39" s="314"/>
      <c r="P39" s="314"/>
      <c r="Q39" s="314"/>
      <c r="R39" s="314"/>
      <c r="T39" s="2">
        <f t="shared" si="5"/>
        <v>0</v>
      </c>
      <c r="U39" s="2">
        <f t="shared" si="6"/>
        <v>0</v>
      </c>
      <c r="V39" s="2">
        <f t="shared" si="7"/>
        <v>0</v>
      </c>
      <c r="W39" s="2">
        <f t="shared" si="8"/>
        <v>0</v>
      </c>
      <c r="X39" s="2">
        <f t="shared" si="9"/>
        <v>0</v>
      </c>
    </row>
    <row r="40" spans="1:24" ht="18.75" customHeight="1" x14ac:dyDescent="0.2">
      <c r="A40" s="10">
        <v>25</v>
      </c>
      <c r="B40" s="568" t="str">
        <f>IF('出場選手エントリー票　女'!B26="","",IF(MID('出場選手エントリー票　女'!B26,2,1)="0",RIGHTB('出場選手エントリー票　女'!B26,3),RIGHTB('出場選手エントリー票　女'!B26,4)))</f>
        <v/>
      </c>
      <c r="C40" s="569"/>
      <c r="D40" s="569"/>
      <c r="E40" s="570"/>
      <c r="F40" s="566" t="str">
        <f>IF(B40="","",('出場選手エントリー票　女'!C26&amp;" "&amp;'出場選手エントリー票　女'!D26))</f>
        <v/>
      </c>
      <c r="G40" s="567"/>
      <c r="H40" s="381" t="str">
        <f>IF(B40="","",'出場選手エントリー票　女'!H26)</f>
        <v/>
      </c>
      <c r="I40" s="14" t="str">
        <f>IF('出場選手エントリー票　女'!K26="","",'出場選手エントリー票　女'!K26)</f>
        <v/>
      </c>
      <c r="J40" s="15" t="str">
        <f>IF('出場選手エントリー票　女'!L26="","",'出場選手エントリー票　女'!L26)</f>
        <v/>
      </c>
      <c r="K40" s="15" t="str">
        <f>IF('出場選手エントリー票　女'!M26="","",'出場選手エントリー票　女'!M26)</f>
        <v/>
      </c>
      <c r="L40" s="11" t="str">
        <f>IF('出場選手エントリー票　女'!N26="","",VALUE('出場選手エントリー票　女'!N26))</f>
        <v/>
      </c>
      <c r="M40" s="11" t="str">
        <f>IF('出場選手エントリー票　女'!O26="","",VALUE('出場選手エントリー票　女'!O26))</f>
        <v/>
      </c>
      <c r="N40" s="314"/>
      <c r="O40" s="314"/>
      <c r="P40" s="314"/>
      <c r="Q40" s="314"/>
      <c r="R40" s="314"/>
      <c r="T40" s="2">
        <f t="shared" si="5"/>
        <v>0</v>
      </c>
      <c r="U40" s="2">
        <f t="shared" si="6"/>
        <v>0</v>
      </c>
      <c r="V40" s="2">
        <f t="shared" si="7"/>
        <v>0</v>
      </c>
      <c r="W40" s="2">
        <f t="shared" si="8"/>
        <v>0</v>
      </c>
      <c r="X40" s="2">
        <f t="shared" si="9"/>
        <v>0</v>
      </c>
    </row>
    <row r="41" spans="1:24" ht="18.75" customHeight="1" x14ac:dyDescent="0.2">
      <c r="A41" s="10">
        <v>26</v>
      </c>
      <c r="B41" s="568" t="str">
        <f>IF('出場選手エントリー票　女'!B27="","",IF(MID('出場選手エントリー票　女'!B27,2,1)="0",RIGHTB('出場選手エントリー票　女'!B27,3),RIGHTB('出場選手エントリー票　女'!B27,4)))</f>
        <v/>
      </c>
      <c r="C41" s="569"/>
      <c r="D41" s="569"/>
      <c r="E41" s="570"/>
      <c r="F41" s="566" t="str">
        <f>IF(B41="","",('出場選手エントリー票　女'!C27&amp;" "&amp;'出場選手エントリー票　女'!D27))</f>
        <v/>
      </c>
      <c r="G41" s="567"/>
      <c r="H41" s="381" t="str">
        <f>IF(B41="","",'出場選手エントリー票　女'!H27)</f>
        <v/>
      </c>
      <c r="I41" s="14" t="str">
        <f>IF('出場選手エントリー票　女'!K27="","",'出場選手エントリー票　女'!K27)</f>
        <v/>
      </c>
      <c r="J41" s="15" t="str">
        <f>IF('出場選手エントリー票　女'!L27="","",'出場選手エントリー票　女'!L27)</f>
        <v/>
      </c>
      <c r="K41" s="15" t="str">
        <f>IF('出場選手エントリー票　女'!M27="","",'出場選手エントリー票　女'!M27)</f>
        <v/>
      </c>
      <c r="L41" s="11" t="str">
        <f>IF('出場選手エントリー票　女'!N27="","",VALUE('出場選手エントリー票　女'!N27))</f>
        <v/>
      </c>
      <c r="M41" s="11" t="str">
        <f>IF('出場選手エントリー票　女'!O27="","",VALUE('出場選手エントリー票　女'!O27))</f>
        <v/>
      </c>
      <c r="N41" s="314"/>
      <c r="O41" s="314"/>
      <c r="P41" s="314"/>
      <c r="Q41" s="314"/>
      <c r="R41" s="314"/>
      <c r="T41" s="2">
        <f t="shared" si="5"/>
        <v>0</v>
      </c>
      <c r="U41" s="2">
        <f t="shared" si="6"/>
        <v>0</v>
      </c>
      <c r="V41" s="2">
        <f t="shared" si="7"/>
        <v>0</v>
      </c>
      <c r="W41" s="2">
        <f t="shared" si="8"/>
        <v>0</v>
      </c>
      <c r="X41" s="2">
        <f t="shared" si="9"/>
        <v>0</v>
      </c>
    </row>
    <row r="42" spans="1:24" ht="18.75" customHeight="1" x14ac:dyDescent="0.2">
      <c r="A42" s="10">
        <v>27</v>
      </c>
      <c r="B42" s="568" t="str">
        <f>IF('出場選手エントリー票　女'!B28="","",IF(MID('出場選手エントリー票　女'!B28,2,1)="0",RIGHTB('出場選手エントリー票　女'!B28,3),RIGHTB('出場選手エントリー票　女'!B28,4)))</f>
        <v/>
      </c>
      <c r="C42" s="569"/>
      <c r="D42" s="569"/>
      <c r="E42" s="570"/>
      <c r="F42" s="566" t="str">
        <f>IF(B42="","",('出場選手エントリー票　女'!C28&amp;" "&amp;'出場選手エントリー票　女'!D28))</f>
        <v/>
      </c>
      <c r="G42" s="567"/>
      <c r="H42" s="381" t="str">
        <f>IF(B42="","",'出場選手エントリー票　女'!H28)</f>
        <v/>
      </c>
      <c r="I42" s="14" t="str">
        <f>IF('出場選手エントリー票　女'!K28="","",'出場選手エントリー票　女'!K28)</f>
        <v/>
      </c>
      <c r="J42" s="15" t="str">
        <f>IF('出場選手エントリー票　女'!L28="","",'出場選手エントリー票　女'!L28)</f>
        <v/>
      </c>
      <c r="K42" s="15" t="str">
        <f>IF('出場選手エントリー票　女'!M28="","",'出場選手エントリー票　女'!M28)</f>
        <v/>
      </c>
      <c r="L42" s="11" t="str">
        <f>IF('出場選手エントリー票　女'!N28="","",VALUE('出場選手エントリー票　女'!N28))</f>
        <v/>
      </c>
      <c r="M42" s="11" t="str">
        <f>IF('出場選手エントリー票　女'!O28="","",VALUE('出場選手エントリー票　女'!O28))</f>
        <v/>
      </c>
      <c r="N42" s="314"/>
      <c r="O42" s="314"/>
      <c r="P42" s="314"/>
      <c r="Q42" s="314"/>
      <c r="R42" s="314"/>
      <c r="T42" s="2">
        <f t="shared" si="5"/>
        <v>0</v>
      </c>
      <c r="U42" s="2">
        <f t="shared" si="6"/>
        <v>0</v>
      </c>
      <c r="V42" s="2">
        <f t="shared" si="7"/>
        <v>0</v>
      </c>
      <c r="W42" s="2">
        <f t="shared" si="8"/>
        <v>0</v>
      </c>
      <c r="X42" s="2">
        <f t="shared" si="9"/>
        <v>0</v>
      </c>
    </row>
    <row r="43" spans="1:24" ht="18.75" customHeight="1" x14ac:dyDescent="0.2">
      <c r="A43" s="10">
        <v>28</v>
      </c>
      <c r="B43" s="568" t="str">
        <f>IF('出場選手エントリー票　女'!B29="","",IF(MID('出場選手エントリー票　女'!B29,2,1)="0",RIGHTB('出場選手エントリー票　女'!B29,3),RIGHTB('出場選手エントリー票　女'!B29,4)))</f>
        <v/>
      </c>
      <c r="C43" s="569"/>
      <c r="D43" s="569"/>
      <c r="E43" s="570"/>
      <c r="F43" s="566" t="str">
        <f>IF(B43="","",('出場選手エントリー票　女'!C29&amp;" "&amp;'出場選手エントリー票　女'!D29))</f>
        <v/>
      </c>
      <c r="G43" s="567"/>
      <c r="H43" s="381" t="str">
        <f>IF(B43="","",'出場選手エントリー票　女'!H29)</f>
        <v/>
      </c>
      <c r="I43" s="14" t="str">
        <f>IF('出場選手エントリー票　女'!K29="","",'出場選手エントリー票　女'!K29)</f>
        <v/>
      </c>
      <c r="J43" s="15" t="str">
        <f>IF('出場選手エントリー票　女'!L29="","",'出場選手エントリー票　女'!L29)</f>
        <v/>
      </c>
      <c r="K43" s="15" t="str">
        <f>IF('出場選手エントリー票　女'!M29="","",'出場選手エントリー票　女'!M29)</f>
        <v/>
      </c>
      <c r="L43" s="11" t="str">
        <f>IF('出場選手エントリー票　女'!N29="","",VALUE('出場選手エントリー票　女'!N29))</f>
        <v/>
      </c>
      <c r="M43" s="11" t="str">
        <f>IF('出場選手エントリー票　女'!O29="","",VALUE('出場選手エントリー票　女'!O29))</f>
        <v/>
      </c>
      <c r="N43" s="314"/>
      <c r="O43" s="314"/>
      <c r="P43" s="314"/>
      <c r="Q43" s="314"/>
      <c r="R43" s="314"/>
      <c r="T43" s="2">
        <f t="shared" si="5"/>
        <v>0</v>
      </c>
      <c r="U43" s="2">
        <f t="shared" si="6"/>
        <v>0</v>
      </c>
      <c r="V43" s="2">
        <f t="shared" si="7"/>
        <v>0</v>
      </c>
      <c r="W43" s="2">
        <f t="shared" si="8"/>
        <v>0</v>
      </c>
      <c r="X43" s="2">
        <f t="shared" si="9"/>
        <v>0</v>
      </c>
    </row>
    <row r="44" spans="1:24" ht="18.75" customHeight="1" x14ac:dyDescent="0.2">
      <c r="A44" s="10">
        <v>29</v>
      </c>
      <c r="B44" s="568" t="str">
        <f>IF('出場選手エントリー票　女'!B30="","",IF(MID('出場選手エントリー票　女'!B30,2,1)="0",RIGHTB('出場選手エントリー票　女'!B30,3),RIGHTB('出場選手エントリー票　女'!B30,4)))</f>
        <v/>
      </c>
      <c r="C44" s="569"/>
      <c r="D44" s="569"/>
      <c r="E44" s="570"/>
      <c r="F44" s="566" t="str">
        <f>IF(B44="","",('出場選手エントリー票　女'!C30&amp;" "&amp;'出場選手エントリー票　女'!D30))</f>
        <v/>
      </c>
      <c r="G44" s="567"/>
      <c r="H44" s="381" t="str">
        <f>IF(B44="","",'出場選手エントリー票　女'!H30)</f>
        <v/>
      </c>
      <c r="I44" s="14" t="str">
        <f>IF('出場選手エントリー票　女'!K30="","",'出場選手エントリー票　女'!K30)</f>
        <v/>
      </c>
      <c r="J44" s="15" t="str">
        <f>IF('出場選手エントリー票　女'!L30="","",'出場選手エントリー票　女'!L30)</f>
        <v/>
      </c>
      <c r="K44" s="15" t="str">
        <f>IF('出場選手エントリー票　女'!M30="","",'出場選手エントリー票　女'!M30)</f>
        <v/>
      </c>
      <c r="L44" s="11" t="str">
        <f>IF('出場選手エントリー票　女'!N30="","",VALUE('出場選手エントリー票　女'!N30))</f>
        <v/>
      </c>
      <c r="M44" s="11" t="str">
        <f>IF('出場選手エントリー票　女'!O30="","",VALUE('出場選手エントリー票　女'!O30))</f>
        <v/>
      </c>
      <c r="N44" s="314"/>
      <c r="O44" s="314"/>
      <c r="P44" s="314"/>
      <c r="Q44" s="314"/>
      <c r="R44" s="314"/>
      <c r="T44" s="2">
        <f t="shared" si="5"/>
        <v>0</v>
      </c>
      <c r="U44" s="2">
        <f t="shared" si="6"/>
        <v>0</v>
      </c>
      <c r="V44" s="2">
        <f t="shared" si="7"/>
        <v>0</v>
      </c>
      <c r="W44" s="2">
        <f t="shared" si="8"/>
        <v>0</v>
      </c>
      <c r="X44" s="2">
        <f t="shared" si="9"/>
        <v>0</v>
      </c>
    </row>
    <row r="45" spans="1:24" ht="18.75" customHeight="1" x14ac:dyDescent="0.2">
      <c r="A45" s="10">
        <v>30</v>
      </c>
      <c r="B45" s="568" t="str">
        <f>IF('出場選手エントリー票　女'!B31="","",IF(MID('出場選手エントリー票　女'!B31,2,1)="0",RIGHTB('出場選手エントリー票　女'!B31,3),RIGHTB('出場選手エントリー票　女'!B31,4)))</f>
        <v/>
      </c>
      <c r="C45" s="569"/>
      <c r="D45" s="569"/>
      <c r="E45" s="570"/>
      <c r="F45" s="566" t="str">
        <f>IF(B45="","",('出場選手エントリー票　女'!C31&amp;" "&amp;'出場選手エントリー票　女'!D31))</f>
        <v/>
      </c>
      <c r="G45" s="567"/>
      <c r="H45" s="381" t="str">
        <f>IF(B45="","",'出場選手エントリー票　女'!H31)</f>
        <v/>
      </c>
      <c r="I45" s="14" t="str">
        <f>IF('出場選手エントリー票　女'!K31="","",'出場選手エントリー票　女'!K31)</f>
        <v/>
      </c>
      <c r="J45" s="15" t="str">
        <f>IF('出場選手エントリー票　女'!L31="","",'出場選手エントリー票　女'!L31)</f>
        <v/>
      </c>
      <c r="K45" s="15" t="str">
        <f>IF('出場選手エントリー票　女'!M31="","",'出場選手エントリー票　女'!M31)</f>
        <v/>
      </c>
      <c r="L45" s="11" t="str">
        <f>IF('出場選手エントリー票　女'!N31="","",VALUE('出場選手エントリー票　女'!N31))</f>
        <v/>
      </c>
      <c r="M45" s="11" t="str">
        <f>IF('出場選手エントリー票　女'!O31="","",VALUE('出場選手エントリー票　女'!O31))</f>
        <v/>
      </c>
      <c r="N45" s="314"/>
      <c r="O45" s="314"/>
      <c r="P45" s="314"/>
      <c r="Q45" s="314"/>
      <c r="R45" s="314"/>
      <c r="T45" s="2">
        <f t="shared" si="5"/>
        <v>0</v>
      </c>
      <c r="U45" s="2">
        <f t="shared" si="6"/>
        <v>0</v>
      </c>
      <c r="V45" s="2">
        <f t="shared" si="7"/>
        <v>0</v>
      </c>
      <c r="W45" s="2">
        <f t="shared" si="8"/>
        <v>0</v>
      </c>
      <c r="X45" s="2">
        <f t="shared" si="9"/>
        <v>0</v>
      </c>
    </row>
    <row r="46" spans="1:24" ht="18.75" customHeight="1" x14ac:dyDescent="0.2">
      <c r="A46" s="10">
        <v>31</v>
      </c>
      <c r="B46" s="568" t="str">
        <f>IF('出場選手エントリー票　女'!B32="","",IF(MID('出場選手エントリー票　女'!B32,2,1)="0",RIGHTB('出場選手エントリー票　女'!B32,3),RIGHTB('出場選手エントリー票　女'!B32,4)))</f>
        <v/>
      </c>
      <c r="C46" s="569"/>
      <c r="D46" s="569"/>
      <c r="E46" s="570"/>
      <c r="F46" s="566" t="str">
        <f>IF(B46="","",('出場選手エントリー票　女'!C32&amp;" "&amp;'出場選手エントリー票　女'!D32))</f>
        <v/>
      </c>
      <c r="G46" s="567"/>
      <c r="H46" s="381" t="str">
        <f>IF(B46="","",'出場選手エントリー票　女'!H32)</f>
        <v/>
      </c>
      <c r="I46" s="14" t="str">
        <f>IF('出場選手エントリー票　女'!K32="","",'出場選手エントリー票　女'!K32)</f>
        <v/>
      </c>
      <c r="J46" s="15" t="str">
        <f>IF('出場選手エントリー票　女'!L32="","",'出場選手エントリー票　女'!L32)</f>
        <v/>
      </c>
      <c r="K46" s="15" t="str">
        <f>IF('出場選手エントリー票　女'!M32="","",'出場選手エントリー票　女'!M32)</f>
        <v/>
      </c>
      <c r="L46" s="11" t="str">
        <f>IF('出場選手エントリー票　女'!N32="","",VALUE('出場選手エントリー票　女'!N32))</f>
        <v/>
      </c>
      <c r="M46" s="11" t="str">
        <f>IF('出場選手エントリー票　女'!O32="","",VALUE('出場選手エントリー票　女'!O32))</f>
        <v/>
      </c>
      <c r="N46" s="314"/>
      <c r="O46" s="314"/>
      <c r="P46" s="314"/>
      <c r="Q46" s="314"/>
      <c r="R46" s="314"/>
      <c r="T46" s="2">
        <f t="shared" si="5"/>
        <v>0</v>
      </c>
      <c r="U46" s="2">
        <f t="shared" si="6"/>
        <v>0</v>
      </c>
      <c r="V46" s="2">
        <f t="shared" si="7"/>
        <v>0</v>
      </c>
      <c r="W46" s="2">
        <f t="shared" si="8"/>
        <v>0</v>
      </c>
      <c r="X46" s="2">
        <f t="shared" si="9"/>
        <v>0</v>
      </c>
    </row>
    <row r="47" spans="1:24" ht="18.75" customHeight="1" x14ac:dyDescent="0.2">
      <c r="A47" s="10">
        <v>32</v>
      </c>
      <c r="B47" s="568" t="str">
        <f>IF('出場選手エントリー票　女'!B33="","",IF(MID('出場選手エントリー票　女'!B33,2,1)="0",RIGHTB('出場選手エントリー票　女'!B33,3),RIGHTB('出場選手エントリー票　女'!B33,4)))</f>
        <v/>
      </c>
      <c r="C47" s="569"/>
      <c r="D47" s="569"/>
      <c r="E47" s="570"/>
      <c r="F47" s="566" t="str">
        <f>IF(B47="","",('出場選手エントリー票　女'!C33&amp;" "&amp;'出場選手エントリー票　女'!D33))</f>
        <v/>
      </c>
      <c r="G47" s="567"/>
      <c r="H47" s="381" t="str">
        <f>IF(B47="","",'出場選手エントリー票　女'!H33)</f>
        <v/>
      </c>
      <c r="I47" s="14" t="str">
        <f>IF('出場選手エントリー票　女'!K33="","",'出場選手エントリー票　女'!K33)</f>
        <v/>
      </c>
      <c r="J47" s="15" t="str">
        <f>IF('出場選手エントリー票　女'!L33="","",'出場選手エントリー票　女'!L33)</f>
        <v/>
      </c>
      <c r="K47" s="15" t="str">
        <f>IF('出場選手エントリー票　女'!M33="","",'出場選手エントリー票　女'!M33)</f>
        <v/>
      </c>
      <c r="L47" s="11" t="str">
        <f>IF('出場選手エントリー票　女'!N33="","",VALUE('出場選手エントリー票　女'!N33))</f>
        <v/>
      </c>
      <c r="M47" s="11" t="str">
        <f>IF('出場選手エントリー票　女'!O33="","",VALUE('出場選手エントリー票　女'!O33))</f>
        <v/>
      </c>
      <c r="N47" s="314"/>
      <c r="O47" s="314"/>
      <c r="P47" s="314"/>
      <c r="Q47" s="314"/>
      <c r="R47" s="314"/>
      <c r="T47" s="2">
        <f t="shared" si="5"/>
        <v>0</v>
      </c>
      <c r="U47" s="2">
        <f t="shared" si="6"/>
        <v>0</v>
      </c>
      <c r="V47" s="2">
        <f t="shared" si="7"/>
        <v>0</v>
      </c>
      <c r="W47" s="2">
        <f t="shared" si="8"/>
        <v>0</v>
      </c>
      <c r="X47" s="2">
        <f t="shared" si="9"/>
        <v>0</v>
      </c>
    </row>
    <row r="48" spans="1:24" ht="18.75" customHeight="1" x14ac:dyDescent="0.2">
      <c r="A48" s="10">
        <v>33</v>
      </c>
      <c r="B48" s="568" t="str">
        <f>IF('出場選手エントリー票　女'!B34="","",IF(MID('出場選手エントリー票　女'!B34,2,1)="0",RIGHTB('出場選手エントリー票　女'!B34,3),RIGHTB('出場選手エントリー票　女'!B34,4)))</f>
        <v/>
      </c>
      <c r="C48" s="569"/>
      <c r="D48" s="569"/>
      <c r="E48" s="570"/>
      <c r="F48" s="566" t="str">
        <f>IF(B48="","",('出場選手エントリー票　女'!C34&amp;" "&amp;'出場選手エントリー票　女'!D34))</f>
        <v/>
      </c>
      <c r="G48" s="567"/>
      <c r="H48" s="381" t="str">
        <f>IF(B48="","",'出場選手エントリー票　女'!H34)</f>
        <v/>
      </c>
      <c r="I48" s="14" t="str">
        <f>IF('出場選手エントリー票　女'!K34="","",'出場選手エントリー票　女'!K34)</f>
        <v/>
      </c>
      <c r="J48" s="15" t="str">
        <f>IF('出場選手エントリー票　女'!L34="","",'出場選手エントリー票　女'!L34)</f>
        <v/>
      </c>
      <c r="K48" s="15" t="str">
        <f>IF('出場選手エントリー票　女'!M34="","",'出場選手エントリー票　女'!M34)</f>
        <v/>
      </c>
      <c r="L48" s="11" t="str">
        <f>IF('出場選手エントリー票　女'!N34="","",VALUE('出場選手エントリー票　女'!N34))</f>
        <v/>
      </c>
      <c r="M48" s="11" t="str">
        <f>IF('出場選手エントリー票　女'!O34="","",VALUE('出場選手エントリー票　女'!O34))</f>
        <v/>
      </c>
      <c r="N48" s="314"/>
      <c r="O48" s="314"/>
      <c r="P48" s="314"/>
      <c r="Q48" s="314"/>
      <c r="R48" s="314"/>
      <c r="T48" s="2">
        <f t="shared" si="5"/>
        <v>0</v>
      </c>
      <c r="U48" s="2">
        <f t="shared" si="6"/>
        <v>0</v>
      </c>
      <c r="V48" s="2">
        <f t="shared" si="7"/>
        <v>0</v>
      </c>
      <c r="W48" s="2">
        <f t="shared" si="8"/>
        <v>0</v>
      </c>
      <c r="X48" s="2">
        <f t="shared" si="9"/>
        <v>0</v>
      </c>
    </row>
    <row r="49" spans="1:24" ht="18.75" customHeight="1" x14ac:dyDescent="0.2">
      <c r="A49" s="10">
        <v>34</v>
      </c>
      <c r="B49" s="568" t="str">
        <f>IF('出場選手エントリー票　女'!B35="","",IF(MID('出場選手エントリー票　女'!B35,2,1)="0",RIGHTB('出場選手エントリー票　女'!B35,3),RIGHTB('出場選手エントリー票　女'!B35,4)))</f>
        <v/>
      </c>
      <c r="C49" s="569"/>
      <c r="D49" s="569"/>
      <c r="E49" s="570"/>
      <c r="F49" s="566" t="str">
        <f>IF(B49="","",('出場選手エントリー票　女'!C35&amp;" "&amp;'出場選手エントリー票　女'!D35))</f>
        <v/>
      </c>
      <c r="G49" s="567"/>
      <c r="H49" s="381" t="str">
        <f>IF(B49="","",'出場選手エントリー票　女'!H35)</f>
        <v/>
      </c>
      <c r="I49" s="14" t="str">
        <f>IF('出場選手エントリー票　女'!K35="","",'出場選手エントリー票　女'!K35)</f>
        <v/>
      </c>
      <c r="J49" s="15" t="str">
        <f>IF('出場選手エントリー票　女'!L35="","",'出場選手エントリー票　女'!L35)</f>
        <v/>
      </c>
      <c r="K49" s="15" t="str">
        <f>IF('出場選手エントリー票　女'!M35="","",'出場選手エントリー票　女'!M35)</f>
        <v/>
      </c>
      <c r="L49" s="11" t="str">
        <f>IF('出場選手エントリー票　女'!N35="","",VALUE('出場選手エントリー票　女'!N35))</f>
        <v/>
      </c>
      <c r="M49" s="11" t="str">
        <f>IF('出場選手エントリー票　女'!O35="","",VALUE('出場選手エントリー票　女'!O35))</f>
        <v/>
      </c>
      <c r="N49" s="314"/>
      <c r="O49" s="314"/>
      <c r="P49" s="314"/>
      <c r="Q49" s="314"/>
      <c r="R49" s="314"/>
      <c r="T49" s="2">
        <f t="shared" si="5"/>
        <v>0</v>
      </c>
      <c r="U49" s="2">
        <f t="shared" si="6"/>
        <v>0</v>
      </c>
      <c r="V49" s="2">
        <f t="shared" si="7"/>
        <v>0</v>
      </c>
      <c r="W49" s="2">
        <f t="shared" si="8"/>
        <v>0</v>
      </c>
      <c r="X49" s="2">
        <f t="shared" si="9"/>
        <v>0</v>
      </c>
    </row>
    <row r="50" spans="1:24" ht="18.75" customHeight="1" x14ac:dyDescent="0.2">
      <c r="A50" s="10">
        <v>35</v>
      </c>
      <c r="B50" s="568" t="str">
        <f>IF('出場選手エントリー票　女'!B36="","",IF(MID('出場選手エントリー票　女'!B36,2,1)="0",RIGHTB('出場選手エントリー票　女'!B36,3),RIGHTB('出場選手エントリー票　女'!B36,4)))</f>
        <v/>
      </c>
      <c r="C50" s="569"/>
      <c r="D50" s="569"/>
      <c r="E50" s="570"/>
      <c r="F50" s="566" t="str">
        <f>IF(B50="","",('出場選手エントリー票　女'!C36&amp;" "&amp;'出場選手エントリー票　女'!D36))</f>
        <v/>
      </c>
      <c r="G50" s="567"/>
      <c r="H50" s="381" t="str">
        <f>IF(B50="","",'出場選手エントリー票　女'!H36)</f>
        <v/>
      </c>
      <c r="I50" s="14" t="str">
        <f>IF('出場選手エントリー票　女'!K36="","",'出場選手エントリー票　女'!K36)</f>
        <v/>
      </c>
      <c r="J50" s="15" t="str">
        <f>IF('出場選手エントリー票　女'!L36="","",'出場選手エントリー票　女'!L36)</f>
        <v/>
      </c>
      <c r="K50" s="15" t="str">
        <f>IF('出場選手エントリー票　女'!M36="","",'出場選手エントリー票　女'!M36)</f>
        <v/>
      </c>
      <c r="L50" s="11" t="str">
        <f>IF('出場選手エントリー票　女'!N36="","",VALUE('出場選手エントリー票　女'!N36))</f>
        <v/>
      </c>
      <c r="M50" s="11" t="str">
        <f>IF('出場選手エントリー票　女'!O36="","",VALUE('出場選手エントリー票　女'!O36))</f>
        <v/>
      </c>
      <c r="N50" s="314"/>
      <c r="O50" s="314"/>
      <c r="P50" s="314"/>
      <c r="Q50" s="314"/>
      <c r="R50" s="314"/>
      <c r="T50" s="2">
        <f t="shared" si="5"/>
        <v>0</v>
      </c>
      <c r="U50" s="2">
        <f t="shared" si="6"/>
        <v>0</v>
      </c>
      <c r="V50" s="2">
        <f t="shared" si="7"/>
        <v>0</v>
      </c>
      <c r="W50" s="2">
        <f t="shared" si="8"/>
        <v>0</v>
      </c>
      <c r="X50" s="2">
        <f t="shared" si="9"/>
        <v>0</v>
      </c>
    </row>
    <row r="51" spans="1:24" ht="18.75" customHeight="1" x14ac:dyDescent="0.2">
      <c r="A51" s="10">
        <v>36</v>
      </c>
      <c r="B51" s="568" t="str">
        <f>IF('出場選手エントリー票　女'!B37="","",IF(MID('出場選手エントリー票　女'!B37,2,1)="0",RIGHTB('出場選手エントリー票　女'!B37,3),RIGHTB('出場選手エントリー票　女'!B37,4)))</f>
        <v/>
      </c>
      <c r="C51" s="569"/>
      <c r="D51" s="569"/>
      <c r="E51" s="570"/>
      <c r="F51" s="566" t="str">
        <f>IF(B51="","",('出場選手エントリー票　女'!C37&amp;" "&amp;'出場選手エントリー票　女'!D37))</f>
        <v/>
      </c>
      <c r="G51" s="567"/>
      <c r="H51" s="381" t="str">
        <f>IF(B51="","",'出場選手エントリー票　女'!H37)</f>
        <v/>
      </c>
      <c r="I51" s="14" t="str">
        <f>IF('出場選手エントリー票　女'!K37="","",'出場選手エントリー票　女'!K37)</f>
        <v/>
      </c>
      <c r="J51" s="15" t="str">
        <f>IF('出場選手エントリー票　女'!L37="","",'出場選手エントリー票　女'!L37)</f>
        <v/>
      </c>
      <c r="K51" s="15" t="str">
        <f>IF('出場選手エントリー票　女'!M37="","",'出場選手エントリー票　女'!M37)</f>
        <v/>
      </c>
      <c r="L51" s="11" t="str">
        <f>IF('出場選手エントリー票　女'!N37="","",VALUE('出場選手エントリー票　女'!N37))</f>
        <v/>
      </c>
      <c r="M51" s="11" t="str">
        <f>IF('出場選手エントリー票　女'!O37="","",VALUE('出場選手エントリー票　女'!O37))</f>
        <v/>
      </c>
      <c r="N51" s="314"/>
      <c r="O51" s="314"/>
      <c r="P51" s="314"/>
      <c r="Q51" s="314"/>
      <c r="R51" s="314"/>
      <c r="T51" s="2">
        <f t="shared" si="5"/>
        <v>0</v>
      </c>
      <c r="U51" s="2">
        <f t="shared" si="6"/>
        <v>0</v>
      </c>
      <c r="V51" s="2">
        <f t="shared" si="7"/>
        <v>0</v>
      </c>
      <c r="W51" s="2">
        <f t="shared" si="8"/>
        <v>0</v>
      </c>
      <c r="X51" s="2">
        <f t="shared" si="9"/>
        <v>0</v>
      </c>
    </row>
    <row r="52" spans="1:24" ht="18.75" customHeight="1" x14ac:dyDescent="0.2">
      <c r="A52" s="10">
        <v>37</v>
      </c>
      <c r="B52" s="568" t="str">
        <f>IF('出場選手エントリー票　女'!B38="","",IF(MID('出場選手エントリー票　女'!B38,2,1)="0",RIGHTB('出場選手エントリー票　女'!B38,3),RIGHTB('出場選手エントリー票　女'!B38,4)))</f>
        <v/>
      </c>
      <c r="C52" s="569"/>
      <c r="D52" s="569"/>
      <c r="E52" s="570"/>
      <c r="F52" s="566" t="str">
        <f>IF(B52="","",('出場選手エントリー票　女'!C38&amp;" "&amp;'出場選手エントリー票　女'!D38))</f>
        <v/>
      </c>
      <c r="G52" s="567"/>
      <c r="H52" s="381" t="str">
        <f>IF(B52="","",'出場選手エントリー票　女'!H38)</f>
        <v/>
      </c>
      <c r="I52" s="14" t="str">
        <f>IF('出場選手エントリー票　女'!K38="","",'出場選手エントリー票　女'!K38)</f>
        <v/>
      </c>
      <c r="J52" s="15" t="str">
        <f>IF('出場選手エントリー票　女'!L38="","",'出場選手エントリー票　女'!L38)</f>
        <v/>
      </c>
      <c r="K52" s="15" t="str">
        <f>IF('出場選手エントリー票　女'!M38="","",'出場選手エントリー票　女'!M38)</f>
        <v/>
      </c>
      <c r="L52" s="11" t="str">
        <f>IF('出場選手エントリー票　女'!N38="","",VALUE('出場選手エントリー票　女'!N38))</f>
        <v/>
      </c>
      <c r="M52" s="11" t="str">
        <f>IF('出場選手エントリー票　女'!O38="","",VALUE('出場選手エントリー票　女'!O38))</f>
        <v/>
      </c>
      <c r="N52" s="314"/>
      <c r="O52" s="314"/>
      <c r="P52" s="314"/>
      <c r="Q52" s="314"/>
      <c r="R52" s="314"/>
      <c r="T52" s="2">
        <f t="shared" si="5"/>
        <v>0</v>
      </c>
      <c r="U52" s="2">
        <f t="shared" si="6"/>
        <v>0</v>
      </c>
      <c r="V52" s="2">
        <f t="shared" si="7"/>
        <v>0</v>
      </c>
      <c r="W52" s="2">
        <f t="shared" si="8"/>
        <v>0</v>
      </c>
      <c r="X52" s="2">
        <f t="shared" si="9"/>
        <v>0</v>
      </c>
    </row>
    <row r="53" spans="1:24" ht="18.75" customHeight="1" x14ac:dyDescent="0.2">
      <c r="A53" s="10">
        <v>38</v>
      </c>
      <c r="B53" s="568" t="str">
        <f>IF('出場選手エントリー票　女'!B39="","",IF(MID('出場選手エントリー票　女'!B39,2,1)="0",RIGHTB('出場選手エントリー票　女'!B39,3),RIGHTB('出場選手エントリー票　女'!B39,4)))</f>
        <v/>
      </c>
      <c r="C53" s="569"/>
      <c r="D53" s="569"/>
      <c r="E53" s="570"/>
      <c r="F53" s="566" t="str">
        <f>IF(B53="","",('出場選手エントリー票　女'!C39&amp;" "&amp;'出場選手エントリー票　女'!D39))</f>
        <v/>
      </c>
      <c r="G53" s="567"/>
      <c r="H53" s="381" t="str">
        <f>IF(B53="","",'出場選手エントリー票　女'!H39)</f>
        <v/>
      </c>
      <c r="I53" s="14" t="str">
        <f>IF('出場選手エントリー票　女'!K39="","",'出場選手エントリー票　女'!K39)</f>
        <v/>
      </c>
      <c r="J53" s="15" t="str">
        <f>IF('出場選手エントリー票　女'!L39="","",'出場選手エントリー票　女'!L39)</f>
        <v/>
      </c>
      <c r="K53" s="15" t="str">
        <f>IF('出場選手エントリー票　女'!M39="","",'出場選手エントリー票　女'!M39)</f>
        <v/>
      </c>
      <c r="L53" s="11" t="str">
        <f>IF('出場選手エントリー票　女'!N39="","",VALUE('出場選手エントリー票　女'!N39))</f>
        <v/>
      </c>
      <c r="M53" s="11" t="str">
        <f>IF('出場選手エントリー票　女'!O39="","",VALUE('出場選手エントリー票　女'!O39))</f>
        <v/>
      </c>
      <c r="N53" s="314"/>
      <c r="O53" s="314"/>
      <c r="P53" s="314"/>
      <c r="Q53" s="314"/>
      <c r="R53" s="314"/>
      <c r="T53" s="2">
        <f t="shared" si="5"/>
        <v>0</v>
      </c>
      <c r="U53" s="2">
        <f t="shared" si="6"/>
        <v>0</v>
      </c>
      <c r="V53" s="2">
        <f t="shared" si="7"/>
        <v>0</v>
      </c>
      <c r="W53" s="2">
        <f t="shared" si="8"/>
        <v>0</v>
      </c>
      <c r="X53" s="2">
        <f t="shared" si="9"/>
        <v>0</v>
      </c>
    </row>
    <row r="54" spans="1:24" ht="18.75" customHeight="1" x14ac:dyDescent="0.2">
      <c r="A54" s="10">
        <v>39</v>
      </c>
      <c r="B54" s="568" t="str">
        <f>IF('出場選手エントリー票　女'!B40="","",IF(MID('出場選手エントリー票　女'!B40,2,1)="0",RIGHTB('出場選手エントリー票　女'!B40,3),RIGHTB('出場選手エントリー票　女'!B40,4)))</f>
        <v/>
      </c>
      <c r="C54" s="569"/>
      <c r="D54" s="569"/>
      <c r="E54" s="570"/>
      <c r="F54" s="566" t="str">
        <f>IF(B54="","",('出場選手エントリー票　女'!C40&amp;" "&amp;'出場選手エントリー票　女'!D40))</f>
        <v/>
      </c>
      <c r="G54" s="567"/>
      <c r="H54" s="381" t="str">
        <f>IF(B54="","",'出場選手エントリー票　女'!H40)</f>
        <v/>
      </c>
      <c r="I54" s="14" t="str">
        <f>IF('出場選手エントリー票　女'!K40="","",'出場選手エントリー票　女'!K40)</f>
        <v/>
      </c>
      <c r="J54" s="15" t="str">
        <f>IF('出場選手エントリー票　女'!L40="","",'出場選手エントリー票　女'!L40)</f>
        <v/>
      </c>
      <c r="K54" s="15" t="str">
        <f>IF('出場選手エントリー票　女'!M40="","",'出場選手エントリー票　女'!M40)</f>
        <v/>
      </c>
      <c r="L54" s="11" t="str">
        <f>IF('出場選手エントリー票　女'!N40="","",VALUE('出場選手エントリー票　女'!N40))</f>
        <v/>
      </c>
      <c r="M54" s="11" t="str">
        <f>IF('出場選手エントリー票　女'!O40="","",VALUE('出場選手エントリー票　女'!O40))</f>
        <v/>
      </c>
      <c r="N54" s="314"/>
      <c r="O54" s="314"/>
      <c r="P54" s="314"/>
      <c r="Q54" s="314"/>
      <c r="R54" s="314"/>
      <c r="T54" s="2">
        <f t="shared" si="5"/>
        <v>0</v>
      </c>
      <c r="U54" s="2">
        <f t="shared" si="6"/>
        <v>0</v>
      </c>
      <c r="V54" s="2">
        <f t="shared" si="7"/>
        <v>0</v>
      </c>
      <c r="W54" s="2">
        <f t="shared" si="8"/>
        <v>0</v>
      </c>
      <c r="X54" s="2">
        <f t="shared" si="9"/>
        <v>0</v>
      </c>
    </row>
    <row r="55" spans="1:24" ht="18.75" customHeight="1" x14ac:dyDescent="0.2">
      <c r="A55" s="10">
        <v>40</v>
      </c>
      <c r="B55" s="568" t="str">
        <f>IF('出場選手エントリー票　女'!B41="","",IF(MID('出場選手エントリー票　女'!B41,2,1)="0",RIGHTB('出場選手エントリー票　女'!B41,3),RIGHTB('出場選手エントリー票　女'!B41,4)))</f>
        <v/>
      </c>
      <c r="C55" s="569"/>
      <c r="D55" s="569"/>
      <c r="E55" s="570"/>
      <c r="F55" s="566" t="str">
        <f>IF(B55="","",('出場選手エントリー票　女'!C41&amp;" "&amp;'出場選手エントリー票　女'!D41))</f>
        <v/>
      </c>
      <c r="G55" s="567"/>
      <c r="H55" s="381" t="str">
        <f>IF(B55="","",'出場選手エントリー票　女'!H41)</f>
        <v/>
      </c>
      <c r="I55" s="14" t="str">
        <f>IF('出場選手エントリー票　女'!K41="","",'出場選手エントリー票　女'!K41)</f>
        <v/>
      </c>
      <c r="J55" s="15" t="str">
        <f>IF('出場選手エントリー票　女'!L41="","",'出場選手エントリー票　女'!L41)</f>
        <v/>
      </c>
      <c r="K55" s="15" t="str">
        <f>IF('出場選手エントリー票　女'!M41="","",'出場選手エントリー票　女'!M41)</f>
        <v/>
      </c>
      <c r="L55" s="11" t="str">
        <f>IF('出場選手エントリー票　女'!N41="","",VALUE('出場選手エントリー票　女'!N41))</f>
        <v/>
      </c>
      <c r="M55" s="11" t="str">
        <f>IF('出場選手エントリー票　女'!O41="","",VALUE('出場選手エントリー票　女'!O41))</f>
        <v/>
      </c>
      <c r="N55" s="314"/>
      <c r="O55" s="314"/>
      <c r="P55" s="314"/>
      <c r="Q55" s="314"/>
      <c r="R55" s="314"/>
      <c r="T55" s="2">
        <f t="shared" si="5"/>
        <v>0</v>
      </c>
      <c r="U55" s="2">
        <f t="shared" si="6"/>
        <v>0</v>
      </c>
      <c r="V55" s="2">
        <f t="shared" si="7"/>
        <v>0</v>
      </c>
      <c r="W55" s="2">
        <f t="shared" si="8"/>
        <v>0</v>
      </c>
      <c r="X55" s="2">
        <f t="shared" si="9"/>
        <v>0</v>
      </c>
    </row>
    <row r="56" spans="1:24" ht="18.75" customHeight="1" x14ac:dyDescent="0.2">
      <c r="A56" s="10">
        <v>41</v>
      </c>
      <c r="B56" s="568" t="str">
        <f>IF('出場選手エントリー票　女'!B42="","",IF(MID('出場選手エントリー票　女'!B42,2,1)="0",RIGHTB('出場選手エントリー票　女'!B42,3),RIGHTB('出場選手エントリー票　女'!B42,4)))</f>
        <v/>
      </c>
      <c r="C56" s="569"/>
      <c r="D56" s="569"/>
      <c r="E56" s="570"/>
      <c r="F56" s="566" t="str">
        <f>IF(B56="","",('出場選手エントリー票　女'!C42&amp;" "&amp;'出場選手エントリー票　女'!D42))</f>
        <v/>
      </c>
      <c r="G56" s="567"/>
      <c r="H56" s="381" t="str">
        <f>IF(B56="","",'出場選手エントリー票　女'!H42)</f>
        <v/>
      </c>
      <c r="I56" s="14" t="str">
        <f>IF('出場選手エントリー票　女'!K42="","",'出場選手エントリー票　女'!K42)</f>
        <v/>
      </c>
      <c r="J56" s="15" t="str">
        <f>IF('出場選手エントリー票　女'!L42="","",'出場選手エントリー票　女'!L42)</f>
        <v/>
      </c>
      <c r="K56" s="15" t="str">
        <f>IF('出場選手エントリー票　女'!M42="","",'出場選手エントリー票　女'!M42)</f>
        <v/>
      </c>
      <c r="L56" s="11" t="str">
        <f>IF('出場選手エントリー票　女'!N42="","",VALUE('出場選手エントリー票　女'!N42))</f>
        <v/>
      </c>
      <c r="M56" s="11" t="str">
        <f>IF('出場選手エントリー票　女'!O42="","",VALUE('出場選手エントリー票　女'!O42))</f>
        <v/>
      </c>
      <c r="N56" s="314"/>
      <c r="O56" s="314"/>
      <c r="P56" s="314"/>
      <c r="Q56" s="314"/>
      <c r="R56" s="314"/>
      <c r="T56" s="2">
        <f t="shared" si="5"/>
        <v>0</v>
      </c>
      <c r="U56" s="2">
        <f t="shared" si="6"/>
        <v>0</v>
      </c>
      <c r="V56" s="2">
        <f t="shared" si="7"/>
        <v>0</v>
      </c>
      <c r="W56" s="2">
        <f t="shared" si="8"/>
        <v>0</v>
      </c>
      <c r="X56" s="2">
        <f t="shared" si="9"/>
        <v>0</v>
      </c>
    </row>
    <row r="57" spans="1:24" ht="18.75" customHeight="1" x14ac:dyDescent="0.2">
      <c r="A57" s="10">
        <v>42</v>
      </c>
      <c r="B57" s="568" t="str">
        <f>IF('出場選手エントリー票　女'!B43="","",IF(MID('出場選手エントリー票　女'!B43,2,1)="0",RIGHTB('出場選手エントリー票　女'!B43,3),RIGHTB('出場選手エントリー票　女'!B43,4)))</f>
        <v/>
      </c>
      <c r="C57" s="569"/>
      <c r="D57" s="569"/>
      <c r="E57" s="570"/>
      <c r="F57" s="566" t="str">
        <f>IF(B57="","",('出場選手エントリー票　女'!C43&amp;" "&amp;'出場選手エントリー票　女'!D43))</f>
        <v/>
      </c>
      <c r="G57" s="567"/>
      <c r="H57" s="381" t="str">
        <f>IF(B57="","",'出場選手エントリー票　女'!H43)</f>
        <v/>
      </c>
      <c r="I57" s="14" t="str">
        <f>IF('出場選手エントリー票　女'!K43="","",'出場選手エントリー票　女'!K43)</f>
        <v/>
      </c>
      <c r="J57" s="15" t="str">
        <f>IF('出場選手エントリー票　女'!L43="","",'出場選手エントリー票　女'!L43)</f>
        <v/>
      </c>
      <c r="K57" s="15" t="str">
        <f>IF('出場選手エントリー票　女'!M43="","",'出場選手エントリー票　女'!M43)</f>
        <v/>
      </c>
      <c r="L57" s="11" t="str">
        <f>IF('出場選手エントリー票　女'!N43="","",VALUE('出場選手エントリー票　女'!N43))</f>
        <v/>
      </c>
      <c r="M57" s="11" t="str">
        <f>IF('出場選手エントリー票　女'!O43="","",VALUE('出場選手エントリー票　女'!O43))</f>
        <v/>
      </c>
      <c r="N57" s="314"/>
      <c r="O57" s="314"/>
      <c r="P57" s="314"/>
      <c r="Q57" s="314"/>
      <c r="R57" s="314"/>
      <c r="T57" s="2">
        <f t="shared" si="5"/>
        <v>0</v>
      </c>
      <c r="U57" s="2">
        <f t="shared" si="6"/>
        <v>0</v>
      </c>
      <c r="V57" s="2">
        <f t="shared" si="7"/>
        <v>0</v>
      </c>
      <c r="W57" s="2">
        <f t="shared" si="8"/>
        <v>0</v>
      </c>
      <c r="X57" s="2">
        <f t="shared" si="9"/>
        <v>0</v>
      </c>
    </row>
    <row r="58" spans="1:24" ht="18.75" customHeight="1" x14ac:dyDescent="0.2">
      <c r="A58" s="10">
        <v>43</v>
      </c>
      <c r="B58" s="568" t="str">
        <f>IF('出場選手エントリー票　女'!B44="","",IF(MID('出場選手エントリー票　女'!B44,2,1)="0",RIGHTB('出場選手エントリー票　女'!B44,3),RIGHTB('出場選手エントリー票　女'!B44,4)))</f>
        <v/>
      </c>
      <c r="C58" s="569"/>
      <c r="D58" s="569"/>
      <c r="E58" s="570"/>
      <c r="F58" s="566" t="str">
        <f>IF(B58="","",('出場選手エントリー票　女'!C44&amp;" "&amp;'出場選手エントリー票　女'!D44))</f>
        <v/>
      </c>
      <c r="G58" s="567"/>
      <c r="H58" s="381" t="str">
        <f>IF(B58="","",'出場選手エントリー票　女'!H44)</f>
        <v/>
      </c>
      <c r="I58" s="14" t="str">
        <f>IF('出場選手エントリー票　女'!K44="","",'出場選手エントリー票　女'!K44)</f>
        <v/>
      </c>
      <c r="J58" s="15" t="str">
        <f>IF('出場選手エントリー票　女'!L44="","",'出場選手エントリー票　女'!L44)</f>
        <v/>
      </c>
      <c r="K58" s="15" t="str">
        <f>IF('出場選手エントリー票　女'!M44="","",'出場選手エントリー票　女'!M44)</f>
        <v/>
      </c>
      <c r="L58" s="11" t="str">
        <f>IF('出場選手エントリー票　女'!N44="","",VALUE('出場選手エントリー票　女'!N44))</f>
        <v/>
      </c>
      <c r="M58" s="11" t="str">
        <f>IF('出場選手エントリー票　女'!O44="","",VALUE('出場選手エントリー票　女'!O44))</f>
        <v/>
      </c>
      <c r="N58" s="314"/>
      <c r="O58" s="314"/>
      <c r="P58" s="314"/>
      <c r="Q58" s="314"/>
      <c r="R58" s="314"/>
      <c r="T58" s="2">
        <f t="shared" si="5"/>
        <v>0</v>
      </c>
      <c r="U58" s="2">
        <f t="shared" si="6"/>
        <v>0</v>
      </c>
      <c r="V58" s="2">
        <f t="shared" si="7"/>
        <v>0</v>
      </c>
      <c r="W58" s="2">
        <f t="shared" si="8"/>
        <v>0</v>
      </c>
      <c r="X58" s="2">
        <f t="shared" si="9"/>
        <v>0</v>
      </c>
    </row>
    <row r="59" spans="1:24" ht="18.75" customHeight="1" x14ac:dyDescent="0.2">
      <c r="A59" s="10">
        <v>44</v>
      </c>
      <c r="B59" s="568" t="str">
        <f>IF('出場選手エントリー票　女'!B45="","",IF(MID('出場選手エントリー票　女'!B45,2,1)="0",RIGHTB('出場選手エントリー票　女'!B45,3),RIGHTB('出場選手エントリー票　女'!B45,4)))</f>
        <v/>
      </c>
      <c r="C59" s="569"/>
      <c r="D59" s="569"/>
      <c r="E59" s="570"/>
      <c r="F59" s="566" t="str">
        <f>IF(B59="","",('出場選手エントリー票　女'!C45&amp;" "&amp;'出場選手エントリー票　女'!D45))</f>
        <v/>
      </c>
      <c r="G59" s="567"/>
      <c r="H59" s="381" t="str">
        <f>IF(B59="","",'出場選手エントリー票　女'!H45)</f>
        <v/>
      </c>
      <c r="I59" s="14" t="str">
        <f>IF('出場選手エントリー票　女'!K45="","",'出場選手エントリー票　女'!K45)</f>
        <v/>
      </c>
      <c r="J59" s="15" t="str">
        <f>IF('出場選手エントリー票　女'!L45="","",'出場選手エントリー票　女'!L45)</f>
        <v/>
      </c>
      <c r="K59" s="15" t="str">
        <f>IF('出場選手エントリー票　女'!M45="","",'出場選手エントリー票　女'!M45)</f>
        <v/>
      </c>
      <c r="L59" s="11" t="str">
        <f>IF('出場選手エントリー票　女'!N45="","",VALUE('出場選手エントリー票　女'!N45))</f>
        <v/>
      </c>
      <c r="M59" s="11" t="str">
        <f>IF('出場選手エントリー票　女'!O45="","",VALUE('出場選手エントリー票　女'!O45))</f>
        <v/>
      </c>
      <c r="N59" s="314"/>
      <c r="O59" s="314"/>
      <c r="P59" s="314"/>
      <c r="Q59" s="314"/>
      <c r="R59" s="314"/>
      <c r="T59" s="2">
        <f t="shared" si="5"/>
        <v>0</v>
      </c>
      <c r="U59" s="2">
        <f t="shared" si="6"/>
        <v>0</v>
      </c>
      <c r="V59" s="2">
        <f t="shared" si="7"/>
        <v>0</v>
      </c>
      <c r="W59" s="2">
        <f t="shared" si="8"/>
        <v>0</v>
      </c>
      <c r="X59" s="2">
        <f t="shared" si="9"/>
        <v>0</v>
      </c>
    </row>
    <row r="60" spans="1:24" ht="18.75" customHeight="1" x14ac:dyDescent="0.2">
      <c r="A60" s="10">
        <v>45</v>
      </c>
      <c r="B60" s="568" t="str">
        <f>IF('出場選手エントリー票　女'!B46="","",IF(MID('出場選手エントリー票　女'!B46,2,1)="0",RIGHTB('出場選手エントリー票　女'!B46,3),RIGHTB('出場選手エントリー票　女'!B46,4)))</f>
        <v/>
      </c>
      <c r="C60" s="569"/>
      <c r="D60" s="569"/>
      <c r="E60" s="570"/>
      <c r="F60" s="566" t="str">
        <f>IF(B60="","",('出場選手エントリー票　女'!C46&amp;" "&amp;'出場選手エントリー票　女'!D46))</f>
        <v/>
      </c>
      <c r="G60" s="567"/>
      <c r="H60" s="381" t="str">
        <f>IF(B60="","",'出場選手エントリー票　女'!H46)</f>
        <v/>
      </c>
      <c r="I60" s="14" t="str">
        <f>IF('出場選手エントリー票　女'!K46="","",'出場選手エントリー票　女'!K46)</f>
        <v/>
      </c>
      <c r="J60" s="15" t="str">
        <f>IF('出場選手エントリー票　女'!L46="","",'出場選手エントリー票　女'!L46)</f>
        <v/>
      </c>
      <c r="K60" s="15" t="str">
        <f>IF('出場選手エントリー票　女'!M46="","",'出場選手エントリー票　女'!M46)</f>
        <v/>
      </c>
      <c r="L60" s="11" t="str">
        <f>IF('出場選手エントリー票　女'!N46="","",VALUE('出場選手エントリー票　女'!N46))</f>
        <v/>
      </c>
      <c r="M60" s="11" t="str">
        <f>IF('出場選手エントリー票　女'!O46="","",VALUE('出場選手エントリー票　女'!O46))</f>
        <v/>
      </c>
      <c r="N60" s="314"/>
      <c r="O60" s="314"/>
      <c r="P60" s="314"/>
      <c r="Q60" s="314"/>
      <c r="R60" s="314"/>
      <c r="T60" s="2">
        <f t="shared" si="5"/>
        <v>0</v>
      </c>
      <c r="U60" s="2">
        <f t="shared" si="6"/>
        <v>0</v>
      </c>
      <c r="V60" s="2">
        <f t="shared" si="7"/>
        <v>0</v>
      </c>
      <c r="W60" s="2">
        <f t="shared" si="8"/>
        <v>0</v>
      </c>
      <c r="X60" s="2">
        <f t="shared" si="9"/>
        <v>0</v>
      </c>
    </row>
    <row r="61" spans="1:24" ht="18.75" customHeight="1" x14ac:dyDescent="0.2">
      <c r="A61" s="10">
        <v>46</v>
      </c>
      <c r="B61" s="568" t="str">
        <f>IF('出場選手エントリー票　女'!B47="","",IF(MID('出場選手エントリー票　女'!B47,2,1)="0",RIGHTB('出場選手エントリー票　女'!B47,3),RIGHTB('出場選手エントリー票　女'!B47,4)))</f>
        <v/>
      </c>
      <c r="C61" s="569"/>
      <c r="D61" s="569"/>
      <c r="E61" s="570"/>
      <c r="F61" s="566" t="str">
        <f>IF(B61="","",('出場選手エントリー票　女'!C47&amp;" "&amp;'出場選手エントリー票　女'!D47))</f>
        <v/>
      </c>
      <c r="G61" s="567"/>
      <c r="H61" s="381" t="str">
        <f>IF(B61="","",'出場選手エントリー票　女'!H47)</f>
        <v/>
      </c>
      <c r="I61" s="14" t="str">
        <f>IF('出場選手エントリー票　女'!K47="","",'出場選手エントリー票　女'!K47)</f>
        <v/>
      </c>
      <c r="J61" s="15" t="str">
        <f>IF('出場選手エントリー票　女'!L47="","",'出場選手エントリー票　女'!L47)</f>
        <v/>
      </c>
      <c r="K61" s="15" t="str">
        <f>IF('出場選手エントリー票　女'!M47="","",'出場選手エントリー票　女'!M47)</f>
        <v/>
      </c>
      <c r="L61" s="11" t="str">
        <f>IF('出場選手エントリー票　女'!N47="","",VALUE('出場選手エントリー票　女'!N47))</f>
        <v/>
      </c>
      <c r="M61" s="11" t="str">
        <f>IF('出場選手エントリー票　女'!O47="","",VALUE('出場選手エントリー票　女'!O47))</f>
        <v/>
      </c>
      <c r="N61" s="314"/>
      <c r="O61" s="314"/>
      <c r="P61" s="314"/>
      <c r="Q61" s="314"/>
      <c r="R61" s="314"/>
      <c r="T61" s="2">
        <f t="shared" si="5"/>
        <v>0</v>
      </c>
      <c r="U61" s="2">
        <f t="shared" si="6"/>
        <v>0</v>
      </c>
      <c r="V61" s="2">
        <f t="shared" si="7"/>
        <v>0</v>
      </c>
      <c r="W61" s="2">
        <f t="shared" si="8"/>
        <v>0</v>
      </c>
      <c r="X61" s="2">
        <f t="shared" si="9"/>
        <v>0</v>
      </c>
    </row>
    <row r="62" spans="1:24" ht="18.75" customHeight="1" x14ac:dyDescent="0.2">
      <c r="A62" s="10">
        <v>47</v>
      </c>
      <c r="B62" s="568" t="str">
        <f>IF('出場選手エントリー票　女'!B48="","",IF(MID('出場選手エントリー票　女'!B48,2,1)="0",RIGHTB('出場選手エントリー票　女'!B48,3),RIGHTB('出場選手エントリー票　女'!B48,4)))</f>
        <v/>
      </c>
      <c r="C62" s="569"/>
      <c r="D62" s="569"/>
      <c r="E62" s="570"/>
      <c r="F62" s="566" t="str">
        <f>IF(B62="","",('出場選手エントリー票　女'!C48&amp;" "&amp;'出場選手エントリー票　女'!D48))</f>
        <v/>
      </c>
      <c r="G62" s="567"/>
      <c r="H62" s="381" t="str">
        <f>IF(B62="","",'出場選手エントリー票　女'!H48)</f>
        <v/>
      </c>
      <c r="I62" s="14" t="str">
        <f>IF('出場選手エントリー票　女'!K48="","",'出場選手エントリー票　女'!K48)</f>
        <v/>
      </c>
      <c r="J62" s="15" t="str">
        <f>IF('出場選手エントリー票　女'!L48="","",'出場選手エントリー票　女'!L48)</f>
        <v/>
      </c>
      <c r="K62" s="15" t="str">
        <f>IF('出場選手エントリー票　女'!M48="","",'出場選手エントリー票　女'!M48)</f>
        <v/>
      </c>
      <c r="L62" s="11" t="str">
        <f>IF('出場選手エントリー票　女'!N48="","",VALUE('出場選手エントリー票　女'!N48))</f>
        <v/>
      </c>
      <c r="M62" s="11" t="str">
        <f>IF('出場選手エントリー票　女'!O48="","",VALUE('出場選手エントリー票　女'!O48))</f>
        <v/>
      </c>
      <c r="N62" s="314"/>
      <c r="O62" s="314"/>
      <c r="P62" s="314"/>
      <c r="Q62" s="314"/>
      <c r="R62" s="314"/>
      <c r="T62" s="2">
        <f t="shared" si="5"/>
        <v>0</v>
      </c>
      <c r="U62" s="2">
        <f t="shared" si="6"/>
        <v>0</v>
      </c>
      <c r="V62" s="2">
        <f t="shared" si="7"/>
        <v>0</v>
      </c>
      <c r="W62" s="2">
        <f t="shared" si="8"/>
        <v>0</v>
      </c>
      <c r="X62" s="2">
        <f t="shared" si="9"/>
        <v>0</v>
      </c>
    </row>
    <row r="63" spans="1:24" ht="18.75" customHeight="1" x14ac:dyDescent="0.2">
      <c r="A63" s="10">
        <v>48</v>
      </c>
      <c r="B63" s="568" t="str">
        <f>IF('出場選手エントリー票　女'!B49="","",IF(MID('出場選手エントリー票　女'!B49,2,1)="0",RIGHTB('出場選手エントリー票　女'!B49,3),RIGHTB('出場選手エントリー票　女'!B49,4)))</f>
        <v/>
      </c>
      <c r="C63" s="569"/>
      <c r="D63" s="569"/>
      <c r="E63" s="570"/>
      <c r="F63" s="566" t="str">
        <f>IF(B63="","",('出場選手エントリー票　女'!C49&amp;" "&amp;'出場選手エントリー票　女'!D49))</f>
        <v/>
      </c>
      <c r="G63" s="567"/>
      <c r="H63" s="381" t="str">
        <f>IF(B63="","",'出場選手エントリー票　女'!H49)</f>
        <v/>
      </c>
      <c r="I63" s="14" t="str">
        <f>IF('出場選手エントリー票　女'!K49="","",'出場選手エントリー票　女'!K49)</f>
        <v/>
      </c>
      <c r="J63" s="15" t="str">
        <f>IF('出場選手エントリー票　女'!L49="","",'出場選手エントリー票　女'!L49)</f>
        <v/>
      </c>
      <c r="K63" s="15" t="str">
        <f>IF('出場選手エントリー票　女'!M49="","",'出場選手エントリー票　女'!M49)</f>
        <v/>
      </c>
      <c r="L63" s="11" t="str">
        <f>IF('出場選手エントリー票　女'!N49="","",VALUE('出場選手エントリー票　女'!N49))</f>
        <v/>
      </c>
      <c r="M63" s="11" t="str">
        <f>IF('出場選手エントリー票　女'!O49="","",VALUE('出場選手エントリー票　女'!O49))</f>
        <v/>
      </c>
      <c r="N63" s="314"/>
      <c r="O63" s="314"/>
      <c r="P63" s="314"/>
      <c r="Q63" s="314"/>
      <c r="R63" s="314"/>
      <c r="T63" s="2">
        <f t="shared" si="5"/>
        <v>0</v>
      </c>
      <c r="U63" s="2">
        <f t="shared" si="6"/>
        <v>0</v>
      </c>
      <c r="V63" s="2">
        <f t="shared" si="7"/>
        <v>0</v>
      </c>
      <c r="W63" s="2">
        <f t="shared" si="8"/>
        <v>0</v>
      </c>
      <c r="X63" s="2">
        <f t="shared" si="9"/>
        <v>0</v>
      </c>
    </row>
    <row r="64" spans="1:24" ht="18.75" customHeight="1" x14ac:dyDescent="0.2">
      <c r="A64" s="10">
        <v>49</v>
      </c>
      <c r="B64" s="568" t="str">
        <f>IF('出場選手エントリー票　女'!B50="","",IF(MID('出場選手エントリー票　女'!B50,2,1)="0",RIGHTB('出場選手エントリー票　女'!B50,3),RIGHTB('出場選手エントリー票　女'!B50,4)))</f>
        <v/>
      </c>
      <c r="C64" s="569"/>
      <c r="D64" s="569"/>
      <c r="E64" s="570"/>
      <c r="F64" s="566" t="str">
        <f>IF(B64="","",('出場選手エントリー票　女'!C50&amp;" "&amp;'出場選手エントリー票　女'!D50))</f>
        <v/>
      </c>
      <c r="G64" s="567"/>
      <c r="H64" s="381" t="str">
        <f>IF(B64="","",'出場選手エントリー票　女'!H50)</f>
        <v/>
      </c>
      <c r="I64" s="14" t="str">
        <f>IF('出場選手エントリー票　女'!K50="","",'出場選手エントリー票　女'!K50)</f>
        <v/>
      </c>
      <c r="J64" s="15" t="str">
        <f>IF('出場選手エントリー票　女'!L50="","",'出場選手エントリー票　女'!L50)</f>
        <v/>
      </c>
      <c r="K64" s="15" t="str">
        <f>IF('出場選手エントリー票　女'!M50="","",'出場選手エントリー票　女'!M50)</f>
        <v/>
      </c>
      <c r="L64" s="11" t="str">
        <f>IF('出場選手エントリー票　女'!N50="","",VALUE('出場選手エントリー票　女'!N50))</f>
        <v/>
      </c>
      <c r="M64" s="11" t="str">
        <f>IF('出場選手エントリー票　女'!O50="","",VALUE('出場選手エントリー票　女'!O50))</f>
        <v/>
      </c>
      <c r="N64" s="314"/>
      <c r="O64" s="314"/>
      <c r="P64" s="314"/>
      <c r="Q64" s="314"/>
      <c r="R64" s="314"/>
      <c r="T64" s="2">
        <f t="shared" si="5"/>
        <v>0</v>
      </c>
      <c r="U64" s="2">
        <f t="shared" si="6"/>
        <v>0</v>
      </c>
      <c r="V64" s="2">
        <f t="shared" si="7"/>
        <v>0</v>
      </c>
      <c r="W64" s="2">
        <f t="shared" si="8"/>
        <v>0</v>
      </c>
      <c r="X64" s="2">
        <f t="shared" si="9"/>
        <v>0</v>
      </c>
    </row>
    <row r="65" spans="1:24" ht="18.75" customHeight="1" x14ac:dyDescent="0.2">
      <c r="A65" s="10">
        <v>50</v>
      </c>
      <c r="B65" s="568" t="str">
        <f>IF('出場選手エントリー票　女'!B51="","",IF(MID('出場選手エントリー票　女'!B51,2,1)="0",RIGHTB('出場選手エントリー票　女'!B51,3),RIGHTB('出場選手エントリー票　女'!B51,4)))</f>
        <v/>
      </c>
      <c r="C65" s="569"/>
      <c r="D65" s="569"/>
      <c r="E65" s="570"/>
      <c r="F65" s="566" t="str">
        <f>IF(B65="","",('出場選手エントリー票　女'!C51&amp;" "&amp;'出場選手エントリー票　女'!D51))</f>
        <v/>
      </c>
      <c r="G65" s="567"/>
      <c r="H65" s="381" t="str">
        <f>IF(B65="","",'出場選手エントリー票　女'!H51)</f>
        <v/>
      </c>
      <c r="I65" s="14" t="str">
        <f>IF('出場選手エントリー票　女'!K51="","",'出場選手エントリー票　女'!K51)</f>
        <v/>
      </c>
      <c r="J65" s="15" t="str">
        <f>IF('出場選手エントリー票　女'!L51="","",'出場選手エントリー票　女'!L51)</f>
        <v/>
      </c>
      <c r="K65" s="15" t="str">
        <f>IF('出場選手エントリー票　女'!M51="","",'出場選手エントリー票　女'!M51)</f>
        <v/>
      </c>
      <c r="L65" s="11" t="str">
        <f>IF('出場選手エントリー票　女'!N51="","",VALUE('出場選手エントリー票　女'!N51))</f>
        <v/>
      </c>
      <c r="M65" s="11" t="str">
        <f>IF('出場選手エントリー票　女'!O51="","",VALUE('出場選手エントリー票　女'!O51))</f>
        <v/>
      </c>
      <c r="N65" s="314"/>
      <c r="O65" s="314"/>
      <c r="P65" s="314"/>
      <c r="Q65" s="314"/>
      <c r="R65" s="314"/>
      <c r="T65" s="2">
        <f t="shared" si="5"/>
        <v>0</v>
      </c>
      <c r="U65" s="2">
        <f t="shared" si="6"/>
        <v>0</v>
      </c>
      <c r="V65" s="2">
        <f t="shared" si="7"/>
        <v>0</v>
      </c>
      <c r="W65" s="2">
        <f t="shared" si="8"/>
        <v>0</v>
      </c>
      <c r="X65" s="2">
        <f t="shared" si="9"/>
        <v>0</v>
      </c>
    </row>
    <row r="66" spans="1:24" ht="18.75" customHeight="1" x14ac:dyDescent="0.2">
      <c r="A66" s="10">
        <v>51</v>
      </c>
      <c r="B66" s="568" t="str">
        <f>IF('出場選手エントリー票　女'!B52="","",IF(MID('出場選手エントリー票　女'!B52,2,1)="0",RIGHTB('出場選手エントリー票　女'!B52,3),RIGHTB('出場選手エントリー票　女'!B52,4)))</f>
        <v/>
      </c>
      <c r="C66" s="569"/>
      <c r="D66" s="569"/>
      <c r="E66" s="570"/>
      <c r="F66" s="566" t="str">
        <f>IF(B66="","",('出場選手エントリー票　女'!C52&amp;" "&amp;'出場選手エントリー票　女'!D52))</f>
        <v/>
      </c>
      <c r="G66" s="567"/>
      <c r="H66" s="381" t="str">
        <f>IF(B66="","",'出場選手エントリー票　女'!H52)</f>
        <v/>
      </c>
      <c r="I66" s="14" t="str">
        <f>IF('出場選手エントリー票　女'!K52="","",'出場選手エントリー票　女'!K52)</f>
        <v/>
      </c>
      <c r="J66" s="15" t="str">
        <f>IF('出場選手エントリー票　女'!L52="","",'出場選手エントリー票　女'!L52)</f>
        <v/>
      </c>
      <c r="K66" s="15" t="str">
        <f>IF('出場選手エントリー票　女'!M52="","",'出場選手エントリー票　女'!M52)</f>
        <v/>
      </c>
      <c r="L66" s="11" t="str">
        <f>IF('出場選手エントリー票　女'!N52="","",VALUE('出場選手エントリー票　女'!N52))</f>
        <v/>
      </c>
      <c r="M66" s="11" t="str">
        <f>IF('出場選手エントリー票　女'!O52="","",VALUE('出場選手エントリー票　女'!O52))</f>
        <v/>
      </c>
      <c r="N66" s="314"/>
      <c r="O66" s="314"/>
      <c r="P66" s="314"/>
      <c r="Q66" s="314"/>
      <c r="R66" s="314"/>
      <c r="T66" s="2">
        <f t="shared" si="5"/>
        <v>0</v>
      </c>
      <c r="U66" s="2">
        <f t="shared" si="6"/>
        <v>0</v>
      </c>
      <c r="V66" s="2">
        <f t="shared" si="7"/>
        <v>0</v>
      </c>
      <c r="W66" s="2">
        <f t="shared" si="8"/>
        <v>0</v>
      </c>
      <c r="X66" s="2">
        <f t="shared" si="9"/>
        <v>0</v>
      </c>
    </row>
    <row r="67" spans="1:24" ht="18.75" customHeight="1" x14ac:dyDescent="0.2">
      <c r="A67" s="10">
        <v>52</v>
      </c>
      <c r="B67" s="568" t="str">
        <f>IF('出場選手エントリー票　女'!B53="","",IF(MID('出場選手エントリー票　女'!B53,2,1)="0",RIGHTB('出場選手エントリー票　女'!B53,3),RIGHTB('出場選手エントリー票　女'!B53,4)))</f>
        <v/>
      </c>
      <c r="C67" s="569"/>
      <c r="D67" s="569"/>
      <c r="E67" s="570"/>
      <c r="F67" s="566" t="str">
        <f>IF(B67="","",('出場選手エントリー票　女'!C53&amp;" "&amp;'出場選手エントリー票　女'!D53))</f>
        <v/>
      </c>
      <c r="G67" s="567"/>
      <c r="H67" s="381" t="str">
        <f>IF(B67="","",'出場選手エントリー票　女'!H53)</f>
        <v/>
      </c>
      <c r="I67" s="14" t="str">
        <f>IF('出場選手エントリー票　女'!K53="","",'出場選手エントリー票　女'!K53)</f>
        <v/>
      </c>
      <c r="J67" s="15" t="str">
        <f>IF('出場選手エントリー票　女'!L53="","",'出場選手エントリー票　女'!L53)</f>
        <v/>
      </c>
      <c r="K67" s="15" t="str">
        <f>IF('出場選手エントリー票　女'!M53="","",'出場選手エントリー票　女'!M53)</f>
        <v/>
      </c>
      <c r="L67" s="11" t="str">
        <f>IF('出場選手エントリー票　女'!N53="","",VALUE('出場選手エントリー票　女'!N53))</f>
        <v/>
      </c>
      <c r="M67" s="11" t="str">
        <f>IF('出場選手エントリー票　女'!O53="","",VALUE('出場選手エントリー票　女'!O53))</f>
        <v/>
      </c>
      <c r="N67" s="314"/>
      <c r="O67" s="314"/>
      <c r="P67" s="314"/>
      <c r="Q67" s="314"/>
      <c r="R67" s="314"/>
      <c r="T67" s="2">
        <f t="shared" si="5"/>
        <v>0</v>
      </c>
      <c r="U67" s="2">
        <f t="shared" si="6"/>
        <v>0</v>
      </c>
      <c r="V67" s="2">
        <f t="shared" si="7"/>
        <v>0</v>
      </c>
      <c r="W67" s="2">
        <f t="shared" si="8"/>
        <v>0</v>
      </c>
      <c r="X67" s="2">
        <f t="shared" si="9"/>
        <v>0</v>
      </c>
    </row>
    <row r="68" spans="1:24" ht="18.75" customHeight="1" x14ac:dyDescent="0.2">
      <c r="A68" s="10">
        <v>53</v>
      </c>
      <c r="B68" s="568" t="str">
        <f>IF('出場選手エントリー票　女'!B54="","",IF(MID('出場選手エントリー票　女'!B54,2,1)="0",RIGHTB('出場選手エントリー票　女'!B54,3),RIGHTB('出場選手エントリー票　女'!B54,4)))</f>
        <v/>
      </c>
      <c r="C68" s="569"/>
      <c r="D68" s="569"/>
      <c r="E68" s="570"/>
      <c r="F68" s="566" t="str">
        <f>IF(B68="","",('出場選手エントリー票　女'!C54&amp;" "&amp;'出場選手エントリー票　女'!D54))</f>
        <v/>
      </c>
      <c r="G68" s="567"/>
      <c r="H68" s="381" t="str">
        <f>IF(B68="","",'出場選手エントリー票　女'!H54)</f>
        <v/>
      </c>
      <c r="I68" s="14" t="str">
        <f>IF('出場選手エントリー票　女'!K54="","",'出場選手エントリー票　女'!K54)</f>
        <v/>
      </c>
      <c r="J68" s="15" t="str">
        <f>IF('出場選手エントリー票　女'!L54="","",'出場選手エントリー票　女'!L54)</f>
        <v/>
      </c>
      <c r="K68" s="15" t="str">
        <f>IF('出場選手エントリー票　女'!M54="","",'出場選手エントリー票　女'!M54)</f>
        <v/>
      </c>
      <c r="L68" s="11" t="str">
        <f>IF('出場選手エントリー票　女'!N54="","",VALUE('出場選手エントリー票　女'!N54))</f>
        <v/>
      </c>
      <c r="M68" s="11" t="str">
        <f>IF('出場選手エントリー票　女'!O54="","",VALUE('出場選手エントリー票　女'!O54))</f>
        <v/>
      </c>
      <c r="N68" s="314"/>
      <c r="O68" s="314"/>
      <c r="P68" s="314"/>
      <c r="Q68" s="314"/>
      <c r="R68" s="314"/>
      <c r="T68" s="2">
        <f t="shared" si="5"/>
        <v>0</v>
      </c>
      <c r="U68" s="2">
        <f t="shared" si="6"/>
        <v>0</v>
      </c>
      <c r="V68" s="2">
        <f t="shared" si="7"/>
        <v>0</v>
      </c>
      <c r="W68" s="2">
        <f t="shared" si="8"/>
        <v>0</v>
      </c>
      <c r="X68" s="2">
        <f t="shared" si="9"/>
        <v>0</v>
      </c>
    </row>
    <row r="69" spans="1:24" ht="18.75" customHeight="1" x14ac:dyDescent="0.2">
      <c r="A69" s="10">
        <v>54</v>
      </c>
      <c r="B69" s="568" t="str">
        <f>IF('出場選手エントリー票　女'!B55="","",IF(MID('出場選手エントリー票　女'!B55,2,1)="0",RIGHTB('出場選手エントリー票　女'!B55,3),RIGHTB('出場選手エントリー票　女'!B55,4)))</f>
        <v/>
      </c>
      <c r="C69" s="569"/>
      <c r="D69" s="569"/>
      <c r="E69" s="570"/>
      <c r="F69" s="566" t="str">
        <f>IF(B69="","",('出場選手エントリー票　女'!C55&amp;" "&amp;'出場選手エントリー票　女'!D55))</f>
        <v/>
      </c>
      <c r="G69" s="567"/>
      <c r="H69" s="381" t="str">
        <f>IF(B69="","",'出場選手エントリー票　女'!H55)</f>
        <v/>
      </c>
      <c r="I69" s="14" t="str">
        <f>IF('出場選手エントリー票　女'!K55="","",'出場選手エントリー票　女'!K55)</f>
        <v/>
      </c>
      <c r="J69" s="15" t="str">
        <f>IF('出場選手エントリー票　女'!L55="","",'出場選手エントリー票　女'!L55)</f>
        <v/>
      </c>
      <c r="K69" s="15" t="str">
        <f>IF('出場選手エントリー票　女'!M55="","",'出場選手エントリー票　女'!M55)</f>
        <v/>
      </c>
      <c r="L69" s="11" t="str">
        <f>IF('出場選手エントリー票　女'!N55="","",VALUE('出場選手エントリー票　女'!N55))</f>
        <v/>
      </c>
      <c r="M69" s="11" t="str">
        <f>IF('出場選手エントリー票　女'!O55="","",VALUE('出場選手エントリー票　女'!O55))</f>
        <v/>
      </c>
      <c r="N69" s="314"/>
      <c r="O69" s="314"/>
      <c r="P69" s="314"/>
      <c r="Q69" s="314"/>
      <c r="R69" s="314"/>
      <c r="T69" s="2">
        <f t="shared" si="5"/>
        <v>0</v>
      </c>
      <c r="U69" s="2">
        <f t="shared" si="6"/>
        <v>0</v>
      </c>
      <c r="V69" s="2">
        <f t="shared" si="7"/>
        <v>0</v>
      </c>
      <c r="W69" s="2">
        <f t="shared" si="8"/>
        <v>0</v>
      </c>
      <c r="X69" s="2">
        <f t="shared" si="9"/>
        <v>0</v>
      </c>
    </row>
    <row r="70" spans="1:24" ht="18.75" customHeight="1" x14ac:dyDescent="0.2">
      <c r="A70" s="10">
        <v>55</v>
      </c>
      <c r="B70" s="568" t="str">
        <f>IF('出場選手エントリー票　女'!B56="","",IF(MID('出場選手エントリー票　女'!B56,2,1)="0",RIGHTB('出場選手エントリー票　女'!B56,3),RIGHTB('出場選手エントリー票　女'!B56,4)))</f>
        <v/>
      </c>
      <c r="C70" s="569"/>
      <c r="D70" s="569"/>
      <c r="E70" s="570"/>
      <c r="F70" s="566" t="str">
        <f>IF(B70="","",('出場選手エントリー票　女'!C56&amp;" "&amp;'出場選手エントリー票　女'!D56))</f>
        <v/>
      </c>
      <c r="G70" s="567"/>
      <c r="H70" s="381" t="str">
        <f>IF(B70="","",'出場選手エントリー票　女'!H56)</f>
        <v/>
      </c>
      <c r="I70" s="14" t="str">
        <f>IF('出場選手エントリー票　女'!K56="","",'出場選手エントリー票　女'!K56)</f>
        <v/>
      </c>
      <c r="J70" s="15" t="str">
        <f>IF('出場選手エントリー票　女'!L56="","",'出場選手エントリー票　女'!L56)</f>
        <v/>
      </c>
      <c r="K70" s="15" t="str">
        <f>IF('出場選手エントリー票　女'!M56="","",'出場選手エントリー票　女'!M56)</f>
        <v/>
      </c>
      <c r="L70" s="11" t="str">
        <f>IF('出場選手エントリー票　女'!N56="","",VALUE('出場選手エントリー票　女'!N56))</f>
        <v/>
      </c>
      <c r="M70" s="11" t="str">
        <f>IF('出場選手エントリー票　女'!O56="","",VALUE('出場選手エントリー票　女'!O56))</f>
        <v/>
      </c>
      <c r="N70" s="314"/>
      <c r="O70" s="314"/>
      <c r="P70" s="314"/>
      <c r="Q70" s="314"/>
      <c r="R70" s="314"/>
      <c r="T70" s="2">
        <f t="shared" si="5"/>
        <v>0</v>
      </c>
      <c r="U70" s="2">
        <f t="shared" si="6"/>
        <v>0</v>
      </c>
      <c r="V70" s="2">
        <f t="shared" si="7"/>
        <v>0</v>
      </c>
      <c r="W70" s="2">
        <f t="shared" si="8"/>
        <v>0</v>
      </c>
      <c r="X70" s="2">
        <f t="shared" si="9"/>
        <v>0</v>
      </c>
    </row>
    <row r="71" spans="1:24" ht="18.75" customHeight="1" x14ac:dyDescent="0.2">
      <c r="A71" s="10">
        <v>56</v>
      </c>
      <c r="B71" s="568" t="str">
        <f>IF('出場選手エントリー票　女'!B57="","",IF(MID('出場選手エントリー票　女'!B57,2,1)="0",RIGHTB('出場選手エントリー票　女'!B57,3),RIGHTB('出場選手エントリー票　女'!B57,4)))</f>
        <v/>
      </c>
      <c r="C71" s="569"/>
      <c r="D71" s="569"/>
      <c r="E71" s="570"/>
      <c r="F71" s="566" t="str">
        <f>IF(B71="","",('出場選手エントリー票　女'!C57&amp;" "&amp;'出場選手エントリー票　女'!D57))</f>
        <v/>
      </c>
      <c r="G71" s="567"/>
      <c r="H71" s="381" t="str">
        <f>IF(B71="","",'出場選手エントリー票　女'!H57)</f>
        <v/>
      </c>
      <c r="I71" s="14" t="str">
        <f>IF('出場選手エントリー票　女'!K57="","",'出場選手エントリー票　女'!K57)</f>
        <v/>
      </c>
      <c r="J71" s="15" t="str">
        <f>IF('出場選手エントリー票　女'!L57="","",'出場選手エントリー票　女'!L57)</f>
        <v/>
      </c>
      <c r="K71" s="15" t="str">
        <f>IF('出場選手エントリー票　女'!M57="","",'出場選手エントリー票　女'!M57)</f>
        <v/>
      </c>
      <c r="L71" s="11" t="str">
        <f>IF('出場選手エントリー票　女'!N57="","",VALUE('出場選手エントリー票　女'!N57))</f>
        <v/>
      </c>
      <c r="M71" s="11" t="str">
        <f>IF('出場選手エントリー票　女'!O57="","",VALUE('出場選手エントリー票　女'!O57))</f>
        <v/>
      </c>
      <c r="N71" s="314"/>
      <c r="O71" s="314"/>
      <c r="P71" s="314"/>
      <c r="Q71" s="314"/>
      <c r="R71" s="314"/>
      <c r="T71" s="2">
        <f t="shared" si="5"/>
        <v>0</v>
      </c>
      <c r="U71" s="2">
        <f t="shared" si="6"/>
        <v>0</v>
      </c>
      <c r="V71" s="2">
        <f t="shared" si="7"/>
        <v>0</v>
      </c>
      <c r="W71" s="2">
        <f t="shared" si="8"/>
        <v>0</v>
      </c>
      <c r="X71" s="2">
        <f t="shared" si="9"/>
        <v>0</v>
      </c>
    </row>
    <row r="72" spans="1:24" ht="18.75" customHeight="1" x14ac:dyDescent="0.2">
      <c r="A72" s="10">
        <v>57</v>
      </c>
      <c r="B72" s="568" t="str">
        <f>IF('出場選手エントリー票　女'!B58="","",IF(MID('出場選手エントリー票　女'!B58,2,1)="0",RIGHTB('出場選手エントリー票　女'!B58,3),RIGHTB('出場選手エントリー票　女'!B58,4)))</f>
        <v/>
      </c>
      <c r="C72" s="569"/>
      <c r="D72" s="569"/>
      <c r="E72" s="570"/>
      <c r="F72" s="566" t="str">
        <f>IF(B72="","",('出場選手エントリー票　女'!C58&amp;" "&amp;'出場選手エントリー票　女'!D58))</f>
        <v/>
      </c>
      <c r="G72" s="567"/>
      <c r="H72" s="381" t="str">
        <f>IF(B72="","",'出場選手エントリー票　女'!H58)</f>
        <v/>
      </c>
      <c r="I72" s="14" t="str">
        <f>IF('出場選手エントリー票　女'!K58="","",'出場選手エントリー票　女'!K58)</f>
        <v/>
      </c>
      <c r="J72" s="15" t="str">
        <f>IF('出場選手エントリー票　女'!L58="","",'出場選手エントリー票　女'!L58)</f>
        <v/>
      </c>
      <c r="K72" s="15" t="str">
        <f>IF('出場選手エントリー票　女'!M58="","",'出場選手エントリー票　女'!M58)</f>
        <v/>
      </c>
      <c r="L72" s="11" t="str">
        <f>IF('出場選手エントリー票　女'!N58="","",VALUE('出場選手エントリー票　女'!N58))</f>
        <v/>
      </c>
      <c r="M72" s="11" t="str">
        <f>IF('出場選手エントリー票　女'!O58="","",VALUE('出場選手エントリー票　女'!O58))</f>
        <v/>
      </c>
      <c r="N72" s="314"/>
      <c r="O72" s="314"/>
      <c r="P72" s="314"/>
      <c r="Q72" s="314"/>
      <c r="R72" s="314"/>
      <c r="T72" s="2">
        <f t="shared" si="5"/>
        <v>0</v>
      </c>
      <c r="U72" s="2">
        <f t="shared" si="6"/>
        <v>0</v>
      </c>
      <c r="V72" s="2">
        <f t="shared" si="7"/>
        <v>0</v>
      </c>
      <c r="W72" s="2">
        <f t="shared" si="8"/>
        <v>0</v>
      </c>
      <c r="X72" s="2">
        <f t="shared" si="9"/>
        <v>0</v>
      </c>
    </row>
    <row r="73" spans="1:24" ht="18.75" customHeight="1" x14ac:dyDescent="0.2">
      <c r="A73" s="10">
        <v>58</v>
      </c>
      <c r="B73" s="568" t="str">
        <f>IF('出場選手エントリー票　女'!B59="","",IF(MID('出場選手エントリー票　女'!B59,2,1)="0",RIGHTB('出場選手エントリー票　女'!B59,3),RIGHTB('出場選手エントリー票　女'!B59,4)))</f>
        <v/>
      </c>
      <c r="C73" s="569"/>
      <c r="D73" s="569"/>
      <c r="E73" s="570"/>
      <c r="F73" s="566" t="str">
        <f>IF(B73="","",('出場選手エントリー票　女'!C59&amp;" "&amp;'出場選手エントリー票　女'!D59))</f>
        <v/>
      </c>
      <c r="G73" s="567"/>
      <c r="H73" s="381" t="str">
        <f>IF(B73="","",'出場選手エントリー票　女'!H59)</f>
        <v/>
      </c>
      <c r="I73" s="14" t="str">
        <f>IF('出場選手エントリー票　女'!K59="","",'出場選手エントリー票　女'!K59)</f>
        <v/>
      </c>
      <c r="J73" s="15" t="str">
        <f>IF('出場選手エントリー票　女'!L59="","",'出場選手エントリー票　女'!L59)</f>
        <v/>
      </c>
      <c r="K73" s="15" t="str">
        <f>IF('出場選手エントリー票　女'!M59="","",'出場選手エントリー票　女'!M59)</f>
        <v/>
      </c>
      <c r="L73" s="11" t="str">
        <f>IF('出場選手エントリー票　女'!N59="","",VALUE('出場選手エントリー票　女'!N59))</f>
        <v/>
      </c>
      <c r="M73" s="11" t="str">
        <f>IF('出場選手エントリー票　女'!O59="","",VALUE('出場選手エントリー票　女'!O59))</f>
        <v/>
      </c>
      <c r="N73" s="314"/>
      <c r="O73" s="314"/>
      <c r="P73" s="314"/>
      <c r="Q73" s="314"/>
      <c r="R73" s="314"/>
      <c r="T73" s="2">
        <f t="shared" si="5"/>
        <v>0</v>
      </c>
      <c r="U73" s="2">
        <f t="shared" si="6"/>
        <v>0</v>
      </c>
      <c r="V73" s="2">
        <f t="shared" si="7"/>
        <v>0</v>
      </c>
      <c r="W73" s="2">
        <f t="shared" si="8"/>
        <v>0</v>
      </c>
      <c r="X73" s="2">
        <f t="shared" si="9"/>
        <v>0</v>
      </c>
    </row>
    <row r="74" spans="1:24" ht="18.75" customHeight="1" x14ac:dyDescent="0.2">
      <c r="A74" s="10">
        <v>59</v>
      </c>
      <c r="B74" s="568" t="str">
        <f>IF('出場選手エントリー票　女'!B60="","",IF(MID('出場選手エントリー票　女'!B60,2,1)="0",RIGHTB('出場選手エントリー票　女'!B60,3),RIGHTB('出場選手エントリー票　女'!B60,4)))</f>
        <v/>
      </c>
      <c r="C74" s="569"/>
      <c r="D74" s="569"/>
      <c r="E74" s="570"/>
      <c r="F74" s="566" t="str">
        <f>IF(B74="","",('出場選手エントリー票　女'!C60&amp;" "&amp;'出場選手エントリー票　女'!D60))</f>
        <v/>
      </c>
      <c r="G74" s="567"/>
      <c r="H74" s="381" t="str">
        <f>IF(B74="","",'出場選手エントリー票　女'!H60)</f>
        <v/>
      </c>
      <c r="I74" s="14" t="str">
        <f>IF('出場選手エントリー票　女'!K60="","",'出場選手エントリー票　女'!K60)</f>
        <v/>
      </c>
      <c r="J74" s="15" t="str">
        <f>IF('出場選手エントリー票　女'!L60="","",'出場選手エントリー票　女'!L60)</f>
        <v/>
      </c>
      <c r="K74" s="15" t="str">
        <f>IF('出場選手エントリー票　女'!M60="","",'出場選手エントリー票　女'!M60)</f>
        <v/>
      </c>
      <c r="L74" s="11" t="str">
        <f>IF('出場選手エントリー票　女'!N60="","",VALUE('出場選手エントリー票　女'!N60))</f>
        <v/>
      </c>
      <c r="M74" s="11" t="str">
        <f>IF('出場選手エントリー票　女'!O60="","",VALUE('出場選手エントリー票　女'!O60))</f>
        <v/>
      </c>
      <c r="N74" s="314"/>
      <c r="O74" s="314"/>
      <c r="P74" s="314"/>
      <c r="Q74" s="314"/>
      <c r="R74" s="314"/>
      <c r="T74" s="2">
        <f t="shared" si="5"/>
        <v>0</v>
      </c>
      <c r="U74" s="2">
        <f t="shared" si="6"/>
        <v>0</v>
      </c>
      <c r="V74" s="2">
        <f t="shared" si="7"/>
        <v>0</v>
      </c>
      <c r="W74" s="2">
        <f t="shared" si="8"/>
        <v>0</v>
      </c>
      <c r="X74" s="2">
        <f t="shared" si="9"/>
        <v>0</v>
      </c>
    </row>
    <row r="75" spans="1:24" ht="18.75" customHeight="1" x14ac:dyDescent="0.2">
      <c r="A75" s="10">
        <v>60</v>
      </c>
      <c r="B75" s="568" t="str">
        <f>IF('出場選手エントリー票　女'!B61="","",IF(MID('出場選手エントリー票　女'!B61,2,1)="0",RIGHTB('出場選手エントリー票　女'!B61,3),RIGHTB('出場選手エントリー票　女'!B61,4)))</f>
        <v/>
      </c>
      <c r="C75" s="569"/>
      <c r="D75" s="569"/>
      <c r="E75" s="570"/>
      <c r="F75" s="566" t="str">
        <f>IF(B75="","",('出場選手エントリー票　女'!C61&amp;" "&amp;'出場選手エントリー票　女'!D61))</f>
        <v/>
      </c>
      <c r="G75" s="567"/>
      <c r="H75" s="381" t="str">
        <f>IF(B75="","",'出場選手エントリー票　女'!H61)</f>
        <v/>
      </c>
      <c r="I75" s="14" t="str">
        <f>IF('出場選手エントリー票　女'!K61="","",'出場選手エントリー票　女'!K61)</f>
        <v/>
      </c>
      <c r="J75" s="15" t="str">
        <f>IF('出場選手エントリー票　女'!L61="","",'出場選手エントリー票　女'!L61)</f>
        <v/>
      </c>
      <c r="K75" s="15" t="str">
        <f>IF('出場選手エントリー票　女'!M61="","",'出場選手エントリー票　女'!M61)</f>
        <v/>
      </c>
      <c r="L75" s="11" t="str">
        <f>IF('出場選手エントリー票　女'!N61="","",VALUE('出場選手エントリー票　女'!N61))</f>
        <v/>
      </c>
      <c r="M75" s="11" t="str">
        <f>IF('出場選手エントリー票　女'!O61="","",VALUE('出場選手エントリー票　女'!O61))</f>
        <v/>
      </c>
      <c r="N75" s="314"/>
      <c r="O75" s="314"/>
      <c r="P75" s="314"/>
      <c r="Q75" s="314"/>
      <c r="R75" s="314"/>
      <c r="T75" s="2">
        <f t="shared" si="5"/>
        <v>0</v>
      </c>
      <c r="U75" s="2">
        <f t="shared" si="6"/>
        <v>0</v>
      </c>
      <c r="V75" s="2">
        <f t="shared" si="7"/>
        <v>0</v>
      </c>
      <c r="W75" s="2">
        <f t="shared" si="8"/>
        <v>0</v>
      </c>
      <c r="X75" s="2">
        <f t="shared" si="9"/>
        <v>0</v>
      </c>
    </row>
  </sheetData>
  <sheetProtection password="DEFF" sheet="1" objects="1" scenarios="1"/>
  <mergeCells count="157">
    <mergeCell ref="F14:G14"/>
    <mergeCell ref="F13:G13"/>
    <mergeCell ref="B30:E30"/>
    <mergeCell ref="F24:G24"/>
    <mergeCell ref="B11:E11"/>
    <mergeCell ref="I9:M9"/>
    <mergeCell ref="N9:R9"/>
    <mergeCell ref="F9:G10"/>
    <mergeCell ref="F11:G11"/>
    <mergeCell ref="F12:G12"/>
    <mergeCell ref="B12:E12"/>
    <mergeCell ref="B13:E13"/>
    <mergeCell ref="B19:E19"/>
    <mergeCell ref="B23:E23"/>
    <mergeCell ref="B26:E26"/>
    <mergeCell ref="B24:E24"/>
    <mergeCell ref="B29:E29"/>
    <mergeCell ref="B27:E27"/>
    <mergeCell ref="B22:E22"/>
    <mergeCell ref="B20:E20"/>
    <mergeCell ref="B21:E21"/>
    <mergeCell ref="B14:E14"/>
    <mergeCell ref="B15:E15"/>
    <mergeCell ref="B16:E16"/>
    <mergeCell ref="O1:P1"/>
    <mergeCell ref="P2:R2"/>
    <mergeCell ref="A9:A10"/>
    <mergeCell ref="H9:H10"/>
    <mergeCell ref="A2:D2"/>
    <mergeCell ref="A6:C8"/>
    <mergeCell ref="A3:C5"/>
    <mergeCell ref="B9:E10"/>
    <mergeCell ref="B1:I1"/>
    <mergeCell ref="D3:I5"/>
    <mergeCell ref="D6:I8"/>
    <mergeCell ref="P5:R5"/>
    <mergeCell ref="L5:N5"/>
    <mergeCell ref="L3:R4"/>
    <mergeCell ref="J3:K4"/>
    <mergeCell ref="J5:K5"/>
    <mergeCell ref="L6:R7"/>
    <mergeCell ref="J6:K7"/>
    <mergeCell ref="J8:K8"/>
    <mergeCell ref="L8:R8"/>
    <mergeCell ref="F43:G43"/>
    <mergeCell ref="B17:E17"/>
    <mergeCell ref="B28:E28"/>
    <mergeCell ref="B18:E18"/>
    <mergeCell ref="B36:E36"/>
    <mergeCell ref="B38:E38"/>
    <mergeCell ref="B41:E41"/>
    <mergeCell ref="B75:E75"/>
    <mergeCell ref="B68:E68"/>
    <mergeCell ref="B69:E69"/>
    <mergeCell ref="B70:E70"/>
    <mergeCell ref="B71:E71"/>
    <mergeCell ref="B72:E72"/>
    <mergeCell ref="B73:E73"/>
    <mergeCell ref="B74:E74"/>
    <mergeCell ref="B37:E37"/>
    <mergeCell ref="B44:E44"/>
    <mergeCell ref="B40:E40"/>
    <mergeCell ref="B42:E42"/>
    <mergeCell ref="B43:E43"/>
    <mergeCell ref="B45:E45"/>
    <mergeCell ref="B56:E56"/>
    <mergeCell ref="B55:E55"/>
    <mergeCell ref="B39:E39"/>
    <mergeCell ref="B25:E25"/>
    <mergeCell ref="K34:L34"/>
    <mergeCell ref="K35:L35"/>
    <mergeCell ref="I34:J34"/>
    <mergeCell ref="I35:J35"/>
    <mergeCell ref="I33:J33"/>
    <mergeCell ref="A35:E35"/>
    <mergeCell ref="A34:E34"/>
    <mergeCell ref="A32:E32"/>
    <mergeCell ref="A33:E33"/>
    <mergeCell ref="I32:J32"/>
    <mergeCell ref="B67:E67"/>
    <mergeCell ref="B52:E52"/>
    <mergeCell ref="B53:E53"/>
    <mergeCell ref="B46:E46"/>
    <mergeCell ref="B47:E47"/>
    <mergeCell ref="B51:E51"/>
    <mergeCell ref="B66:E66"/>
    <mergeCell ref="B49:E49"/>
    <mergeCell ref="B65:E65"/>
    <mergeCell ref="B64:E64"/>
    <mergeCell ref="B61:E61"/>
    <mergeCell ref="B58:E58"/>
    <mergeCell ref="B60:E60"/>
    <mergeCell ref="B59:E59"/>
    <mergeCell ref="B48:E48"/>
    <mergeCell ref="B63:E63"/>
    <mergeCell ref="B62:E62"/>
    <mergeCell ref="B57:E57"/>
    <mergeCell ref="B54:E54"/>
    <mergeCell ref="B50:E50"/>
    <mergeCell ref="F15:G15"/>
    <mergeCell ref="F16:G16"/>
    <mergeCell ref="F17:G17"/>
    <mergeCell ref="F18:G18"/>
    <mergeCell ref="F19:G19"/>
    <mergeCell ref="F39:G39"/>
    <mergeCell ref="F40:G40"/>
    <mergeCell ref="F41:G41"/>
    <mergeCell ref="F42:G42"/>
    <mergeCell ref="F20:G20"/>
    <mergeCell ref="F21:G21"/>
    <mergeCell ref="F22:G22"/>
    <mergeCell ref="F23:G23"/>
    <mergeCell ref="F25:G25"/>
    <mergeCell ref="F26:G26"/>
    <mergeCell ref="F27:G27"/>
    <mergeCell ref="F28:G28"/>
    <mergeCell ref="F29:G29"/>
    <mergeCell ref="F30:G30"/>
    <mergeCell ref="F36:G36"/>
    <mergeCell ref="F37:G37"/>
    <mergeCell ref="F38:G38"/>
    <mergeCell ref="F57:G57"/>
    <mergeCell ref="F58:G58"/>
    <mergeCell ref="F49:G49"/>
    <mergeCell ref="F50:G50"/>
    <mergeCell ref="F51:G51"/>
    <mergeCell ref="F52:G52"/>
    <mergeCell ref="F53:G53"/>
    <mergeCell ref="F44:G44"/>
    <mergeCell ref="F45:G45"/>
    <mergeCell ref="F46:G46"/>
    <mergeCell ref="F47:G47"/>
    <mergeCell ref="F48:G48"/>
    <mergeCell ref="F74:G74"/>
    <mergeCell ref="F75:G75"/>
    <mergeCell ref="G32:H32"/>
    <mergeCell ref="G33:H33"/>
    <mergeCell ref="G34:H34"/>
    <mergeCell ref="G35:H35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54:G54"/>
    <mergeCell ref="F55:G55"/>
    <mergeCell ref="F56:G56"/>
  </mergeCells>
  <phoneticPr fontId="9"/>
  <conditionalFormatting sqref="D3">
    <cfRule type="expression" dxfId="2" priority="2" stopIfTrue="1">
      <formula>IF(D3="人数制限を超える申し込みがあります",TRUE,FALSE)</formula>
    </cfRule>
  </conditionalFormatting>
  <conditionalFormatting sqref="D6">
    <cfRule type="expression" dxfId="1" priority="1" stopIfTrue="1">
      <formula>IF(D6="リレーは６人以内です　　　",TRUE,FALSE)</formula>
    </cfRule>
  </conditionalFormatting>
  <printOptions horizontalCentered="1"/>
  <pageMargins left="0.39370078740157483" right="0.39370078740157483" top="0.19685039370078741" bottom="0.19685039370078741" header="0.19685039370078741" footer="0.15748031496062992"/>
  <pageSetup paperSize="9" fitToHeight="3" orientation="landscape" blackAndWhite="1" r:id="rId1"/>
  <headerFooter alignWithMargins="0"/>
  <rowBreaks count="2" manualBreakCount="2">
    <brk id="35" max="17" man="1"/>
    <brk id="55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7662"/>
  <sheetViews>
    <sheetView topLeftCell="AG1" zoomScaleNormal="100" workbookViewId="0"/>
  </sheetViews>
  <sheetFormatPr defaultColWidth="9" defaultRowHeight="13.2" x14ac:dyDescent="0.2"/>
  <cols>
    <col min="1" max="32" width="9" style="151" hidden="1" customWidth="1"/>
    <col min="33" max="33" width="9" style="151" customWidth="1"/>
    <col min="34" max="16384" width="9" style="151"/>
  </cols>
  <sheetData>
    <row r="1" spans="1:32" s="140" customFormat="1" ht="13.5" customHeight="1" x14ac:dyDescent="0.2">
      <c r="B1" s="141" t="s">
        <v>95</v>
      </c>
      <c r="C1" s="142" t="s">
        <v>298</v>
      </c>
      <c r="D1" s="141" t="s">
        <v>96</v>
      </c>
      <c r="E1" s="141"/>
      <c r="F1" s="143" t="s">
        <v>97</v>
      </c>
      <c r="G1" s="143"/>
      <c r="H1" s="144" t="s">
        <v>718</v>
      </c>
      <c r="I1" s="141" t="s">
        <v>98</v>
      </c>
      <c r="J1" s="141"/>
      <c r="K1" s="141" t="s">
        <v>685</v>
      </c>
      <c r="L1" s="140" t="s">
        <v>918</v>
      </c>
      <c r="M1" s="145" t="s">
        <v>913</v>
      </c>
      <c r="N1" s="145" t="s">
        <v>914</v>
      </c>
      <c r="O1" s="145"/>
      <c r="P1" s="145" t="s">
        <v>915</v>
      </c>
      <c r="Q1" s="145"/>
      <c r="R1" s="145" t="s">
        <v>916</v>
      </c>
      <c r="S1" s="145"/>
      <c r="T1" s="145" t="s">
        <v>917</v>
      </c>
      <c r="V1" s="146"/>
      <c r="W1" s="147" t="s">
        <v>95</v>
      </c>
      <c r="X1" s="148" t="s">
        <v>298</v>
      </c>
      <c r="Y1" s="148" t="s">
        <v>57</v>
      </c>
      <c r="Z1" s="149" t="s">
        <v>893</v>
      </c>
      <c r="AA1" s="150" t="s">
        <v>894</v>
      </c>
      <c r="AD1" s="140" t="s">
        <v>3064</v>
      </c>
      <c r="AE1" s="140" t="s">
        <v>3065</v>
      </c>
      <c r="AF1" s="140" t="s">
        <v>3066</v>
      </c>
    </row>
    <row r="2" spans="1:32" x14ac:dyDescent="0.2">
      <c r="A2" s="151">
        <f>M2</f>
        <v>50114</v>
      </c>
      <c r="B2" s="151">
        <f>ROUNDDOWN(A2/10000,0)</f>
        <v>5</v>
      </c>
      <c r="C2" s="152">
        <f>ROUNDDOWN((A2-B2*10000)/100,0)</f>
        <v>1</v>
      </c>
      <c r="D2" s="152" t="str">
        <f>N2</f>
        <v>小川</v>
      </c>
      <c r="E2" s="152" t="str">
        <f>O2</f>
        <v>大智</v>
      </c>
      <c r="F2" s="153" t="str">
        <f>P2</f>
        <v>ｵｶﾞﾜ</v>
      </c>
      <c r="G2" s="153" t="str">
        <f>Q2</f>
        <v>ﾀﾞｲﾁ</v>
      </c>
      <c r="H2" s="154">
        <f>T2</f>
        <v>3</v>
      </c>
      <c r="I2" s="152" t="str">
        <f t="shared" ref="I2:I65" si="0">VLOOKUP(B2*100+C2,テスト,2,0)</f>
        <v>都武蔵</v>
      </c>
      <c r="K2" s="152" t="str">
        <f>R2</f>
        <v>男</v>
      </c>
      <c r="M2" s="380">
        <v>50114</v>
      </c>
      <c r="N2" s="380" t="s">
        <v>128</v>
      </c>
      <c r="O2" s="380" t="s">
        <v>1890</v>
      </c>
      <c r="P2" s="380" t="s">
        <v>382</v>
      </c>
      <c r="Q2" s="380" t="s">
        <v>581</v>
      </c>
      <c r="R2" s="380" t="s">
        <v>885</v>
      </c>
      <c r="S2" s="379"/>
      <c r="T2" s="380">
        <v>3</v>
      </c>
      <c r="V2" s="146">
        <f>130000+W2*100+X2</f>
        <v>130501</v>
      </c>
      <c r="W2" s="155">
        <v>5</v>
      </c>
      <c r="X2" s="155">
        <v>1</v>
      </c>
      <c r="Y2" s="155">
        <f>W2*100+X2</f>
        <v>501</v>
      </c>
      <c r="Z2" s="151" t="s">
        <v>1103</v>
      </c>
      <c r="AA2" s="151" t="s">
        <v>1056</v>
      </c>
      <c r="AB2" s="151" t="s">
        <v>895</v>
      </c>
      <c r="AC2" s="151" t="str">
        <f t="shared" ref="AC2:AC34" si="1">AA2&amp;AB2</f>
        <v>東京都立武蔵高等学校</v>
      </c>
      <c r="AD2" s="151" t="s">
        <v>3073</v>
      </c>
      <c r="AE2" s="151" t="s">
        <v>3074</v>
      </c>
      <c r="AF2" s="151" t="s">
        <v>3075</v>
      </c>
    </row>
    <row r="3" spans="1:32" x14ac:dyDescent="0.2">
      <c r="A3" s="151">
        <f t="shared" ref="A3:A66" si="2">M3</f>
        <v>50115</v>
      </c>
      <c r="B3" s="151">
        <f t="shared" ref="B3:B66" si="3">ROUNDDOWN(A3/10000,0)</f>
        <v>5</v>
      </c>
      <c r="C3" s="152">
        <f t="shared" ref="C3:C66" si="4">ROUNDDOWN((A3-B3*10000)/100,0)</f>
        <v>1</v>
      </c>
      <c r="D3" s="152" t="str">
        <f t="shared" ref="D3:D66" si="5">N3</f>
        <v>日塔</v>
      </c>
      <c r="E3" s="152" t="str">
        <f t="shared" ref="E3:E66" si="6">O3</f>
        <v>諒太</v>
      </c>
      <c r="F3" s="153" t="str">
        <f t="shared" ref="F3:F66" si="7">P3</f>
        <v>ﾆｯﾄｳ</v>
      </c>
      <c r="G3" s="153" t="str">
        <f t="shared" ref="G3:G66" si="8">Q3</f>
        <v>ﾘｮｳﾀ</v>
      </c>
      <c r="H3" s="154">
        <f t="shared" ref="H3:H66" si="9">T3</f>
        <v>3</v>
      </c>
      <c r="I3" s="152" t="str">
        <f t="shared" si="0"/>
        <v>都武蔵</v>
      </c>
      <c r="K3" s="152" t="str">
        <f t="shared" ref="K3:K66" si="10">R3</f>
        <v>男</v>
      </c>
      <c r="M3" s="380">
        <v>50115</v>
      </c>
      <c r="N3" s="380" t="s">
        <v>1891</v>
      </c>
      <c r="O3" s="380" t="s">
        <v>1892</v>
      </c>
      <c r="P3" s="380" t="s">
        <v>2182</v>
      </c>
      <c r="Q3" s="380" t="s">
        <v>309</v>
      </c>
      <c r="R3" s="380" t="s">
        <v>885</v>
      </c>
      <c r="S3" s="379"/>
      <c r="T3" s="380">
        <v>3</v>
      </c>
      <c r="V3" s="146">
        <f t="shared" ref="V3:V46" si="11">130000+W3*100+X3</f>
        <v>130502</v>
      </c>
      <c r="W3" s="155">
        <v>5</v>
      </c>
      <c r="X3" s="155">
        <v>2</v>
      </c>
      <c r="Y3" s="155">
        <f t="shared" ref="Y3:Y47" si="12">W3*100+X3</f>
        <v>502</v>
      </c>
      <c r="Z3" s="151" t="s">
        <v>1104</v>
      </c>
      <c r="AA3" s="151" t="s">
        <v>1057</v>
      </c>
      <c r="AB3" s="151" t="s">
        <v>895</v>
      </c>
      <c r="AC3" s="151" t="str">
        <f t="shared" si="1"/>
        <v>東京都立武蔵野北高等学校</v>
      </c>
      <c r="AD3" s="151" t="s">
        <v>3076</v>
      </c>
      <c r="AE3" s="151" t="s">
        <v>3077</v>
      </c>
      <c r="AF3" s="151" t="s">
        <v>3078</v>
      </c>
    </row>
    <row r="4" spans="1:32" x14ac:dyDescent="0.2">
      <c r="A4" s="151">
        <f t="shared" si="2"/>
        <v>50116</v>
      </c>
      <c r="B4" s="151">
        <f t="shared" si="3"/>
        <v>5</v>
      </c>
      <c r="C4" s="152">
        <f t="shared" si="4"/>
        <v>1</v>
      </c>
      <c r="D4" s="152" t="str">
        <f t="shared" si="5"/>
        <v>蓮見</v>
      </c>
      <c r="E4" s="152" t="str">
        <f t="shared" si="6"/>
        <v>潤</v>
      </c>
      <c r="F4" s="153" t="str">
        <f t="shared" si="7"/>
        <v>ﾊｽﾐ</v>
      </c>
      <c r="G4" s="153" t="str">
        <f t="shared" si="8"/>
        <v>ｼﾞｭﾝ</v>
      </c>
      <c r="H4" s="154">
        <f t="shared" si="9"/>
        <v>3</v>
      </c>
      <c r="I4" s="152" t="str">
        <f t="shared" si="0"/>
        <v>都武蔵</v>
      </c>
      <c r="K4" s="152" t="str">
        <f t="shared" si="10"/>
        <v>男</v>
      </c>
      <c r="M4" s="380">
        <v>50116</v>
      </c>
      <c r="N4" s="380" t="s">
        <v>1878</v>
      </c>
      <c r="O4" s="380" t="s">
        <v>1502</v>
      </c>
      <c r="P4" s="380" t="s">
        <v>1879</v>
      </c>
      <c r="Q4" s="380" t="s">
        <v>383</v>
      </c>
      <c r="R4" s="380" t="s">
        <v>885</v>
      </c>
      <c r="S4" s="379"/>
      <c r="T4" s="380">
        <v>3</v>
      </c>
      <c r="V4" s="146">
        <f t="shared" si="11"/>
        <v>130503</v>
      </c>
      <c r="W4" s="155">
        <v>5</v>
      </c>
      <c r="X4" s="154">
        <v>3</v>
      </c>
      <c r="Y4" s="155">
        <f t="shared" si="12"/>
        <v>503</v>
      </c>
      <c r="Z4" s="152" t="s">
        <v>1023</v>
      </c>
      <c r="AA4" s="152" t="s">
        <v>1023</v>
      </c>
      <c r="AB4" s="151" t="s">
        <v>895</v>
      </c>
      <c r="AC4" s="151" t="str">
        <f t="shared" si="1"/>
        <v>聖徳学園高等学校</v>
      </c>
      <c r="AD4" s="151" t="s">
        <v>3079</v>
      </c>
      <c r="AE4" s="151" t="s">
        <v>3080</v>
      </c>
      <c r="AF4" s="151" t="s">
        <v>3081</v>
      </c>
    </row>
    <row r="5" spans="1:32" x14ac:dyDescent="0.2">
      <c r="A5" s="151">
        <f t="shared" si="2"/>
        <v>50117</v>
      </c>
      <c r="B5" s="151">
        <f t="shared" si="3"/>
        <v>5</v>
      </c>
      <c r="C5" s="152">
        <f t="shared" si="4"/>
        <v>1</v>
      </c>
      <c r="D5" s="152" t="str">
        <f t="shared" si="5"/>
        <v>半田</v>
      </c>
      <c r="E5" s="152" t="str">
        <f t="shared" si="6"/>
        <v>諒太郎</v>
      </c>
      <c r="F5" s="153" t="str">
        <f t="shared" si="7"/>
        <v>ﾊﾝﾀﾞ</v>
      </c>
      <c r="G5" s="153" t="str">
        <f t="shared" si="8"/>
        <v>ﾘｮｳﾀﾛｳ</v>
      </c>
      <c r="H5" s="154">
        <f t="shared" si="9"/>
        <v>3</v>
      </c>
      <c r="I5" s="152" t="str">
        <f t="shared" si="0"/>
        <v>都武蔵</v>
      </c>
      <c r="K5" s="152" t="str">
        <f t="shared" si="10"/>
        <v>男</v>
      </c>
      <c r="M5" s="380">
        <v>50117</v>
      </c>
      <c r="N5" s="380" t="s">
        <v>1893</v>
      </c>
      <c r="O5" s="380" t="s">
        <v>1505</v>
      </c>
      <c r="P5" s="380" t="s">
        <v>2183</v>
      </c>
      <c r="Q5" s="380" t="s">
        <v>507</v>
      </c>
      <c r="R5" s="380" t="s">
        <v>885</v>
      </c>
      <c r="S5" s="379"/>
      <c r="T5" s="380">
        <v>3</v>
      </c>
      <c r="V5" s="146">
        <f t="shared" si="11"/>
        <v>130504</v>
      </c>
      <c r="W5" s="155">
        <v>5</v>
      </c>
      <c r="X5" s="154">
        <v>4</v>
      </c>
      <c r="Y5" s="155">
        <f t="shared" si="12"/>
        <v>504</v>
      </c>
      <c r="Z5" s="152" t="s">
        <v>1025</v>
      </c>
      <c r="AA5" s="151" t="s">
        <v>1025</v>
      </c>
      <c r="AB5" s="151" t="s">
        <v>895</v>
      </c>
      <c r="AC5" s="151" t="str">
        <f t="shared" si="1"/>
        <v>成蹊高等学校</v>
      </c>
      <c r="AD5" s="151" t="s">
        <v>3082</v>
      </c>
      <c r="AE5" s="151" t="s">
        <v>3083</v>
      </c>
      <c r="AF5" s="151" t="s">
        <v>3084</v>
      </c>
    </row>
    <row r="6" spans="1:32" x14ac:dyDescent="0.2">
      <c r="A6" s="151">
        <f t="shared" si="2"/>
        <v>50118</v>
      </c>
      <c r="B6" s="151">
        <f t="shared" si="3"/>
        <v>5</v>
      </c>
      <c r="C6" s="152">
        <f t="shared" si="4"/>
        <v>1</v>
      </c>
      <c r="D6" s="152" t="str">
        <f t="shared" si="5"/>
        <v>平岡</v>
      </c>
      <c r="E6" s="152" t="str">
        <f t="shared" si="6"/>
        <v>立成</v>
      </c>
      <c r="F6" s="153" t="str">
        <f t="shared" si="7"/>
        <v>ﾋﾗｵｶ</v>
      </c>
      <c r="G6" s="153" t="str">
        <f t="shared" si="8"/>
        <v>ﾘｭｳｾｲ</v>
      </c>
      <c r="H6" s="154">
        <f t="shared" si="9"/>
        <v>3</v>
      </c>
      <c r="I6" s="152" t="str">
        <f t="shared" si="0"/>
        <v>都武蔵</v>
      </c>
      <c r="K6" s="152" t="str">
        <f t="shared" si="10"/>
        <v>男</v>
      </c>
      <c r="M6" s="380">
        <v>50118</v>
      </c>
      <c r="N6" s="380" t="s">
        <v>1794</v>
      </c>
      <c r="O6" s="380" t="s">
        <v>1894</v>
      </c>
      <c r="P6" s="380" t="s">
        <v>1795</v>
      </c>
      <c r="Q6" s="380" t="s">
        <v>1288</v>
      </c>
      <c r="R6" s="380" t="s">
        <v>885</v>
      </c>
      <c r="S6" s="379"/>
      <c r="T6" s="380">
        <v>3</v>
      </c>
      <c r="V6" s="146">
        <f t="shared" si="11"/>
        <v>130505</v>
      </c>
      <c r="W6" s="155">
        <v>5</v>
      </c>
      <c r="X6" s="154">
        <v>5</v>
      </c>
      <c r="Y6" s="155">
        <f t="shared" si="12"/>
        <v>505</v>
      </c>
      <c r="Z6" s="152" t="s">
        <v>1069</v>
      </c>
      <c r="AA6" s="151" t="s">
        <v>1050</v>
      </c>
      <c r="AB6" s="151" t="s">
        <v>895</v>
      </c>
      <c r="AC6" s="151" t="str">
        <f t="shared" si="1"/>
        <v>法政大学高等学校</v>
      </c>
      <c r="AD6" s="151" t="s">
        <v>3085</v>
      </c>
      <c r="AE6" s="151" t="s">
        <v>3086</v>
      </c>
      <c r="AF6" s="151" t="s">
        <v>3087</v>
      </c>
    </row>
    <row r="7" spans="1:32" x14ac:dyDescent="0.2">
      <c r="A7" s="151">
        <f t="shared" si="2"/>
        <v>50119</v>
      </c>
      <c r="B7" s="151">
        <f t="shared" si="3"/>
        <v>5</v>
      </c>
      <c r="C7" s="152">
        <f t="shared" si="4"/>
        <v>1</v>
      </c>
      <c r="D7" s="152" t="str">
        <f t="shared" si="5"/>
        <v>茂呂</v>
      </c>
      <c r="E7" s="152" t="str">
        <f t="shared" si="6"/>
        <v>一登</v>
      </c>
      <c r="F7" s="153" t="str">
        <f t="shared" si="7"/>
        <v>ﾓﾛ</v>
      </c>
      <c r="G7" s="153" t="str">
        <f t="shared" si="8"/>
        <v>ｶｽﾞﾄ</v>
      </c>
      <c r="H7" s="154">
        <f t="shared" si="9"/>
        <v>3</v>
      </c>
      <c r="I7" s="152" t="str">
        <f t="shared" si="0"/>
        <v>都武蔵</v>
      </c>
      <c r="K7" s="152" t="str">
        <f t="shared" si="10"/>
        <v>男</v>
      </c>
      <c r="M7" s="380">
        <v>50119</v>
      </c>
      <c r="N7" s="380" t="s">
        <v>1895</v>
      </c>
      <c r="O7" s="380" t="s">
        <v>1896</v>
      </c>
      <c r="P7" s="380" t="s">
        <v>2184</v>
      </c>
      <c r="Q7" s="380" t="s">
        <v>1776</v>
      </c>
      <c r="R7" s="380" t="s">
        <v>885</v>
      </c>
      <c r="S7" s="379"/>
      <c r="T7" s="380">
        <v>3</v>
      </c>
      <c r="V7" s="146">
        <f t="shared" si="11"/>
        <v>130506</v>
      </c>
      <c r="W7" s="155">
        <v>5</v>
      </c>
      <c r="X7" s="154">
        <v>6</v>
      </c>
      <c r="Y7" s="155">
        <f t="shared" si="12"/>
        <v>506</v>
      </c>
      <c r="Z7" s="152" t="s">
        <v>1094</v>
      </c>
      <c r="AA7" s="151" t="s">
        <v>1045</v>
      </c>
      <c r="AB7" s="151" t="s">
        <v>895</v>
      </c>
      <c r="AC7" s="151" t="str">
        <f t="shared" si="1"/>
        <v>藤村女子高等学校</v>
      </c>
      <c r="AD7" s="151" t="s">
        <v>3088</v>
      </c>
      <c r="AE7" s="151" t="s">
        <v>3089</v>
      </c>
      <c r="AF7" s="151" t="s">
        <v>3090</v>
      </c>
    </row>
    <row r="8" spans="1:32" x14ac:dyDescent="0.2">
      <c r="A8" s="151">
        <f t="shared" si="2"/>
        <v>50121</v>
      </c>
      <c r="B8" s="151">
        <f t="shared" si="3"/>
        <v>5</v>
      </c>
      <c r="C8" s="152">
        <f t="shared" si="4"/>
        <v>1</v>
      </c>
      <c r="D8" s="152" t="str">
        <f t="shared" si="5"/>
        <v>大塚</v>
      </c>
      <c r="E8" s="152" t="str">
        <f t="shared" si="6"/>
        <v>友裕</v>
      </c>
      <c r="F8" s="153" t="str">
        <f t="shared" si="7"/>
        <v>ｵｵﾂｶ</v>
      </c>
      <c r="G8" s="153" t="str">
        <f t="shared" si="8"/>
        <v>ﾄﾓﾋﾛ</v>
      </c>
      <c r="H8" s="154">
        <f t="shared" si="9"/>
        <v>3</v>
      </c>
      <c r="I8" s="152" t="str">
        <f t="shared" si="0"/>
        <v>都武蔵</v>
      </c>
      <c r="K8" s="152" t="str">
        <f t="shared" si="10"/>
        <v>男</v>
      </c>
      <c r="M8" s="380">
        <v>50121</v>
      </c>
      <c r="N8" s="380" t="s">
        <v>198</v>
      </c>
      <c r="O8" s="380" t="s">
        <v>1897</v>
      </c>
      <c r="P8" s="380" t="s">
        <v>624</v>
      </c>
      <c r="Q8" s="380" t="s">
        <v>588</v>
      </c>
      <c r="R8" s="380" t="s">
        <v>885</v>
      </c>
      <c r="S8" s="379"/>
      <c r="T8" s="380">
        <v>3</v>
      </c>
      <c r="V8" s="146">
        <f t="shared" si="11"/>
        <v>130507</v>
      </c>
      <c r="W8" s="155">
        <v>5</v>
      </c>
      <c r="X8" s="154">
        <v>7</v>
      </c>
      <c r="Y8" s="155">
        <f t="shared" si="12"/>
        <v>507</v>
      </c>
      <c r="Z8" s="152" t="s">
        <v>1063</v>
      </c>
      <c r="AA8" s="151" t="s">
        <v>1014</v>
      </c>
      <c r="AB8" s="151" t="s">
        <v>895</v>
      </c>
      <c r="AC8" s="151" t="str">
        <f t="shared" si="1"/>
        <v>吉祥女子高等学校</v>
      </c>
      <c r="AD8" s="151" t="s">
        <v>3091</v>
      </c>
      <c r="AE8" s="151" t="s">
        <v>3092</v>
      </c>
      <c r="AF8" s="151" t="s">
        <v>3093</v>
      </c>
    </row>
    <row r="9" spans="1:32" x14ac:dyDescent="0.2">
      <c r="A9" s="151">
        <f t="shared" si="2"/>
        <v>50122</v>
      </c>
      <c r="B9" s="151">
        <f t="shared" si="3"/>
        <v>5</v>
      </c>
      <c r="C9" s="152">
        <f t="shared" si="4"/>
        <v>1</v>
      </c>
      <c r="D9" s="152" t="str">
        <f t="shared" si="5"/>
        <v>内</v>
      </c>
      <c r="E9" s="152" t="str">
        <f t="shared" si="6"/>
        <v>凛太郎</v>
      </c>
      <c r="F9" s="153" t="str">
        <f t="shared" si="7"/>
        <v>ｳﾁ</v>
      </c>
      <c r="G9" s="153" t="str">
        <f t="shared" si="8"/>
        <v>ﾘﾝﾀﾛｳ</v>
      </c>
      <c r="H9" s="154">
        <f t="shared" si="9"/>
        <v>2</v>
      </c>
      <c r="I9" s="152" t="str">
        <f t="shared" si="0"/>
        <v>都武蔵</v>
      </c>
      <c r="K9" s="152" t="str">
        <f t="shared" si="10"/>
        <v>男</v>
      </c>
      <c r="M9" s="380">
        <v>50122</v>
      </c>
      <c r="N9" s="380" t="s">
        <v>3379</v>
      </c>
      <c r="O9" s="380" t="s">
        <v>1632</v>
      </c>
      <c r="P9" s="380" t="s">
        <v>3380</v>
      </c>
      <c r="Q9" s="380" t="s">
        <v>1462</v>
      </c>
      <c r="R9" s="380" t="s">
        <v>885</v>
      </c>
      <c r="S9" s="379"/>
      <c r="T9" s="380">
        <v>2</v>
      </c>
      <c r="V9" s="146">
        <f t="shared" si="11"/>
        <v>130508</v>
      </c>
      <c r="W9" s="155">
        <v>5</v>
      </c>
      <c r="X9" s="155">
        <v>8</v>
      </c>
      <c r="Y9" s="155">
        <f t="shared" si="12"/>
        <v>508</v>
      </c>
      <c r="Z9" s="151" t="s">
        <v>1589</v>
      </c>
      <c r="AA9" s="151" t="s">
        <v>1588</v>
      </c>
      <c r="AB9" s="151" t="s">
        <v>896</v>
      </c>
      <c r="AC9" s="151" t="str">
        <f t="shared" si="1"/>
        <v>武蔵野東高等専修学校</v>
      </c>
      <c r="AD9" s="151" t="s">
        <v>3094</v>
      </c>
      <c r="AE9" s="151" t="s">
        <v>3095</v>
      </c>
      <c r="AF9" s="151" t="s">
        <v>3096</v>
      </c>
    </row>
    <row r="10" spans="1:32" x14ac:dyDescent="0.2">
      <c r="A10" s="151">
        <f t="shared" si="2"/>
        <v>50123</v>
      </c>
      <c r="B10" s="151">
        <f t="shared" si="3"/>
        <v>5</v>
      </c>
      <c r="C10" s="152">
        <f t="shared" si="4"/>
        <v>1</v>
      </c>
      <c r="D10" s="152" t="str">
        <f t="shared" si="5"/>
        <v>岡</v>
      </c>
      <c r="E10" s="152" t="str">
        <f t="shared" si="6"/>
        <v>佳吾</v>
      </c>
      <c r="F10" s="153" t="str">
        <f t="shared" si="7"/>
        <v>ｵｶ</v>
      </c>
      <c r="G10" s="153" t="str">
        <f t="shared" si="8"/>
        <v>ｹｲｺﾞ</v>
      </c>
      <c r="H10" s="154">
        <f t="shared" si="9"/>
        <v>2</v>
      </c>
      <c r="I10" s="152" t="str">
        <f t="shared" si="0"/>
        <v>都武蔵</v>
      </c>
      <c r="K10" s="152" t="str">
        <f t="shared" si="10"/>
        <v>男</v>
      </c>
      <c r="M10" s="380">
        <v>50123</v>
      </c>
      <c r="N10" s="380" t="s">
        <v>24</v>
      </c>
      <c r="O10" s="380" t="s">
        <v>3381</v>
      </c>
      <c r="P10" s="380" t="s">
        <v>25</v>
      </c>
      <c r="Q10" s="380" t="s">
        <v>369</v>
      </c>
      <c r="R10" s="380" t="s">
        <v>885</v>
      </c>
      <c r="S10" s="379"/>
      <c r="T10" s="380">
        <v>2</v>
      </c>
      <c r="V10" s="146">
        <f t="shared" si="11"/>
        <v>130509</v>
      </c>
      <c r="W10" s="155">
        <v>5</v>
      </c>
      <c r="X10" s="155">
        <v>9</v>
      </c>
      <c r="Y10" s="155">
        <f t="shared" si="12"/>
        <v>509</v>
      </c>
      <c r="Z10" s="151" t="s">
        <v>3062</v>
      </c>
      <c r="AA10" s="151" t="s">
        <v>1714</v>
      </c>
      <c r="AB10" s="151" t="s">
        <v>1332</v>
      </c>
      <c r="AC10" s="151" t="str">
        <f t="shared" si="1"/>
        <v>東京都立三鷹中等教育学校</v>
      </c>
      <c r="AD10" s="151" t="s">
        <v>3097</v>
      </c>
      <c r="AE10" s="151" t="s">
        <v>3364</v>
      </c>
      <c r="AF10" s="151" t="s">
        <v>3098</v>
      </c>
    </row>
    <row r="11" spans="1:32" x14ac:dyDescent="0.2">
      <c r="A11" s="151">
        <f t="shared" si="2"/>
        <v>50124</v>
      </c>
      <c r="B11" s="151">
        <f t="shared" si="3"/>
        <v>5</v>
      </c>
      <c r="C11" s="152">
        <f t="shared" si="4"/>
        <v>1</v>
      </c>
      <c r="D11" s="152" t="str">
        <f t="shared" si="5"/>
        <v>河原</v>
      </c>
      <c r="E11" s="152" t="str">
        <f t="shared" si="6"/>
        <v>寛人</v>
      </c>
      <c r="F11" s="153" t="str">
        <f t="shared" si="7"/>
        <v>ｶﾜﾊﾗ</v>
      </c>
      <c r="G11" s="153" t="str">
        <f t="shared" si="8"/>
        <v>ﾋﾛﾄ</v>
      </c>
      <c r="H11" s="154">
        <f t="shared" si="9"/>
        <v>2</v>
      </c>
      <c r="I11" s="152" t="str">
        <f t="shared" si="0"/>
        <v>都武蔵</v>
      </c>
      <c r="K11" s="152" t="str">
        <f t="shared" si="10"/>
        <v>男</v>
      </c>
      <c r="M11" s="380">
        <v>50124</v>
      </c>
      <c r="N11" s="380" t="s">
        <v>1326</v>
      </c>
      <c r="O11" s="380" t="s">
        <v>3383</v>
      </c>
      <c r="P11" s="380" t="s">
        <v>1327</v>
      </c>
      <c r="Q11" s="380" t="s">
        <v>484</v>
      </c>
      <c r="R11" s="380" t="s">
        <v>885</v>
      </c>
      <c r="S11" s="379"/>
      <c r="T11" s="380">
        <v>2</v>
      </c>
      <c r="V11" s="146">
        <f t="shared" si="11"/>
        <v>130510</v>
      </c>
      <c r="W11" s="155">
        <v>5</v>
      </c>
      <c r="X11" s="154">
        <v>10</v>
      </c>
      <c r="Y11" s="155">
        <f t="shared" si="12"/>
        <v>510</v>
      </c>
      <c r="Z11" s="152" t="s">
        <v>1027</v>
      </c>
      <c r="AA11" s="151" t="s">
        <v>1027</v>
      </c>
      <c r="AB11" s="151" t="s">
        <v>895</v>
      </c>
      <c r="AC11" s="151" t="str">
        <f t="shared" si="1"/>
        <v>大成高等学校</v>
      </c>
      <c r="AD11" s="151" t="s">
        <v>3099</v>
      </c>
      <c r="AE11" s="151" t="s">
        <v>3100</v>
      </c>
      <c r="AF11" s="151" t="s">
        <v>3101</v>
      </c>
    </row>
    <row r="12" spans="1:32" x14ac:dyDescent="0.2">
      <c r="A12" s="151">
        <f t="shared" si="2"/>
        <v>50125</v>
      </c>
      <c r="B12" s="151">
        <f t="shared" si="3"/>
        <v>5</v>
      </c>
      <c r="C12" s="152">
        <f t="shared" si="4"/>
        <v>1</v>
      </c>
      <c r="D12" s="152" t="str">
        <f t="shared" si="5"/>
        <v>口丸</v>
      </c>
      <c r="E12" s="152" t="str">
        <f t="shared" si="6"/>
        <v>伊世翔</v>
      </c>
      <c r="F12" s="153" t="str">
        <f t="shared" si="7"/>
        <v>ｸﾁﾏﾙ</v>
      </c>
      <c r="G12" s="153" t="str">
        <f t="shared" si="8"/>
        <v>ｲﾖﾄ</v>
      </c>
      <c r="H12" s="154">
        <f t="shared" si="9"/>
        <v>2</v>
      </c>
      <c r="I12" s="152" t="str">
        <f t="shared" si="0"/>
        <v>都武蔵</v>
      </c>
      <c r="K12" s="152" t="str">
        <f t="shared" si="10"/>
        <v>男</v>
      </c>
      <c r="M12" s="380">
        <v>50125</v>
      </c>
      <c r="N12" s="380" t="s">
        <v>3384</v>
      </c>
      <c r="O12" s="380" t="s">
        <v>3385</v>
      </c>
      <c r="P12" s="380" t="s">
        <v>3386</v>
      </c>
      <c r="Q12" s="380" t="s">
        <v>3387</v>
      </c>
      <c r="R12" s="380" t="s">
        <v>885</v>
      </c>
      <c r="S12" s="379"/>
      <c r="T12" s="380">
        <v>2</v>
      </c>
      <c r="V12" s="146">
        <f t="shared" si="11"/>
        <v>130511</v>
      </c>
      <c r="W12" s="155">
        <v>5</v>
      </c>
      <c r="X12" s="155">
        <v>11</v>
      </c>
      <c r="Y12" s="155">
        <f t="shared" si="12"/>
        <v>511</v>
      </c>
      <c r="Z12" s="151" t="s">
        <v>1055</v>
      </c>
      <c r="AA12" s="151" t="s">
        <v>1055</v>
      </c>
      <c r="AB12" s="151" t="s">
        <v>895</v>
      </c>
      <c r="AC12" s="151" t="str">
        <f t="shared" si="1"/>
        <v>明星学園高等学校</v>
      </c>
      <c r="AD12" s="151" t="s">
        <v>3102</v>
      </c>
      <c r="AE12" s="151" t="s">
        <v>3103</v>
      </c>
      <c r="AF12" s="151" t="s">
        <v>3104</v>
      </c>
    </row>
    <row r="13" spans="1:32" x14ac:dyDescent="0.2">
      <c r="A13" s="151">
        <f t="shared" si="2"/>
        <v>50126</v>
      </c>
      <c r="B13" s="151">
        <f t="shared" si="3"/>
        <v>5</v>
      </c>
      <c r="C13" s="152">
        <f t="shared" si="4"/>
        <v>1</v>
      </c>
      <c r="D13" s="152" t="str">
        <f t="shared" si="5"/>
        <v>袖山</v>
      </c>
      <c r="E13" s="152" t="str">
        <f t="shared" si="6"/>
        <v>瑛志</v>
      </c>
      <c r="F13" s="153" t="str">
        <f t="shared" si="7"/>
        <v>ｿﾃﾞﾔﾏ</v>
      </c>
      <c r="G13" s="153" t="str">
        <f t="shared" si="8"/>
        <v>ｴｲｼ</v>
      </c>
      <c r="H13" s="154">
        <f t="shared" si="9"/>
        <v>2</v>
      </c>
      <c r="I13" s="152" t="str">
        <f t="shared" si="0"/>
        <v>都武蔵</v>
      </c>
      <c r="K13" s="152" t="str">
        <f t="shared" si="10"/>
        <v>男</v>
      </c>
      <c r="M13" s="380">
        <v>50126</v>
      </c>
      <c r="N13" s="380" t="s">
        <v>3388</v>
      </c>
      <c r="O13" s="380" t="s">
        <v>3389</v>
      </c>
      <c r="P13" s="380" t="s">
        <v>3390</v>
      </c>
      <c r="Q13" s="380" t="s">
        <v>3391</v>
      </c>
      <c r="R13" s="380" t="s">
        <v>885</v>
      </c>
      <c r="S13" s="379"/>
      <c r="T13" s="380">
        <v>2</v>
      </c>
      <c r="V13" s="146">
        <f t="shared" si="11"/>
        <v>130512</v>
      </c>
      <c r="W13" s="155">
        <v>5</v>
      </c>
      <c r="X13" s="154">
        <v>12</v>
      </c>
      <c r="Y13" s="155">
        <f t="shared" si="12"/>
        <v>512</v>
      </c>
      <c r="Z13" s="152" t="s">
        <v>1084</v>
      </c>
      <c r="AA13" s="151" t="s">
        <v>1030</v>
      </c>
      <c r="AB13" s="151" t="s">
        <v>895</v>
      </c>
      <c r="AC13" s="151" t="str">
        <f t="shared" si="1"/>
        <v>東京都立多摩科学技術高等学校</v>
      </c>
      <c r="AD13" s="151" t="s">
        <v>3105</v>
      </c>
      <c r="AE13" s="151" t="s">
        <v>3106</v>
      </c>
      <c r="AF13" s="151" t="s">
        <v>3107</v>
      </c>
    </row>
    <row r="14" spans="1:32" x14ac:dyDescent="0.2">
      <c r="A14" s="151">
        <f t="shared" si="2"/>
        <v>50127</v>
      </c>
      <c r="B14" s="151">
        <f t="shared" si="3"/>
        <v>5</v>
      </c>
      <c r="C14" s="152">
        <f t="shared" si="4"/>
        <v>1</v>
      </c>
      <c r="D14" s="152" t="str">
        <f t="shared" si="5"/>
        <v>長谷川</v>
      </c>
      <c r="E14" s="152" t="str">
        <f t="shared" si="6"/>
        <v>晴</v>
      </c>
      <c r="F14" s="153" t="str">
        <f t="shared" si="7"/>
        <v>ﾊｾｶﾞﾜ</v>
      </c>
      <c r="G14" s="153" t="str">
        <f t="shared" si="8"/>
        <v>ﾊﾙ</v>
      </c>
      <c r="H14" s="154">
        <f t="shared" si="9"/>
        <v>2</v>
      </c>
      <c r="I14" s="152" t="str">
        <f t="shared" si="0"/>
        <v>都武蔵</v>
      </c>
      <c r="K14" s="152" t="str">
        <f t="shared" si="10"/>
        <v>男</v>
      </c>
      <c r="M14" s="380">
        <v>50127</v>
      </c>
      <c r="N14" s="380" t="s">
        <v>499</v>
      </c>
      <c r="O14" s="380" t="s">
        <v>3392</v>
      </c>
      <c r="P14" s="380" t="s">
        <v>509</v>
      </c>
      <c r="Q14" s="380" t="s">
        <v>3393</v>
      </c>
      <c r="R14" s="380" t="s">
        <v>885</v>
      </c>
      <c r="S14" s="379"/>
      <c r="T14" s="380">
        <v>2</v>
      </c>
      <c r="V14" s="146">
        <f t="shared" si="11"/>
        <v>130513</v>
      </c>
      <c r="W14" s="155">
        <v>5</v>
      </c>
      <c r="X14" s="154">
        <v>13</v>
      </c>
      <c r="Y14" s="155">
        <f t="shared" si="12"/>
        <v>513</v>
      </c>
      <c r="Z14" s="152" t="s">
        <v>1076</v>
      </c>
      <c r="AA14" s="151" t="s">
        <v>1018</v>
      </c>
      <c r="AB14" s="151" t="s">
        <v>895</v>
      </c>
      <c r="AC14" s="151" t="str">
        <f t="shared" si="1"/>
        <v>東京都立小金井北高等学校</v>
      </c>
      <c r="AD14" s="151" t="s">
        <v>3108</v>
      </c>
      <c r="AE14" s="151" t="s">
        <v>3109</v>
      </c>
      <c r="AF14" s="151" t="s">
        <v>3110</v>
      </c>
    </row>
    <row r="15" spans="1:32" x14ac:dyDescent="0.2">
      <c r="A15" s="151">
        <f t="shared" si="2"/>
        <v>50128</v>
      </c>
      <c r="B15" s="151">
        <f t="shared" si="3"/>
        <v>5</v>
      </c>
      <c r="C15" s="152">
        <f t="shared" si="4"/>
        <v>1</v>
      </c>
      <c r="D15" s="152" t="str">
        <f t="shared" si="5"/>
        <v>村田</v>
      </c>
      <c r="E15" s="152" t="str">
        <f t="shared" si="6"/>
        <v>雄人</v>
      </c>
      <c r="F15" s="153" t="str">
        <f t="shared" si="7"/>
        <v>ﾑﾗﾀ</v>
      </c>
      <c r="G15" s="153" t="str">
        <f t="shared" si="8"/>
        <v>ﾕｳﾄ</v>
      </c>
      <c r="H15" s="154">
        <f t="shared" si="9"/>
        <v>2</v>
      </c>
      <c r="I15" s="152" t="str">
        <f t="shared" si="0"/>
        <v>都武蔵</v>
      </c>
      <c r="K15" s="152" t="str">
        <f t="shared" si="10"/>
        <v>男</v>
      </c>
      <c r="M15" s="380">
        <v>50128</v>
      </c>
      <c r="N15" s="380" t="s">
        <v>203</v>
      </c>
      <c r="O15" s="380" t="s">
        <v>3394</v>
      </c>
      <c r="P15" s="380" t="s">
        <v>479</v>
      </c>
      <c r="Q15" s="380" t="s">
        <v>423</v>
      </c>
      <c r="R15" s="380" t="s">
        <v>885</v>
      </c>
      <c r="S15" s="379"/>
      <c r="T15" s="380">
        <v>2</v>
      </c>
      <c r="V15" s="146">
        <f t="shared" si="11"/>
        <v>130514</v>
      </c>
      <c r="W15" s="155">
        <v>5</v>
      </c>
      <c r="X15" s="154">
        <v>14</v>
      </c>
      <c r="Y15" s="155">
        <f t="shared" si="12"/>
        <v>514</v>
      </c>
      <c r="Z15" s="152" t="s">
        <v>1064</v>
      </c>
      <c r="AA15" s="151" t="s">
        <v>1019</v>
      </c>
      <c r="AB15" s="151" t="s">
        <v>895</v>
      </c>
      <c r="AC15" s="151" t="str">
        <f t="shared" si="1"/>
        <v>国際基督教大学高等学校</v>
      </c>
      <c r="AD15" s="151" t="s">
        <v>3111</v>
      </c>
      <c r="AE15" s="151" t="s">
        <v>3112</v>
      </c>
      <c r="AF15" s="151" t="s">
        <v>3113</v>
      </c>
    </row>
    <row r="16" spans="1:32" x14ac:dyDescent="0.2">
      <c r="A16" s="151">
        <f t="shared" si="2"/>
        <v>50129</v>
      </c>
      <c r="B16" s="151">
        <f t="shared" si="3"/>
        <v>5</v>
      </c>
      <c r="C16" s="152">
        <f t="shared" si="4"/>
        <v>1</v>
      </c>
      <c r="D16" s="152" t="str">
        <f t="shared" si="5"/>
        <v>山﨑</v>
      </c>
      <c r="E16" s="152" t="str">
        <f t="shared" si="6"/>
        <v>彪吾</v>
      </c>
      <c r="F16" s="153" t="str">
        <f t="shared" si="7"/>
        <v>ﾔﾏｻﾞｷ</v>
      </c>
      <c r="G16" s="153" t="str">
        <f t="shared" si="8"/>
        <v>ﾋｭｳｺﾞ</v>
      </c>
      <c r="H16" s="154">
        <f t="shared" si="9"/>
        <v>2</v>
      </c>
      <c r="I16" s="152" t="str">
        <f t="shared" si="0"/>
        <v>都武蔵</v>
      </c>
      <c r="K16" s="152" t="str">
        <f t="shared" si="10"/>
        <v>男</v>
      </c>
      <c r="M16" s="380">
        <v>50129</v>
      </c>
      <c r="N16" s="380" t="s">
        <v>1262</v>
      </c>
      <c r="O16" s="380" t="s">
        <v>3395</v>
      </c>
      <c r="P16" s="380" t="s">
        <v>414</v>
      </c>
      <c r="Q16" s="380" t="s">
        <v>3396</v>
      </c>
      <c r="R16" s="380" t="s">
        <v>885</v>
      </c>
      <c r="S16" s="379"/>
      <c r="T16" s="380">
        <v>2</v>
      </c>
      <c r="V16" s="146">
        <f t="shared" si="11"/>
        <v>130515</v>
      </c>
      <c r="W16" s="155">
        <v>5</v>
      </c>
      <c r="X16" s="154">
        <v>15</v>
      </c>
      <c r="Y16" s="155">
        <f t="shared" si="12"/>
        <v>515</v>
      </c>
      <c r="Z16" s="152" t="s">
        <v>1068</v>
      </c>
      <c r="AA16" s="152" t="s">
        <v>1032</v>
      </c>
      <c r="AB16" s="151" t="s">
        <v>895</v>
      </c>
      <c r="AC16" s="151" t="str">
        <f t="shared" si="1"/>
        <v>中央大学附属高等学校</v>
      </c>
      <c r="AD16" s="151" t="s">
        <v>3114</v>
      </c>
      <c r="AE16" s="151" t="s">
        <v>3115</v>
      </c>
      <c r="AF16" s="151" t="s">
        <v>3115</v>
      </c>
    </row>
    <row r="17" spans="1:32" x14ac:dyDescent="0.2">
      <c r="A17" s="151">
        <f t="shared" si="2"/>
        <v>50131</v>
      </c>
      <c r="B17" s="151">
        <f t="shared" si="3"/>
        <v>5</v>
      </c>
      <c r="C17" s="152">
        <f t="shared" si="4"/>
        <v>1</v>
      </c>
      <c r="D17" s="152" t="str">
        <f t="shared" si="5"/>
        <v>椙目</v>
      </c>
      <c r="E17" s="152" t="str">
        <f t="shared" si="6"/>
        <v>翔太</v>
      </c>
      <c r="F17" s="153" t="str">
        <f t="shared" si="7"/>
        <v>ｽｷﾞﾉﾒ</v>
      </c>
      <c r="G17" s="153" t="str">
        <f t="shared" si="8"/>
        <v>ｼｮｳﾀ</v>
      </c>
      <c r="H17" s="154">
        <f t="shared" si="9"/>
        <v>2</v>
      </c>
      <c r="I17" s="152" t="str">
        <f t="shared" si="0"/>
        <v>都武蔵</v>
      </c>
      <c r="K17" s="152" t="str">
        <f t="shared" si="10"/>
        <v>男</v>
      </c>
      <c r="M17" s="380">
        <v>50131</v>
      </c>
      <c r="N17" s="380" t="s">
        <v>4855</v>
      </c>
      <c r="O17" s="380" t="s">
        <v>181</v>
      </c>
      <c r="P17" s="380" t="s">
        <v>4856</v>
      </c>
      <c r="Q17" s="380" t="s">
        <v>462</v>
      </c>
      <c r="R17" s="380" t="s">
        <v>885</v>
      </c>
      <c r="S17" s="379"/>
      <c r="T17" s="380">
        <v>2</v>
      </c>
      <c r="V17" s="146">
        <f t="shared" si="11"/>
        <v>130516</v>
      </c>
      <c r="W17" s="155">
        <v>5</v>
      </c>
      <c r="X17" s="154">
        <v>16</v>
      </c>
      <c r="Y17" s="155">
        <f t="shared" si="12"/>
        <v>516</v>
      </c>
      <c r="Z17" s="152" t="s">
        <v>1037</v>
      </c>
      <c r="AA17" s="151" t="s">
        <v>1037</v>
      </c>
      <c r="AB17" s="151" t="s">
        <v>895</v>
      </c>
      <c r="AC17" s="151" t="str">
        <f t="shared" si="1"/>
        <v>東京電機大学高等学校</v>
      </c>
      <c r="AD17" s="151" t="s">
        <v>3116</v>
      </c>
      <c r="AE17" s="151" t="s">
        <v>3117</v>
      </c>
      <c r="AF17" s="151" t="s">
        <v>3118</v>
      </c>
    </row>
    <row r="18" spans="1:32" x14ac:dyDescent="0.2">
      <c r="A18" s="151">
        <f t="shared" si="2"/>
        <v>50132</v>
      </c>
      <c r="B18" s="151">
        <f t="shared" si="3"/>
        <v>5</v>
      </c>
      <c r="C18" s="152">
        <f t="shared" si="4"/>
        <v>1</v>
      </c>
      <c r="D18" s="152" t="str">
        <f t="shared" si="5"/>
        <v>猪俣</v>
      </c>
      <c r="E18" s="152" t="str">
        <f t="shared" si="6"/>
        <v>和樹</v>
      </c>
      <c r="F18" s="153" t="str">
        <f t="shared" si="7"/>
        <v>ｲﾉﾏﾀ</v>
      </c>
      <c r="G18" s="153" t="str">
        <f t="shared" si="8"/>
        <v>ｶｽﾞｷ</v>
      </c>
      <c r="H18" s="154">
        <f t="shared" si="9"/>
        <v>1</v>
      </c>
      <c r="I18" s="152" t="str">
        <f t="shared" si="0"/>
        <v>都武蔵</v>
      </c>
      <c r="K18" s="152" t="str">
        <f t="shared" si="10"/>
        <v>男</v>
      </c>
      <c r="M18" s="380">
        <v>50132</v>
      </c>
      <c r="N18" s="380" t="s">
        <v>1753</v>
      </c>
      <c r="O18" s="380" t="s">
        <v>4648</v>
      </c>
      <c r="P18" s="380" t="s">
        <v>1338</v>
      </c>
      <c r="Q18" s="380" t="s">
        <v>376</v>
      </c>
      <c r="R18" s="380" t="s">
        <v>885</v>
      </c>
      <c r="S18" s="379"/>
      <c r="T18" s="380">
        <v>1</v>
      </c>
      <c r="V18" s="146">
        <f t="shared" si="11"/>
        <v>130517</v>
      </c>
      <c r="W18" s="155">
        <v>5</v>
      </c>
      <c r="X18" s="154">
        <v>17</v>
      </c>
      <c r="Y18" s="155">
        <f t="shared" si="12"/>
        <v>517</v>
      </c>
      <c r="Z18" s="152" t="s">
        <v>1072</v>
      </c>
      <c r="AA18" s="151" t="s">
        <v>1013</v>
      </c>
      <c r="AB18" s="151" t="s">
        <v>895</v>
      </c>
      <c r="AC18" s="151" t="str">
        <f t="shared" si="1"/>
        <v>東京都立小川高等学校</v>
      </c>
      <c r="AD18" s="151" t="s">
        <v>3119</v>
      </c>
      <c r="AE18" s="151" t="s">
        <v>3120</v>
      </c>
      <c r="AF18" s="151" t="s">
        <v>3121</v>
      </c>
    </row>
    <row r="19" spans="1:32" x14ac:dyDescent="0.2">
      <c r="A19" s="151">
        <f t="shared" si="2"/>
        <v>50133</v>
      </c>
      <c r="B19" s="151">
        <f t="shared" si="3"/>
        <v>5</v>
      </c>
      <c r="C19" s="152">
        <f t="shared" si="4"/>
        <v>1</v>
      </c>
      <c r="D19" s="152" t="str">
        <f t="shared" si="5"/>
        <v>定久</v>
      </c>
      <c r="E19" s="152" t="str">
        <f t="shared" si="6"/>
        <v>浩介</v>
      </c>
      <c r="F19" s="153" t="str">
        <f t="shared" si="7"/>
        <v>ｻﾀﾞﾋｻ</v>
      </c>
      <c r="G19" s="153" t="str">
        <f t="shared" si="8"/>
        <v>ｺｳｽｹ</v>
      </c>
      <c r="H19" s="154">
        <f t="shared" si="9"/>
        <v>1</v>
      </c>
      <c r="I19" s="152" t="str">
        <f t="shared" si="0"/>
        <v>都武蔵</v>
      </c>
      <c r="K19" s="152" t="str">
        <f t="shared" si="10"/>
        <v>男</v>
      </c>
      <c r="M19" s="380">
        <v>50133</v>
      </c>
      <c r="N19" s="380" t="s">
        <v>4959</v>
      </c>
      <c r="O19" s="380" t="s">
        <v>4960</v>
      </c>
      <c r="P19" s="380" t="s">
        <v>4961</v>
      </c>
      <c r="Q19" s="380" t="s">
        <v>417</v>
      </c>
      <c r="R19" s="380" t="s">
        <v>885</v>
      </c>
      <c r="S19" s="379"/>
      <c r="T19" s="380">
        <v>1</v>
      </c>
      <c r="V19" s="146">
        <f t="shared" si="11"/>
        <v>130519</v>
      </c>
      <c r="W19" s="155">
        <v>5</v>
      </c>
      <c r="X19" s="154">
        <v>19</v>
      </c>
      <c r="Y19" s="155">
        <f t="shared" si="12"/>
        <v>519</v>
      </c>
      <c r="Z19" s="152" t="s">
        <v>1089</v>
      </c>
      <c r="AA19" s="151" t="s">
        <v>1039</v>
      </c>
      <c r="AB19" s="151" t="s">
        <v>895</v>
      </c>
      <c r="AC19" s="151" t="str">
        <f t="shared" si="1"/>
        <v>東京都立成瀬高等学校</v>
      </c>
      <c r="AD19" s="151" t="s">
        <v>3122</v>
      </c>
      <c r="AE19" s="151" t="s">
        <v>3123</v>
      </c>
      <c r="AF19" s="151" t="s">
        <v>3124</v>
      </c>
    </row>
    <row r="20" spans="1:32" x14ac:dyDescent="0.2">
      <c r="A20" s="151">
        <f t="shared" si="2"/>
        <v>50134</v>
      </c>
      <c r="B20" s="151">
        <f t="shared" si="3"/>
        <v>5</v>
      </c>
      <c r="C20" s="152">
        <f t="shared" si="4"/>
        <v>1</v>
      </c>
      <c r="D20" s="152" t="str">
        <f t="shared" si="5"/>
        <v>土田</v>
      </c>
      <c r="E20" s="152" t="str">
        <f t="shared" si="6"/>
        <v>陸斗</v>
      </c>
      <c r="F20" s="153" t="str">
        <f t="shared" si="7"/>
        <v>ﾂﾁﾀﾞ</v>
      </c>
      <c r="G20" s="153" t="str">
        <f t="shared" si="8"/>
        <v>ﾘｸﾄ</v>
      </c>
      <c r="H20" s="154">
        <f t="shared" si="9"/>
        <v>1</v>
      </c>
      <c r="I20" s="152" t="str">
        <f t="shared" si="0"/>
        <v>都武蔵</v>
      </c>
      <c r="K20" s="152" t="str">
        <f t="shared" si="10"/>
        <v>男</v>
      </c>
      <c r="M20" s="380">
        <v>50134</v>
      </c>
      <c r="N20" s="380" t="s">
        <v>2504</v>
      </c>
      <c r="O20" s="380" t="s">
        <v>2763</v>
      </c>
      <c r="P20" s="380" t="s">
        <v>2506</v>
      </c>
      <c r="Q20" s="380" t="s">
        <v>1516</v>
      </c>
      <c r="R20" s="380" t="s">
        <v>885</v>
      </c>
      <c r="S20" s="379"/>
      <c r="T20" s="380">
        <v>1</v>
      </c>
      <c r="V20" s="146">
        <f t="shared" si="11"/>
        <v>130520</v>
      </c>
      <c r="W20" s="155">
        <v>5</v>
      </c>
      <c r="X20" s="154">
        <v>20</v>
      </c>
      <c r="Y20" s="155">
        <f t="shared" si="12"/>
        <v>520</v>
      </c>
      <c r="Z20" s="152" t="s">
        <v>1099</v>
      </c>
      <c r="AA20" s="152" t="s">
        <v>1051</v>
      </c>
      <c r="AB20" s="151" t="s">
        <v>895</v>
      </c>
      <c r="AC20" s="151" t="str">
        <f t="shared" si="1"/>
        <v>東京都立町田高等学校</v>
      </c>
      <c r="AD20" s="151" t="s">
        <v>3125</v>
      </c>
      <c r="AE20" s="151" t="s">
        <v>3126</v>
      </c>
      <c r="AF20" s="151" t="s">
        <v>3127</v>
      </c>
    </row>
    <row r="21" spans="1:32" x14ac:dyDescent="0.2">
      <c r="A21" s="151">
        <f t="shared" si="2"/>
        <v>50135</v>
      </c>
      <c r="B21" s="151">
        <f t="shared" si="3"/>
        <v>5</v>
      </c>
      <c r="C21" s="152">
        <f t="shared" si="4"/>
        <v>1</v>
      </c>
      <c r="D21" s="152" t="str">
        <f t="shared" si="5"/>
        <v>畑</v>
      </c>
      <c r="E21" s="152" t="str">
        <f>O21</f>
        <v>秀明</v>
      </c>
      <c r="F21" s="153" t="str">
        <f t="shared" si="7"/>
        <v>ﾊﾀ</v>
      </c>
      <c r="G21" s="153" t="str">
        <f t="shared" si="8"/>
        <v>ﾋﾃﾞｱｷ</v>
      </c>
      <c r="H21" s="154">
        <f t="shared" si="9"/>
        <v>1</v>
      </c>
      <c r="I21" s="152" t="str">
        <f t="shared" si="0"/>
        <v>都武蔵</v>
      </c>
      <c r="K21" s="152" t="str">
        <f t="shared" si="10"/>
        <v>男</v>
      </c>
      <c r="M21" s="380">
        <v>50135</v>
      </c>
      <c r="N21" s="380" t="s">
        <v>4124</v>
      </c>
      <c r="O21" s="380" t="s">
        <v>4962</v>
      </c>
      <c r="P21" s="380" t="s">
        <v>591</v>
      </c>
      <c r="Q21" s="380" t="s">
        <v>1816</v>
      </c>
      <c r="R21" s="380" t="s">
        <v>885</v>
      </c>
      <c r="S21" s="379"/>
      <c r="T21" s="380">
        <v>1</v>
      </c>
      <c r="V21" s="146">
        <f t="shared" si="11"/>
        <v>130521</v>
      </c>
      <c r="W21" s="155">
        <v>5</v>
      </c>
      <c r="X21" s="154">
        <v>21</v>
      </c>
      <c r="Y21" s="155">
        <f t="shared" si="12"/>
        <v>521</v>
      </c>
      <c r="Z21" s="152" t="s">
        <v>1091</v>
      </c>
      <c r="AA21" s="152" t="s">
        <v>1041</v>
      </c>
      <c r="AB21" s="151" t="s">
        <v>895</v>
      </c>
      <c r="AC21" s="151" t="str">
        <f t="shared" si="1"/>
        <v>東京都立野津田高等学校</v>
      </c>
      <c r="AD21" s="151" t="s">
        <v>3128</v>
      </c>
      <c r="AE21" s="151" t="s">
        <v>3129</v>
      </c>
      <c r="AF21" s="151" t="s">
        <v>3130</v>
      </c>
    </row>
    <row r="22" spans="1:32" x14ac:dyDescent="0.2">
      <c r="A22" s="151">
        <f t="shared" si="2"/>
        <v>50136</v>
      </c>
      <c r="B22" s="151">
        <f t="shared" si="3"/>
        <v>5</v>
      </c>
      <c r="C22" s="152">
        <f t="shared" si="4"/>
        <v>1</v>
      </c>
      <c r="D22" s="152" t="str">
        <f t="shared" si="5"/>
        <v>土師</v>
      </c>
      <c r="E22" s="152" t="str">
        <f t="shared" si="6"/>
        <v>良介</v>
      </c>
      <c r="F22" s="153" t="str">
        <f t="shared" si="7"/>
        <v>ﾊｼ</v>
      </c>
      <c r="G22" s="153" t="str">
        <f t="shared" si="8"/>
        <v>ﾘｮｳｽｹ</v>
      </c>
      <c r="H22" s="154">
        <f t="shared" si="9"/>
        <v>1</v>
      </c>
      <c r="I22" s="152" t="str">
        <f t="shared" si="0"/>
        <v>都武蔵</v>
      </c>
      <c r="K22" s="152" t="str">
        <f t="shared" si="10"/>
        <v>男</v>
      </c>
      <c r="M22" s="380">
        <v>50136</v>
      </c>
      <c r="N22" s="380" t="s">
        <v>4963</v>
      </c>
      <c r="O22" s="380" t="s">
        <v>4964</v>
      </c>
      <c r="P22" s="380" t="s">
        <v>4965</v>
      </c>
      <c r="Q22" s="380" t="s">
        <v>457</v>
      </c>
      <c r="R22" s="380" t="s">
        <v>885</v>
      </c>
      <c r="S22" s="379"/>
      <c r="T22" s="380">
        <v>1</v>
      </c>
      <c r="V22" s="146">
        <f t="shared" si="11"/>
        <v>130522</v>
      </c>
      <c r="W22" s="155">
        <v>5</v>
      </c>
      <c r="X22" s="155">
        <v>22</v>
      </c>
      <c r="Y22" s="155">
        <f t="shared" si="12"/>
        <v>522</v>
      </c>
      <c r="Z22" s="151" t="s">
        <v>1107</v>
      </c>
      <c r="AA22" s="151" t="s">
        <v>1061</v>
      </c>
      <c r="AB22" s="151" t="s">
        <v>895</v>
      </c>
      <c r="AC22" s="151" t="str">
        <f t="shared" si="1"/>
        <v>東京都立山崎高等学校</v>
      </c>
      <c r="AD22" s="151" t="s">
        <v>3131</v>
      </c>
      <c r="AE22" s="151" t="s">
        <v>3132</v>
      </c>
      <c r="AF22" s="151" t="s">
        <v>3133</v>
      </c>
    </row>
    <row r="23" spans="1:32" x14ac:dyDescent="0.2">
      <c r="A23" s="151">
        <f t="shared" si="2"/>
        <v>50166</v>
      </c>
      <c r="B23" s="151">
        <f t="shared" si="3"/>
        <v>5</v>
      </c>
      <c r="C23" s="152">
        <f t="shared" si="4"/>
        <v>1</v>
      </c>
      <c r="D23" s="152" t="str">
        <f t="shared" si="5"/>
        <v>石河</v>
      </c>
      <c r="E23" s="152" t="str">
        <f t="shared" si="6"/>
        <v>里彩</v>
      </c>
      <c r="F23" s="153" t="str">
        <f t="shared" si="7"/>
        <v>ｲｼｶﾜ</v>
      </c>
      <c r="G23" s="153" t="str">
        <f t="shared" si="8"/>
        <v>ﾘｻ</v>
      </c>
      <c r="H23" s="154">
        <f t="shared" si="9"/>
        <v>3</v>
      </c>
      <c r="I23" s="152" t="str">
        <f t="shared" si="0"/>
        <v>都武蔵</v>
      </c>
      <c r="K23" s="152" t="str">
        <f t="shared" si="10"/>
        <v>女</v>
      </c>
      <c r="M23" s="380">
        <v>50166</v>
      </c>
      <c r="N23" s="380" t="s">
        <v>1898</v>
      </c>
      <c r="O23" s="380" t="s">
        <v>1899</v>
      </c>
      <c r="P23" s="380" t="s">
        <v>547</v>
      </c>
      <c r="Q23" s="380" t="s">
        <v>424</v>
      </c>
      <c r="R23" s="380" t="s">
        <v>886</v>
      </c>
      <c r="S23" s="379"/>
      <c r="T23" s="380">
        <v>3</v>
      </c>
      <c r="V23" s="146">
        <f t="shared" si="11"/>
        <v>130523</v>
      </c>
      <c r="W23" s="155">
        <v>5</v>
      </c>
      <c r="X23" s="154">
        <v>23</v>
      </c>
      <c r="Y23" s="155">
        <f t="shared" si="12"/>
        <v>523</v>
      </c>
      <c r="Z23" s="152" t="s">
        <v>1100</v>
      </c>
      <c r="AA23" s="151" t="s">
        <v>1052</v>
      </c>
      <c r="AB23" s="151" t="s">
        <v>895</v>
      </c>
      <c r="AC23" s="151" t="str">
        <f t="shared" si="1"/>
        <v>東京都立町田工業高等学校</v>
      </c>
    </row>
    <row r="24" spans="1:32" x14ac:dyDescent="0.2">
      <c r="A24" s="151">
        <f t="shared" si="2"/>
        <v>50167</v>
      </c>
      <c r="B24" s="151">
        <f t="shared" si="3"/>
        <v>5</v>
      </c>
      <c r="C24" s="152">
        <f t="shared" si="4"/>
        <v>1</v>
      </c>
      <c r="D24" s="152" t="str">
        <f t="shared" si="5"/>
        <v>関</v>
      </c>
      <c r="E24" s="152" t="str">
        <f t="shared" si="6"/>
        <v>洋香</v>
      </c>
      <c r="F24" s="153" t="str">
        <f t="shared" si="7"/>
        <v>ｾｷ</v>
      </c>
      <c r="G24" s="153" t="str">
        <f t="shared" si="8"/>
        <v>ﾋﾛｶ</v>
      </c>
      <c r="H24" s="154">
        <f t="shared" si="9"/>
        <v>3</v>
      </c>
      <c r="I24" s="152" t="str">
        <f t="shared" si="0"/>
        <v>都武蔵</v>
      </c>
      <c r="K24" s="152" t="str">
        <f t="shared" si="10"/>
        <v>女</v>
      </c>
      <c r="M24" s="380">
        <v>50167</v>
      </c>
      <c r="N24" s="380" t="s">
        <v>415</v>
      </c>
      <c r="O24" s="380" t="s">
        <v>1900</v>
      </c>
      <c r="P24" s="380" t="s">
        <v>416</v>
      </c>
      <c r="Q24" s="380" t="s">
        <v>1287</v>
      </c>
      <c r="R24" s="380" t="s">
        <v>886</v>
      </c>
      <c r="S24" s="379"/>
      <c r="T24" s="380">
        <v>3</v>
      </c>
      <c r="V24" s="146">
        <f t="shared" si="11"/>
        <v>130524</v>
      </c>
      <c r="W24" s="155">
        <v>5</v>
      </c>
      <c r="X24" s="154">
        <v>24</v>
      </c>
      <c r="Y24" s="155">
        <f t="shared" si="12"/>
        <v>524</v>
      </c>
      <c r="Z24" s="152" t="s">
        <v>1011</v>
      </c>
      <c r="AA24" s="151" t="s">
        <v>1011</v>
      </c>
      <c r="AB24" s="151" t="s">
        <v>895</v>
      </c>
      <c r="AC24" s="151" t="str">
        <f t="shared" si="1"/>
        <v>桜美林高等学校</v>
      </c>
      <c r="AD24" s="151" t="s">
        <v>3134</v>
      </c>
      <c r="AE24" s="151" t="s">
        <v>3135</v>
      </c>
      <c r="AF24" s="151" t="s">
        <v>3136</v>
      </c>
    </row>
    <row r="25" spans="1:32" x14ac:dyDescent="0.2">
      <c r="A25" s="151">
        <f t="shared" si="2"/>
        <v>50168</v>
      </c>
      <c r="B25" s="151">
        <f t="shared" si="3"/>
        <v>5</v>
      </c>
      <c r="C25" s="152">
        <f t="shared" si="4"/>
        <v>1</v>
      </c>
      <c r="D25" s="152" t="str">
        <f t="shared" si="5"/>
        <v>森</v>
      </c>
      <c r="E25" s="152" t="str">
        <f t="shared" si="6"/>
        <v>望和子</v>
      </c>
      <c r="F25" s="153" t="str">
        <f t="shared" si="7"/>
        <v>ﾓﾘ</v>
      </c>
      <c r="G25" s="153" t="str">
        <f t="shared" si="8"/>
        <v>ﾐﾜｺ</v>
      </c>
      <c r="H25" s="154">
        <f t="shared" si="9"/>
        <v>2</v>
      </c>
      <c r="I25" s="152" t="str">
        <f t="shared" si="0"/>
        <v>都武蔵</v>
      </c>
      <c r="K25" s="152" t="str">
        <f t="shared" si="10"/>
        <v>女</v>
      </c>
      <c r="M25" s="380">
        <v>50168</v>
      </c>
      <c r="N25" s="380" t="s">
        <v>379</v>
      </c>
      <c r="O25" s="380" t="s">
        <v>3397</v>
      </c>
      <c r="P25" s="380" t="s">
        <v>380</v>
      </c>
      <c r="Q25" s="380" t="s">
        <v>3398</v>
      </c>
      <c r="R25" s="380" t="s">
        <v>886</v>
      </c>
      <c r="S25" s="379"/>
      <c r="T25" s="380">
        <v>2</v>
      </c>
      <c r="V25" s="146">
        <f t="shared" si="11"/>
        <v>130525</v>
      </c>
      <c r="W25" s="155">
        <v>5</v>
      </c>
      <c r="X25" s="154">
        <v>25</v>
      </c>
      <c r="Y25" s="155">
        <f t="shared" si="12"/>
        <v>525</v>
      </c>
      <c r="Z25" s="152" t="s">
        <v>1066</v>
      </c>
      <c r="AA25" s="152" t="s">
        <v>1354</v>
      </c>
      <c r="AB25" s="151" t="s">
        <v>1355</v>
      </c>
      <c r="AC25" s="151" t="str">
        <f t="shared" si="1"/>
        <v>玉川学園高等部</v>
      </c>
      <c r="AD25" s="151" t="s">
        <v>3137</v>
      </c>
      <c r="AE25" s="151" t="s">
        <v>3138</v>
      </c>
      <c r="AF25" s="151" t="s">
        <v>3139</v>
      </c>
    </row>
    <row r="26" spans="1:32" x14ac:dyDescent="0.2">
      <c r="A26" s="151">
        <f t="shared" si="2"/>
        <v>50169</v>
      </c>
      <c r="B26" s="151">
        <f t="shared" si="3"/>
        <v>5</v>
      </c>
      <c r="C26" s="152">
        <f t="shared" si="4"/>
        <v>1</v>
      </c>
      <c r="D26" s="152" t="str">
        <f t="shared" si="5"/>
        <v>山﨑</v>
      </c>
      <c r="E26" s="152" t="str">
        <f t="shared" si="6"/>
        <v>彩桜</v>
      </c>
      <c r="F26" s="153" t="str">
        <f t="shared" si="7"/>
        <v>ﾔﾏｻｷ</v>
      </c>
      <c r="G26" s="153" t="str">
        <f t="shared" si="8"/>
        <v>ｻｸﾗ</v>
      </c>
      <c r="H26" s="154">
        <f t="shared" si="9"/>
        <v>2</v>
      </c>
      <c r="I26" s="152" t="str">
        <f t="shared" si="0"/>
        <v>都武蔵</v>
      </c>
      <c r="K26" s="152" t="str">
        <f t="shared" si="10"/>
        <v>女</v>
      </c>
      <c r="M26" s="380">
        <v>50169</v>
      </c>
      <c r="N26" s="380" t="s">
        <v>1262</v>
      </c>
      <c r="O26" s="380" t="s">
        <v>3399</v>
      </c>
      <c r="P26" s="380" t="s">
        <v>1190</v>
      </c>
      <c r="Q26" s="380" t="s">
        <v>467</v>
      </c>
      <c r="R26" s="380" t="s">
        <v>886</v>
      </c>
      <c r="S26" s="379"/>
      <c r="T26" s="380">
        <v>2</v>
      </c>
      <c r="V26" s="146">
        <f t="shared" si="11"/>
        <v>130526</v>
      </c>
      <c r="W26" s="155">
        <v>5</v>
      </c>
      <c r="X26" s="154">
        <v>26</v>
      </c>
      <c r="Y26" s="155">
        <f t="shared" si="12"/>
        <v>526</v>
      </c>
      <c r="Z26" s="152" t="s">
        <v>1090</v>
      </c>
      <c r="AA26" s="151" t="s">
        <v>1040</v>
      </c>
      <c r="AB26" s="151" t="s">
        <v>895</v>
      </c>
      <c r="AC26" s="151" t="str">
        <f t="shared" si="1"/>
        <v>日本大学第三高等学校</v>
      </c>
      <c r="AD26" s="151" t="s">
        <v>3140</v>
      </c>
      <c r="AE26" s="151" t="s">
        <v>3141</v>
      </c>
      <c r="AF26" s="151" t="s">
        <v>3142</v>
      </c>
    </row>
    <row r="27" spans="1:32" x14ac:dyDescent="0.2">
      <c r="A27" s="151">
        <f t="shared" si="2"/>
        <v>50170</v>
      </c>
      <c r="B27" s="151">
        <f t="shared" si="3"/>
        <v>5</v>
      </c>
      <c r="C27" s="152">
        <f t="shared" si="4"/>
        <v>1</v>
      </c>
      <c r="D27" s="152" t="str">
        <f t="shared" si="5"/>
        <v>落井</v>
      </c>
      <c r="E27" s="152" t="str">
        <f t="shared" si="6"/>
        <v>真央</v>
      </c>
      <c r="F27" s="153" t="str">
        <f t="shared" si="7"/>
        <v>ｵﾁｲ</v>
      </c>
      <c r="G27" s="153" t="str">
        <f t="shared" si="8"/>
        <v>ﾏｵ</v>
      </c>
      <c r="H27" s="154">
        <f t="shared" si="9"/>
        <v>1</v>
      </c>
      <c r="I27" s="152" t="str">
        <f t="shared" si="0"/>
        <v>都武蔵</v>
      </c>
      <c r="K27" s="152" t="str">
        <f t="shared" si="10"/>
        <v>女</v>
      </c>
      <c r="M27" s="380">
        <v>50170</v>
      </c>
      <c r="N27" s="380" t="s">
        <v>4966</v>
      </c>
      <c r="O27" s="380" t="s">
        <v>118</v>
      </c>
      <c r="P27" s="380" t="s">
        <v>4967</v>
      </c>
      <c r="Q27" s="380" t="s">
        <v>365</v>
      </c>
      <c r="R27" s="380" t="s">
        <v>886</v>
      </c>
      <c r="S27" s="379"/>
      <c r="T27" s="380">
        <v>1</v>
      </c>
      <c r="V27" s="146">
        <f t="shared" ref="V27" si="13">130000+W27*100+X27</f>
        <v>130528</v>
      </c>
      <c r="W27" s="155">
        <v>5</v>
      </c>
      <c r="X27" s="154">
        <v>28</v>
      </c>
      <c r="Y27" s="155">
        <f t="shared" ref="Y27" si="14">W27*100+X27</f>
        <v>528</v>
      </c>
      <c r="Z27" s="152" t="s">
        <v>4946</v>
      </c>
      <c r="AA27" s="151" t="s">
        <v>4946</v>
      </c>
      <c r="AB27" s="151" t="s">
        <v>3060</v>
      </c>
      <c r="AC27" s="151" t="str">
        <f t="shared" ref="AC27" si="15">AA27&amp;AB27</f>
        <v>和光高等学校</v>
      </c>
      <c r="AD27" s="151" t="s">
        <v>4943</v>
      </c>
      <c r="AE27" s="151" t="s">
        <v>4944</v>
      </c>
      <c r="AF27" s="151" t="s">
        <v>4945</v>
      </c>
    </row>
    <row r="28" spans="1:32" x14ac:dyDescent="0.2">
      <c r="A28" s="151">
        <f t="shared" si="2"/>
        <v>50171</v>
      </c>
      <c r="B28" s="151">
        <f t="shared" si="3"/>
        <v>5</v>
      </c>
      <c r="C28" s="152">
        <f t="shared" si="4"/>
        <v>1</v>
      </c>
      <c r="D28" s="152" t="str">
        <f t="shared" si="5"/>
        <v>鈴木</v>
      </c>
      <c r="E28" s="152" t="str">
        <f t="shared" si="6"/>
        <v>沙菜</v>
      </c>
      <c r="F28" s="153" t="str">
        <f t="shared" si="7"/>
        <v>ｽｽﾞｷ</v>
      </c>
      <c r="G28" s="153" t="str">
        <f t="shared" si="8"/>
        <v>ｻﾅ</v>
      </c>
      <c r="H28" s="154">
        <f t="shared" si="9"/>
        <v>1</v>
      </c>
      <c r="I28" s="152" t="str">
        <f t="shared" si="0"/>
        <v>都武蔵</v>
      </c>
      <c r="K28" s="152" t="str">
        <f t="shared" si="10"/>
        <v>女</v>
      </c>
      <c r="M28" s="380">
        <v>50171</v>
      </c>
      <c r="N28" s="380" t="s">
        <v>108</v>
      </c>
      <c r="O28" s="380" t="s">
        <v>6481</v>
      </c>
      <c r="P28" s="380" t="s">
        <v>356</v>
      </c>
      <c r="Q28" s="380" t="s">
        <v>3049</v>
      </c>
      <c r="R28" s="380" t="s">
        <v>886</v>
      </c>
      <c r="S28" s="379"/>
      <c r="T28" s="380">
        <v>1</v>
      </c>
      <c r="V28" s="146">
        <f t="shared" si="11"/>
        <v>130529</v>
      </c>
      <c r="W28" s="155">
        <v>5</v>
      </c>
      <c r="X28" s="154">
        <v>29</v>
      </c>
      <c r="Y28" s="155">
        <f t="shared" si="12"/>
        <v>529</v>
      </c>
      <c r="Z28" s="152" t="s">
        <v>1088</v>
      </c>
      <c r="AA28" s="152" t="s">
        <v>1038</v>
      </c>
      <c r="AB28" s="151" t="s">
        <v>895</v>
      </c>
      <c r="AC28" s="151" t="str">
        <f t="shared" si="1"/>
        <v>東京都立永山高等学校</v>
      </c>
      <c r="AD28" s="151" t="s">
        <v>3143</v>
      </c>
      <c r="AE28" s="151" t="s">
        <v>3144</v>
      </c>
      <c r="AF28" s="151" t="s">
        <v>3145</v>
      </c>
    </row>
    <row r="29" spans="1:32" x14ac:dyDescent="0.2">
      <c r="A29" s="151">
        <f t="shared" si="2"/>
        <v>50172</v>
      </c>
      <c r="B29" s="151">
        <f t="shared" si="3"/>
        <v>5</v>
      </c>
      <c r="C29" s="152">
        <f t="shared" si="4"/>
        <v>1</v>
      </c>
      <c r="D29" s="152" t="str">
        <f t="shared" si="5"/>
        <v>佐藤</v>
      </c>
      <c r="E29" s="152" t="str">
        <f t="shared" si="6"/>
        <v>典夏</v>
      </c>
      <c r="F29" s="153" t="str">
        <f t="shared" si="7"/>
        <v>ｻﾄｳ</v>
      </c>
      <c r="G29" s="153" t="str">
        <f t="shared" si="8"/>
        <v>ﾉﾘｶ</v>
      </c>
      <c r="H29" s="154">
        <f t="shared" si="9"/>
        <v>1</v>
      </c>
      <c r="I29" s="152" t="str">
        <f t="shared" si="0"/>
        <v>都武蔵</v>
      </c>
      <c r="K29" s="152" t="str">
        <f t="shared" si="10"/>
        <v>女</v>
      </c>
      <c r="M29" s="380">
        <v>50172</v>
      </c>
      <c r="N29" s="380" t="s">
        <v>101</v>
      </c>
      <c r="O29" s="380" t="s">
        <v>5468</v>
      </c>
      <c r="P29" s="380" t="s">
        <v>313</v>
      </c>
      <c r="Q29" s="380" t="s">
        <v>5469</v>
      </c>
      <c r="R29" s="380" t="s">
        <v>886</v>
      </c>
      <c r="S29" s="379"/>
      <c r="T29" s="380">
        <v>1</v>
      </c>
      <c r="V29" s="146">
        <f t="shared" si="11"/>
        <v>130530</v>
      </c>
      <c r="W29" s="155">
        <v>5</v>
      </c>
      <c r="X29" s="154">
        <v>30</v>
      </c>
      <c r="Y29" s="155">
        <f t="shared" si="12"/>
        <v>530</v>
      </c>
      <c r="Z29" s="152" t="s">
        <v>1065</v>
      </c>
      <c r="AA29" t="s">
        <v>1106</v>
      </c>
      <c r="AB29" s="151" t="s">
        <v>896</v>
      </c>
      <c r="AC29" s="151" t="str">
        <f t="shared" si="1"/>
        <v>サレジオ工業高等専門学校</v>
      </c>
      <c r="AD29" s="151" t="s">
        <v>3146</v>
      </c>
      <c r="AE29" s="151" t="s">
        <v>3147</v>
      </c>
      <c r="AF29" s="151" t="s">
        <v>3148</v>
      </c>
    </row>
    <row r="30" spans="1:32" x14ac:dyDescent="0.2">
      <c r="A30" s="151">
        <f t="shared" si="2"/>
        <v>50173</v>
      </c>
      <c r="B30" s="151">
        <f t="shared" si="3"/>
        <v>5</v>
      </c>
      <c r="C30" s="152">
        <f t="shared" si="4"/>
        <v>1</v>
      </c>
      <c r="D30" s="152" t="str">
        <f t="shared" si="5"/>
        <v>鈴木</v>
      </c>
      <c r="E30" s="152" t="str">
        <f t="shared" si="6"/>
        <v>萌花</v>
      </c>
      <c r="F30" s="153" t="str">
        <f t="shared" si="7"/>
        <v>ｽｽﾞｷ</v>
      </c>
      <c r="G30" s="153" t="str">
        <f t="shared" si="8"/>
        <v>ﾓｴｶ</v>
      </c>
      <c r="H30" s="154">
        <f t="shared" si="9"/>
        <v>1</v>
      </c>
      <c r="I30" s="152" t="str">
        <f t="shared" si="0"/>
        <v>都武蔵</v>
      </c>
      <c r="K30" s="152" t="str">
        <f t="shared" si="10"/>
        <v>女</v>
      </c>
      <c r="M30" s="380">
        <v>50173</v>
      </c>
      <c r="N30" s="380" t="s">
        <v>108</v>
      </c>
      <c r="O30" s="380" t="s">
        <v>1758</v>
      </c>
      <c r="P30" s="380" t="s">
        <v>356</v>
      </c>
      <c r="Q30" s="380" t="s">
        <v>957</v>
      </c>
      <c r="R30" s="380" t="s">
        <v>886</v>
      </c>
      <c r="S30" s="379"/>
      <c r="T30" s="380">
        <v>1</v>
      </c>
      <c r="V30" s="146">
        <f t="shared" si="11"/>
        <v>130531</v>
      </c>
      <c r="W30" s="155">
        <v>5</v>
      </c>
      <c r="X30" s="156">
        <v>31</v>
      </c>
      <c r="Y30" s="155">
        <f t="shared" si="12"/>
        <v>531</v>
      </c>
      <c r="Z30" s="157" t="s">
        <v>1012</v>
      </c>
      <c r="AA30" s="151" t="s">
        <v>1012</v>
      </c>
      <c r="AB30" s="151" t="s">
        <v>895</v>
      </c>
      <c r="AC30" s="151" t="str">
        <f t="shared" si="1"/>
        <v>大妻多摩高等学校</v>
      </c>
      <c r="AD30" s="151" t="s">
        <v>3149</v>
      </c>
      <c r="AE30" s="151" t="s">
        <v>3150</v>
      </c>
      <c r="AF30" s="151" t="s">
        <v>3151</v>
      </c>
    </row>
    <row r="31" spans="1:32" x14ac:dyDescent="0.2">
      <c r="A31" s="151">
        <f t="shared" si="2"/>
        <v>50174</v>
      </c>
      <c r="B31" s="151">
        <f t="shared" si="3"/>
        <v>5</v>
      </c>
      <c r="C31" s="152">
        <f t="shared" si="4"/>
        <v>1</v>
      </c>
      <c r="D31" s="152" t="str">
        <f t="shared" si="5"/>
        <v>早川</v>
      </c>
      <c r="E31" s="152" t="str">
        <f t="shared" si="6"/>
        <v>瑞希</v>
      </c>
      <c r="F31" s="153" t="str">
        <f t="shared" si="7"/>
        <v>ﾊﾔｶﾜ</v>
      </c>
      <c r="G31" s="153" t="str">
        <f t="shared" si="8"/>
        <v>ﾐｽﾞｷ</v>
      </c>
      <c r="H31" s="154">
        <f t="shared" si="9"/>
        <v>1</v>
      </c>
      <c r="I31" s="152" t="str">
        <f t="shared" si="0"/>
        <v>都武蔵</v>
      </c>
      <c r="K31" s="152" t="str">
        <f t="shared" si="10"/>
        <v>女</v>
      </c>
      <c r="M31" s="380">
        <v>50174</v>
      </c>
      <c r="N31" s="380" t="s">
        <v>2513</v>
      </c>
      <c r="O31" s="380" t="s">
        <v>5470</v>
      </c>
      <c r="P31" s="380" t="s">
        <v>2514</v>
      </c>
      <c r="Q31" s="380" t="s">
        <v>405</v>
      </c>
      <c r="R31" s="380" t="s">
        <v>886</v>
      </c>
      <c r="S31" s="379"/>
      <c r="T31" s="380">
        <v>1</v>
      </c>
      <c r="V31" s="146">
        <f t="shared" si="11"/>
        <v>130532</v>
      </c>
      <c r="W31" s="155">
        <v>5</v>
      </c>
      <c r="X31" s="154">
        <v>32</v>
      </c>
      <c r="Y31" s="155">
        <f t="shared" si="12"/>
        <v>532</v>
      </c>
      <c r="Z31" s="152" t="s">
        <v>1067</v>
      </c>
      <c r="AA31" s="152" t="s">
        <v>1031</v>
      </c>
      <c r="AB31" s="151" t="s">
        <v>895</v>
      </c>
      <c r="AC31" s="151" t="str">
        <f t="shared" si="1"/>
        <v>多摩大学附属聖ヶ丘高等学校</v>
      </c>
      <c r="AD31" s="151" t="s">
        <v>3152</v>
      </c>
      <c r="AE31" s="151" t="s">
        <v>3153</v>
      </c>
      <c r="AF31" s="151" t="s">
        <v>3154</v>
      </c>
    </row>
    <row r="32" spans="1:32" x14ac:dyDescent="0.2">
      <c r="A32" s="151">
        <f t="shared" si="2"/>
        <v>50175</v>
      </c>
      <c r="B32" s="151">
        <f t="shared" si="3"/>
        <v>5</v>
      </c>
      <c r="C32" s="152">
        <f t="shared" si="4"/>
        <v>1</v>
      </c>
      <c r="D32" s="152" t="str">
        <f t="shared" si="5"/>
        <v>増田</v>
      </c>
      <c r="E32" s="152" t="str">
        <f t="shared" si="6"/>
        <v>奈々美</v>
      </c>
      <c r="F32" s="153" t="str">
        <f t="shared" si="7"/>
        <v>ﾏｽﾀﾞ</v>
      </c>
      <c r="G32" s="153" t="str">
        <f t="shared" si="8"/>
        <v>ﾅﾅﾐ</v>
      </c>
      <c r="H32" s="154">
        <f t="shared" si="9"/>
        <v>1</v>
      </c>
      <c r="I32" s="152" t="str">
        <f t="shared" si="0"/>
        <v>都武蔵</v>
      </c>
      <c r="K32" s="152" t="str">
        <f t="shared" si="10"/>
        <v>女</v>
      </c>
      <c r="M32" s="380">
        <v>50175</v>
      </c>
      <c r="N32" s="380" t="s">
        <v>5302</v>
      </c>
      <c r="O32" s="380" t="s">
        <v>5471</v>
      </c>
      <c r="P32" s="380" t="s">
        <v>490</v>
      </c>
      <c r="Q32" s="380" t="s">
        <v>595</v>
      </c>
      <c r="R32" s="380" t="s">
        <v>886</v>
      </c>
      <c r="S32" s="379"/>
      <c r="T32" s="380">
        <v>1</v>
      </c>
      <c r="V32" s="146">
        <f t="shared" si="11"/>
        <v>130534</v>
      </c>
      <c r="W32" s="155">
        <v>5</v>
      </c>
      <c r="X32" s="154">
        <v>34</v>
      </c>
      <c r="Y32" s="155">
        <f t="shared" si="12"/>
        <v>534</v>
      </c>
      <c r="Z32" s="152" t="s">
        <v>1080</v>
      </c>
      <c r="AA32" s="151" t="s">
        <v>1024</v>
      </c>
      <c r="AB32" s="151" t="s">
        <v>895</v>
      </c>
      <c r="AC32" s="151" t="str">
        <f t="shared" si="1"/>
        <v>東京都立神代高等学校</v>
      </c>
      <c r="AD32" s="151" t="s">
        <v>3155</v>
      </c>
      <c r="AE32" s="151" t="s">
        <v>3156</v>
      </c>
      <c r="AF32" s="151" t="s">
        <v>3157</v>
      </c>
    </row>
    <row r="33" spans="1:32" x14ac:dyDescent="0.2">
      <c r="A33" s="151">
        <f t="shared" si="2"/>
        <v>50201</v>
      </c>
      <c r="B33" s="151">
        <f t="shared" si="3"/>
        <v>5</v>
      </c>
      <c r="C33" s="152">
        <f t="shared" si="4"/>
        <v>2</v>
      </c>
      <c r="D33" s="152" t="str">
        <f t="shared" si="5"/>
        <v>西井</v>
      </c>
      <c r="E33" s="152" t="str">
        <f t="shared" si="6"/>
        <v>慶伍</v>
      </c>
      <c r="F33" s="153" t="str">
        <f t="shared" si="7"/>
        <v>ﾆｼｲ</v>
      </c>
      <c r="G33" s="153" t="str">
        <f t="shared" si="8"/>
        <v>ｹｲｺﾞ</v>
      </c>
      <c r="H33" s="154">
        <f t="shared" si="9"/>
        <v>2</v>
      </c>
      <c r="I33" s="152" t="str">
        <f t="shared" si="0"/>
        <v>都武蔵野北</v>
      </c>
      <c r="K33" s="152" t="str">
        <f t="shared" si="10"/>
        <v>男</v>
      </c>
      <c r="M33" s="380">
        <v>50201</v>
      </c>
      <c r="N33" s="380" t="s">
        <v>3400</v>
      </c>
      <c r="O33" s="380" t="s">
        <v>3401</v>
      </c>
      <c r="P33" s="380" t="s">
        <v>3402</v>
      </c>
      <c r="Q33" s="380" t="s">
        <v>369</v>
      </c>
      <c r="R33" s="380" t="s">
        <v>885</v>
      </c>
      <c r="S33" s="379"/>
      <c r="T33" s="380">
        <v>2</v>
      </c>
      <c r="V33" s="146">
        <f t="shared" si="11"/>
        <v>130535</v>
      </c>
      <c r="W33" s="155">
        <v>5</v>
      </c>
      <c r="X33" s="154">
        <v>35</v>
      </c>
      <c r="Y33" s="155">
        <f t="shared" si="12"/>
        <v>535</v>
      </c>
      <c r="Z33" s="152" t="s">
        <v>1085</v>
      </c>
      <c r="AA33" s="151" t="s">
        <v>1033</v>
      </c>
      <c r="AB33" s="151" t="s">
        <v>895</v>
      </c>
      <c r="AC33" s="151" t="str">
        <f t="shared" si="1"/>
        <v>東京都立調布北高等学校</v>
      </c>
      <c r="AD33" s="151" t="s">
        <v>3158</v>
      </c>
      <c r="AE33" s="151" t="s">
        <v>3159</v>
      </c>
      <c r="AF33" s="151" t="s">
        <v>3160</v>
      </c>
    </row>
    <row r="34" spans="1:32" x14ac:dyDescent="0.2">
      <c r="A34" s="151">
        <f t="shared" si="2"/>
        <v>50202</v>
      </c>
      <c r="B34" s="151">
        <f t="shared" si="3"/>
        <v>5</v>
      </c>
      <c r="C34" s="152">
        <f t="shared" si="4"/>
        <v>2</v>
      </c>
      <c r="D34" s="152" t="str">
        <f t="shared" si="5"/>
        <v>平</v>
      </c>
      <c r="E34" s="152" t="str">
        <f t="shared" si="6"/>
        <v>裕太郎</v>
      </c>
      <c r="F34" s="153" t="str">
        <f t="shared" si="7"/>
        <v>ﾀｲﾗ</v>
      </c>
      <c r="G34" s="153" t="str">
        <f t="shared" si="8"/>
        <v>ﾕｳﾀﾛｳ</v>
      </c>
      <c r="H34" s="154">
        <f t="shared" si="9"/>
        <v>1</v>
      </c>
      <c r="I34" s="152" t="str">
        <f t="shared" si="0"/>
        <v>都武蔵野北</v>
      </c>
      <c r="K34" s="152" t="str">
        <f t="shared" si="10"/>
        <v>男</v>
      </c>
      <c r="M34" s="380">
        <v>50202</v>
      </c>
      <c r="N34" s="380" t="s">
        <v>2380</v>
      </c>
      <c r="O34" s="380" t="s">
        <v>5472</v>
      </c>
      <c r="P34" s="380" t="s">
        <v>1275</v>
      </c>
      <c r="Q34" s="380" t="s">
        <v>639</v>
      </c>
      <c r="R34" s="380" t="s">
        <v>885</v>
      </c>
      <c r="S34" s="379"/>
      <c r="T34" s="380">
        <v>1</v>
      </c>
      <c r="V34" s="146">
        <f t="shared" si="11"/>
        <v>130536</v>
      </c>
      <c r="W34" s="155">
        <v>5</v>
      </c>
      <c r="X34" s="154">
        <v>36</v>
      </c>
      <c r="Y34" s="155">
        <f t="shared" si="12"/>
        <v>536</v>
      </c>
      <c r="Z34" s="152" t="s">
        <v>1086</v>
      </c>
      <c r="AA34" s="151" t="s">
        <v>1034</v>
      </c>
      <c r="AB34" s="151" t="s">
        <v>895</v>
      </c>
      <c r="AC34" s="151" t="str">
        <f t="shared" si="1"/>
        <v>東京都立調布南高等学校</v>
      </c>
      <c r="AD34" s="151" t="s">
        <v>3161</v>
      </c>
      <c r="AE34" s="151" t="s">
        <v>3162</v>
      </c>
      <c r="AF34" s="151" t="s">
        <v>3163</v>
      </c>
    </row>
    <row r="35" spans="1:32" x14ac:dyDescent="0.2">
      <c r="A35" s="151">
        <f t="shared" si="2"/>
        <v>50203</v>
      </c>
      <c r="B35" s="151">
        <f t="shared" si="3"/>
        <v>5</v>
      </c>
      <c r="C35" s="152">
        <f t="shared" si="4"/>
        <v>2</v>
      </c>
      <c r="D35" s="152" t="str">
        <f t="shared" si="5"/>
        <v>江川</v>
      </c>
      <c r="E35" s="152" t="str">
        <f t="shared" si="6"/>
        <v>雅哉</v>
      </c>
      <c r="F35" s="153" t="str">
        <f t="shared" si="7"/>
        <v>ｴｶﾞﾜ</v>
      </c>
      <c r="G35" s="153" t="str">
        <f t="shared" si="8"/>
        <v>ﾏｻﾔ</v>
      </c>
      <c r="H35" s="154">
        <f t="shared" si="9"/>
        <v>2</v>
      </c>
      <c r="I35" s="152" t="str">
        <f t="shared" si="0"/>
        <v>都武蔵野北</v>
      </c>
      <c r="K35" s="152" t="str">
        <f t="shared" si="10"/>
        <v>男</v>
      </c>
      <c r="M35" s="380">
        <v>50203</v>
      </c>
      <c r="N35" s="380" t="s">
        <v>5473</v>
      </c>
      <c r="O35" s="380" t="s">
        <v>5474</v>
      </c>
      <c r="P35" s="380" t="s">
        <v>5475</v>
      </c>
      <c r="Q35" s="380" t="s">
        <v>340</v>
      </c>
      <c r="R35" s="380" t="s">
        <v>885</v>
      </c>
      <c r="S35" s="379"/>
      <c r="T35" s="380">
        <v>2</v>
      </c>
      <c r="V35" s="146">
        <f t="shared" si="11"/>
        <v>130537</v>
      </c>
      <c r="W35" s="155">
        <v>5</v>
      </c>
      <c r="X35" s="154">
        <v>37</v>
      </c>
      <c r="Y35" s="155">
        <f t="shared" si="12"/>
        <v>537</v>
      </c>
      <c r="Z35" s="152" t="s">
        <v>1087</v>
      </c>
      <c r="AA35" s="151" t="s">
        <v>1036</v>
      </c>
      <c r="AB35" s="151" t="s">
        <v>895</v>
      </c>
      <c r="AC35" s="151" t="str">
        <f t="shared" ref="AC35:AC47" si="16">AA35&amp;AB35</f>
        <v>桐朋女子高等学校</v>
      </c>
      <c r="AD35" s="151" t="s">
        <v>3164</v>
      </c>
      <c r="AE35" s="151" t="s">
        <v>3165</v>
      </c>
      <c r="AF35" s="151" t="s">
        <v>3166</v>
      </c>
    </row>
    <row r="36" spans="1:32" x14ac:dyDescent="0.2">
      <c r="A36" s="151">
        <f t="shared" si="2"/>
        <v>50204</v>
      </c>
      <c r="B36" s="151">
        <f t="shared" si="3"/>
        <v>5</v>
      </c>
      <c r="C36" s="152">
        <f t="shared" si="4"/>
        <v>2</v>
      </c>
      <c r="D36" s="152" t="str">
        <f t="shared" si="5"/>
        <v>阿久津</v>
      </c>
      <c r="E36" s="152" t="str">
        <f t="shared" si="6"/>
        <v>智広</v>
      </c>
      <c r="F36" s="153" t="str">
        <f t="shared" si="7"/>
        <v>ｱｸﾂ</v>
      </c>
      <c r="G36" s="153" t="str">
        <f t="shared" si="8"/>
        <v>ﾄﾓﾋﾛ</v>
      </c>
      <c r="H36" s="154">
        <f t="shared" si="9"/>
        <v>1</v>
      </c>
      <c r="I36" s="152" t="str">
        <f t="shared" si="0"/>
        <v>都武蔵野北</v>
      </c>
      <c r="K36" s="152" t="str">
        <f t="shared" si="10"/>
        <v>男</v>
      </c>
      <c r="M36" s="380">
        <v>50204</v>
      </c>
      <c r="N36" s="380" t="s">
        <v>5476</v>
      </c>
      <c r="O36" s="380" t="s">
        <v>5477</v>
      </c>
      <c r="P36" s="380" t="s">
        <v>22</v>
      </c>
      <c r="Q36" s="380" t="s">
        <v>588</v>
      </c>
      <c r="R36" s="380" t="s">
        <v>885</v>
      </c>
      <c r="S36" s="379"/>
      <c r="T36" s="380">
        <v>1</v>
      </c>
      <c r="V36" s="146">
        <f t="shared" ref="V36" si="17">130000+W36*100+X36</f>
        <v>130538</v>
      </c>
      <c r="W36" s="155">
        <v>5</v>
      </c>
      <c r="X36" s="154">
        <v>38</v>
      </c>
      <c r="Y36" s="155">
        <f t="shared" ref="Y36" si="18">W36*100+X36</f>
        <v>538</v>
      </c>
      <c r="Z36" s="152" t="s">
        <v>3061</v>
      </c>
      <c r="AA36" s="152" t="s">
        <v>3061</v>
      </c>
      <c r="AB36" s="151" t="s">
        <v>3060</v>
      </c>
      <c r="AC36" s="151" t="str">
        <f t="shared" ref="AC36" si="19">AA36&amp;AB36</f>
        <v>晃華学園高等学校</v>
      </c>
    </row>
    <row r="37" spans="1:32" x14ac:dyDescent="0.2">
      <c r="A37" s="151">
        <f t="shared" si="2"/>
        <v>50205</v>
      </c>
      <c r="B37" s="151">
        <f t="shared" si="3"/>
        <v>5</v>
      </c>
      <c r="C37" s="152">
        <f t="shared" si="4"/>
        <v>2</v>
      </c>
      <c r="D37" s="152" t="str">
        <f t="shared" si="5"/>
        <v>荒尾</v>
      </c>
      <c r="E37" s="152" t="str">
        <f t="shared" si="6"/>
        <v>福之介</v>
      </c>
      <c r="F37" s="153" t="str">
        <f t="shared" si="7"/>
        <v>ｱﾗｵ</v>
      </c>
      <c r="G37" s="153" t="str">
        <f t="shared" si="8"/>
        <v>ﾌｸﾉｽｹ</v>
      </c>
      <c r="H37" s="154">
        <f t="shared" si="9"/>
        <v>1</v>
      </c>
      <c r="I37" s="152" t="str">
        <f t="shared" si="0"/>
        <v>都武蔵野北</v>
      </c>
      <c r="K37" s="152" t="str">
        <f t="shared" si="10"/>
        <v>男</v>
      </c>
      <c r="M37" s="380">
        <v>50205</v>
      </c>
      <c r="N37" s="380" t="s">
        <v>5478</v>
      </c>
      <c r="O37" s="380" t="s">
        <v>5479</v>
      </c>
      <c r="P37" s="380" t="s">
        <v>5480</v>
      </c>
      <c r="Q37" s="380" t="s">
        <v>5481</v>
      </c>
      <c r="R37" s="380" t="s">
        <v>885</v>
      </c>
      <c r="S37" s="379"/>
      <c r="T37" s="380">
        <v>1</v>
      </c>
      <c r="V37" s="146">
        <f t="shared" si="11"/>
        <v>130539</v>
      </c>
      <c r="W37" s="155">
        <v>5</v>
      </c>
      <c r="X37" s="154">
        <v>39</v>
      </c>
      <c r="Y37" s="155">
        <f t="shared" si="12"/>
        <v>539</v>
      </c>
      <c r="Z37" s="152" t="s">
        <v>1078</v>
      </c>
      <c r="AA37" s="151" t="s">
        <v>1021</v>
      </c>
      <c r="AB37" s="151" t="s">
        <v>895</v>
      </c>
      <c r="AC37" s="151" t="str">
        <f t="shared" si="16"/>
        <v>東京都立狛江高等学校</v>
      </c>
      <c r="AD37" s="151" t="s">
        <v>3167</v>
      </c>
      <c r="AE37" s="151" t="s">
        <v>3168</v>
      </c>
      <c r="AF37" s="151" t="s">
        <v>3169</v>
      </c>
    </row>
    <row r="38" spans="1:32" x14ac:dyDescent="0.2">
      <c r="A38" s="151">
        <f t="shared" si="2"/>
        <v>50206</v>
      </c>
      <c r="B38" s="151">
        <f t="shared" si="3"/>
        <v>5</v>
      </c>
      <c r="C38" s="152">
        <f t="shared" si="4"/>
        <v>2</v>
      </c>
      <c r="D38" s="152" t="str">
        <f t="shared" si="5"/>
        <v>大内</v>
      </c>
      <c r="E38" s="152" t="str">
        <f t="shared" si="6"/>
        <v>光</v>
      </c>
      <c r="F38" s="153" t="str">
        <f t="shared" si="7"/>
        <v>ｵｵｳﾁ</v>
      </c>
      <c r="G38" s="153" t="str">
        <f t="shared" si="8"/>
        <v>ﾋｶﾙ</v>
      </c>
      <c r="H38" s="154">
        <f t="shared" si="9"/>
        <v>1</v>
      </c>
      <c r="I38" s="152" t="str">
        <f t="shared" si="0"/>
        <v>都武蔵野北</v>
      </c>
      <c r="K38" s="152" t="str">
        <f t="shared" si="10"/>
        <v>男</v>
      </c>
      <c r="M38" s="380">
        <v>50206</v>
      </c>
      <c r="N38" s="380" t="s">
        <v>4256</v>
      </c>
      <c r="O38" s="380" t="s">
        <v>266</v>
      </c>
      <c r="P38" s="380" t="s">
        <v>4257</v>
      </c>
      <c r="Q38" s="380" t="s">
        <v>393</v>
      </c>
      <c r="R38" s="380" t="s">
        <v>885</v>
      </c>
      <c r="S38" s="379"/>
      <c r="T38" s="380">
        <v>1</v>
      </c>
      <c r="V38" s="146">
        <f t="shared" si="11"/>
        <v>130540</v>
      </c>
      <c r="W38" s="155">
        <v>5</v>
      </c>
      <c r="X38" s="155">
        <v>40</v>
      </c>
      <c r="Y38" s="155">
        <f t="shared" si="12"/>
        <v>540</v>
      </c>
      <c r="Z38" s="151" t="s">
        <v>1108</v>
      </c>
      <c r="AA38" s="151" t="s">
        <v>1062</v>
      </c>
      <c r="AB38" s="151" t="s">
        <v>895</v>
      </c>
      <c r="AC38" s="151" t="str">
        <f t="shared" si="16"/>
        <v>東京都立若葉総合高等学校</v>
      </c>
      <c r="AD38" s="151" t="s">
        <v>3170</v>
      </c>
      <c r="AE38" s="151" t="s">
        <v>3171</v>
      </c>
      <c r="AF38" s="151" t="s">
        <v>3172</v>
      </c>
    </row>
    <row r="39" spans="1:32" x14ac:dyDescent="0.2">
      <c r="A39" s="151">
        <f t="shared" si="2"/>
        <v>50207</v>
      </c>
      <c r="B39" s="151">
        <f t="shared" si="3"/>
        <v>5</v>
      </c>
      <c r="C39" s="152">
        <f t="shared" si="4"/>
        <v>2</v>
      </c>
      <c r="D39" s="152" t="str">
        <f t="shared" si="5"/>
        <v>坂元</v>
      </c>
      <c r="E39" s="152" t="str">
        <f t="shared" si="6"/>
        <v>優</v>
      </c>
      <c r="F39" s="153" t="str">
        <f t="shared" si="7"/>
        <v>ｻｶﾓﾄ</v>
      </c>
      <c r="G39" s="153" t="str">
        <f t="shared" si="8"/>
        <v>ﾕｳ</v>
      </c>
      <c r="H39" s="154">
        <f t="shared" si="9"/>
        <v>1</v>
      </c>
      <c r="I39" s="152" t="str">
        <f t="shared" si="0"/>
        <v>都武蔵野北</v>
      </c>
      <c r="K39" s="152" t="str">
        <f t="shared" si="10"/>
        <v>男</v>
      </c>
      <c r="M39" s="380">
        <v>50207</v>
      </c>
      <c r="N39" s="380" t="s">
        <v>1205</v>
      </c>
      <c r="O39" s="380" t="s">
        <v>253</v>
      </c>
      <c r="P39" s="380" t="s">
        <v>430</v>
      </c>
      <c r="Q39" s="380" t="s">
        <v>549</v>
      </c>
      <c r="R39" s="380" t="s">
        <v>885</v>
      </c>
      <c r="S39" s="379"/>
      <c r="T39" s="380">
        <v>1</v>
      </c>
      <c r="V39" s="146">
        <f t="shared" si="11"/>
        <v>130541</v>
      </c>
      <c r="W39" s="155">
        <v>5</v>
      </c>
      <c r="X39" s="154">
        <v>41</v>
      </c>
      <c r="Y39" s="155">
        <f t="shared" si="12"/>
        <v>541</v>
      </c>
      <c r="Z39" s="152" t="s">
        <v>1079</v>
      </c>
      <c r="AA39" s="151" t="s">
        <v>1022</v>
      </c>
      <c r="AB39" s="151" t="s">
        <v>895</v>
      </c>
      <c r="AC39" s="151" t="str">
        <f t="shared" si="16"/>
        <v>駒沢学園女子高等学校</v>
      </c>
    </row>
    <row r="40" spans="1:32" x14ac:dyDescent="0.2">
      <c r="A40" s="151">
        <f t="shared" si="2"/>
        <v>50208</v>
      </c>
      <c r="B40" s="151">
        <f t="shared" si="3"/>
        <v>5</v>
      </c>
      <c r="C40" s="152">
        <f t="shared" si="4"/>
        <v>2</v>
      </c>
      <c r="D40" s="152" t="str">
        <f t="shared" si="5"/>
        <v>杉谷</v>
      </c>
      <c r="E40" s="152" t="str">
        <f t="shared" si="6"/>
        <v>智成</v>
      </c>
      <c r="F40" s="153" t="str">
        <f t="shared" si="7"/>
        <v>ｽｷﾞﾀﾆ</v>
      </c>
      <c r="G40" s="153" t="str">
        <f t="shared" si="8"/>
        <v>ﾄﾓﾅﾘ</v>
      </c>
      <c r="H40" s="154">
        <f t="shared" si="9"/>
        <v>1</v>
      </c>
      <c r="I40" s="152" t="str">
        <f t="shared" si="0"/>
        <v>都武蔵野北</v>
      </c>
      <c r="K40" s="152" t="str">
        <f t="shared" si="10"/>
        <v>男</v>
      </c>
      <c r="M40" s="380">
        <v>50208</v>
      </c>
      <c r="N40" s="380" t="s">
        <v>5482</v>
      </c>
      <c r="O40" s="380" t="s">
        <v>5483</v>
      </c>
      <c r="P40" s="380" t="s">
        <v>5484</v>
      </c>
      <c r="Q40" s="380" t="s">
        <v>5485</v>
      </c>
      <c r="R40" s="380" t="s">
        <v>885</v>
      </c>
      <c r="S40" s="379"/>
      <c r="T40" s="380">
        <v>1</v>
      </c>
      <c r="V40" s="146">
        <f t="shared" si="11"/>
        <v>130542</v>
      </c>
      <c r="W40" s="155">
        <v>5</v>
      </c>
      <c r="X40" s="154">
        <v>42</v>
      </c>
      <c r="Y40" s="155">
        <f t="shared" si="12"/>
        <v>542</v>
      </c>
      <c r="Z40" s="152" t="s">
        <v>1082</v>
      </c>
      <c r="AA40" s="152" t="s">
        <v>1028</v>
      </c>
      <c r="AB40" s="151" t="s">
        <v>895</v>
      </c>
      <c r="AC40" s="151" t="str">
        <f t="shared" si="16"/>
        <v>東京都立田無高等学校</v>
      </c>
      <c r="AD40" s="151" t="s">
        <v>3173</v>
      </c>
      <c r="AE40" s="151" t="s">
        <v>3174</v>
      </c>
      <c r="AF40" s="151" t="s">
        <v>3175</v>
      </c>
    </row>
    <row r="41" spans="1:32" x14ac:dyDescent="0.2">
      <c r="A41" s="151">
        <f t="shared" si="2"/>
        <v>50209</v>
      </c>
      <c r="B41" s="151">
        <f t="shared" si="3"/>
        <v>5</v>
      </c>
      <c r="C41" s="152">
        <f t="shared" si="4"/>
        <v>2</v>
      </c>
      <c r="D41" s="152" t="str">
        <f t="shared" si="5"/>
        <v>武中</v>
      </c>
      <c r="E41" s="152" t="str">
        <f t="shared" si="6"/>
        <v>隆之介</v>
      </c>
      <c r="F41" s="153" t="str">
        <f t="shared" si="7"/>
        <v>ﾀｹﾅｶ</v>
      </c>
      <c r="G41" s="153" t="str">
        <f t="shared" si="8"/>
        <v>ﾘｭｳﾉｽｹ</v>
      </c>
      <c r="H41" s="154">
        <f t="shared" si="9"/>
        <v>1</v>
      </c>
      <c r="I41" s="152" t="str">
        <f t="shared" si="0"/>
        <v>都武蔵野北</v>
      </c>
      <c r="K41" s="152" t="str">
        <f t="shared" si="10"/>
        <v>男</v>
      </c>
      <c r="M41" s="380">
        <v>50209</v>
      </c>
      <c r="N41" s="380" t="s">
        <v>5486</v>
      </c>
      <c r="O41" s="380" t="s">
        <v>5487</v>
      </c>
      <c r="P41" s="380" t="s">
        <v>5119</v>
      </c>
      <c r="Q41" s="380" t="s">
        <v>395</v>
      </c>
      <c r="R41" s="380" t="s">
        <v>885</v>
      </c>
      <c r="S41" s="379"/>
      <c r="T41" s="380">
        <v>1</v>
      </c>
      <c r="V41" s="146">
        <f t="shared" si="11"/>
        <v>130543</v>
      </c>
      <c r="W41" s="155">
        <v>5</v>
      </c>
      <c r="X41" s="154">
        <v>43</v>
      </c>
      <c r="Y41" s="155">
        <f t="shared" si="12"/>
        <v>543</v>
      </c>
      <c r="Z41" s="152" t="s">
        <v>1083</v>
      </c>
      <c r="AA41" s="151" t="s">
        <v>1029</v>
      </c>
      <c r="AB41" s="151" t="s">
        <v>895</v>
      </c>
      <c r="AC41" s="151" t="str">
        <f t="shared" si="16"/>
        <v>東京都立田無工業高等学校</v>
      </c>
      <c r="AD41" s="151" t="s">
        <v>3176</v>
      </c>
      <c r="AE41" s="151" t="s">
        <v>3177</v>
      </c>
      <c r="AF41" s="151" t="s">
        <v>3178</v>
      </c>
    </row>
    <row r="42" spans="1:32" x14ac:dyDescent="0.2">
      <c r="A42" s="151">
        <f t="shared" si="2"/>
        <v>50210</v>
      </c>
      <c r="B42" s="151">
        <f t="shared" si="3"/>
        <v>5</v>
      </c>
      <c r="C42" s="152">
        <f t="shared" si="4"/>
        <v>2</v>
      </c>
      <c r="D42" s="152" t="str">
        <f t="shared" si="5"/>
        <v>中山</v>
      </c>
      <c r="E42" s="152" t="str">
        <f t="shared" si="6"/>
        <v>友太</v>
      </c>
      <c r="F42" s="153" t="str">
        <f t="shared" si="7"/>
        <v>ﾅｶﾔﾏ</v>
      </c>
      <c r="G42" s="153" t="str">
        <f t="shared" si="8"/>
        <v>ﾕｳﾀ</v>
      </c>
      <c r="H42" s="154">
        <f t="shared" si="9"/>
        <v>1</v>
      </c>
      <c r="I42" s="152" t="str">
        <f t="shared" si="0"/>
        <v>都武蔵野北</v>
      </c>
      <c r="K42" s="152" t="str">
        <f t="shared" si="10"/>
        <v>男</v>
      </c>
      <c r="M42" s="380">
        <v>50210</v>
      </c>
      <c r="N42" s="380" t="s">
        <v>140</v>
      </c>
      <c r="O42" s="380" t="s">
        <v>5488</v>
      </c>
      <c r="P42" s="380" t="s">
        <v>421</v>
      </c>
      <c r="Q42" s="380" t="s">
        <v>373</v>
      </c>
      <c r="R42" s="380" t="s">
        <v>885</v>
      </c>
      <c r="S42" s="379"/>
      <c r="T42" s="380">
        <v>1</v>
      </c>
      <c r="V42" s="146">
        <f t="shared" si="11"/>
        <v>130545</v>
      </c>
      <c r="W42" s="155">
        <v>5</v>
      </c>
      <c r="X42" s="154">
        <v>45</v>
      </c>
      <c r="Y42" s="155">
        <f t="shared" si="12"/>
        <v>545</v>
      </c>
      <c r="Z42" s="152" t="s">
        <v>1095</v>
      </c>
      <c r="AA42" s="151" t="s">
        <v>1046</v>
      </c>
      <c r="AB42" s="151" t="s">
        <v>895</v>
      </c>
      <c r="AC42" s="151" t="str">
        <f t="shared" si="16"/>
        <v>東京都立府中高等学校</v>
      </c>
      <c r="AD42" s="151" t="s">
        <v>3068</v>
      </c>
      <c r="AE42" s="151" t="s">
        <v>3069</v>
      </c>
      <c r="AF42" s="151" t="s">
        <v>3070</v>
      </c>
    </row>
    <row r="43" spans="1:32" x14ac:dyDescent="0.2">
      <c r="A43" s="151">
        <f t="shared" si="2"/>
        <v>50211</v>
      </c>
      <c r="B43" s="151">
        <f t="shared" si="3"/>
        <v>5</v>
      </c>
      <c r="C43" s="152">
        <f t="shared" si="4"/>
        <v>2</v>
      </c>
      <c r="D43" s="152" t="str">
        <f t="shared" si="5"/>
        <v>西山</v>
      </c>
      <c r="E43" s="152" t="str">
        <f t="shared" si="6"/>
        <v>拓海</v>
      </c>
      <c r="F43" s="153" t="str">
        <f t="shared" si="7"/>
        <v>ﾆｼﾔﾏ</v>
      </c>
      <c r="G43" s="153" t="str">
        <f t="shared" si="8"/>
        <v>ﾀｸﾐ</v>
      </c>
      <c r="H43" s="154">
        <f t="shared" si="9"/>
        <v>1</v>
      </c>
      <c r="I43" s="152" t="str">
        <f t="shared" si="0"/>
        <v>都武蔵野北</v>
      </c>
      <c r="K43" s="152" t="str">
        <f t="shared" si="10"/>
        <v>男</v>
      </c>
      <c r="M43" s="380">
        <v>50211</v>
      </c>
      <c r="N43" s="380" t="s">
        <v>284</v>
      </c>
      <c r="O43" s="380" t="s">
        <v>104</v>
      </c>
      <c r="P43" s="380" t="s">
        <v>644</v>
      </c>
      <c r="Q43" s="380" t="s">
        <v>312</v>
      </c>
      <c r="R43" s="380" t="s">
        <v>885</v>
      </c>
      <c r="S43" s="379"/>
      <c r="T43" s="380">
        <v>1</v>
      </c>
      <c r="V43" s="146">
        <f t="shared" si="11"/>
        <v>130546</v>
      </c>
      <c r="W43" s="155">
        <v>5</v>
      </c>
      <c r="X43" s="154">
        <v>46</v>
      </c>
      <c r="Y43" s="155">
        <f t="shared" si="12"/>
        <v>546</v>
      </c>
      <c r="Z43" s="152" t="s">
        <v>1098</v>
      </c>
      <c r="AA43" s="152" t="s">
        <v>1049</v>
      </c>
      <c r="AB43" s="151" t="s">
        <v>895</v>
      </c>
      <c r="AC43" s="151" t="str">
        <f t="shared" si="16"/>
        <v>東京都立府中東高等学校</v>
      </c>
      <c r="AD43" s="151" t="s">
        <v>3179</v>
      </c>
      <c r="AE43" s="151" t="s">
        <v>3180</v>
      </c>
      <c r="AF43" s="151" t="s">
        <v>3181</v>
      </c>
    </row>
    <row r="44" spans="1:32" x14ac:dyDescent="0.2">
      <c r="A44" s="151">
        <f t="shared" si="2"/>
        <v>50212</v>
      </c>
      <c r="B44" s="151">
        <f t="shared" si="3"/>
        <v>5</v>
      </c>
      <c r="C44" s="152">
        <f t="shared" si="4"/>
        <v>2</v>
      </c>
      <c r="D44" s="152" t="str">
        <f t="shared" si="5"/>
        <v>向井</v>
      </c>
      <c r="E44" s="152" t="str">
        <f t="shared" si="6"/>
        <v>飛雅</v>
      </c>
      <c r="F44" s="153" t="str">
        <f t="shared" si="7"/>
        <v>ﾑｶｲ</v>
      </c>
      <c r="G44" s="153" t="str">
        <f t="shared" si="8"/>
        <v>ﾋｭｳｶﾞ</v>
      </c>
      <c r="H44" s="154">
        <f t="shared" si="9"/>
        <v>1</v>
      </c>
      <c r="I44" s="152" t="str">
        <f t="shared" si="0"/>
        <v>都武蔵野北</v>
      </c>
      <c r="K44" s="152" t="str">
        <f t="shared" si="10"/>
        <v>男</v>
      </c>
      <c r="M44" s="380">
        <v>50212</v>
      </c>
      <c r="N44" s="380" t="s">
        <v>1927</v>
      </c>
      <c r="O44" s="380" t="s">
        <v>5489</v>
      </c>
      <c r="P44" s="380" t="s">
        <v>2202</v>
      </c>
      <c r="Q44" s="380" t="s">
        <v>5490</v>
      </c>
      <c r="R44" s="380" t="s">
        <v>885</v>
      </c>
      <c r="S44" s="379"/>
      <c r="T44" s="380">
        <v>1</v>
      </c>
      <c r="V44" s="146">
        <f t="shared" si="11"/>
        <v>130547</v>
      </c>
      <c r="W44" s="155">
        <v>5</v>
      </c>
      <c r="X44" s="154">
        <v>47</v>
      </c>
      <c r="Y44" s="155">
        <f t="shared" si="12"/>
        <v>547</v>
      </c>
      <c r="Z44" s="152" t="s">
        <v>1097</v>
      </c>
      <c r="AA44" s="151" t="s">
        <v>1048</v>
      </c>
      <c r="AB44" s="151" t="s">
        <v>895</v>
      </c>
      <c r="AC44" s="151" t="str">
        <f t="shared" si="16"/>
        <v>東京都立府中西高等学校</v>
      </c>
      <c r="AD44" s="151" t="s">
        <v>3182</v>
      </c>
      <c r="AE44" s="151" t="s">
        <v>3183</v>
      </c>
      <c r="AF44" s="151" t="s">
        <v>3184</v>
      </c>
    </row>
    <row r="45" spans="1:32" x14ac:dyDescent="0.2">
      <c r="A45" s="151">
        <f t="shared" si="2"/>
        <v>50213</v>
      </c>
      <c r="B45" s="151">
        <f t="shared" si="3"/>
        <v>5</v>
      </c>
      <c r="C45" s="152">
        <f t="shared" si="4"/>
        <v>2</v>
      </c>
      <c r="D45" s="152" t="str">
        <f t="shared" si="5"/>
        <v>谷口</v>
      </c>
      <c r="E45" s="152" t="str">
        <f t="shared" si="6"/>
        <v>舜</v>
      </c>
      <c r="F45" s="153" t="str">
        <f t="shared" si="7"/>
        <v>ﾔｸﾞﾁ</v>
      </c>
      <c r="G45" s="153" t="str">
        <f t="shared" si="8"/>
        <v>ｼｭﾝ</v>
      </c>
      <c r="H45" s="154">
        <f t="shared" si="9"/>
        <v>1</v>
      </c>
      <c r="I45" s="152" t="str">
        <f t="shared" si="0"/>
        <v>都武蔵野北</v>
      </c>
      <c r="K45" s="152" t="str">
        <f t="shared" si="10"/>
        <v>男</v>
      </c>
      <c r="M45" s="380">
        <v>50213</v>
      </c>
      <c r="N45" s="380" t="s">
        <v>287</v>
      </c>
      <c r="O45" s="380" t="s">
        <v>191</v>
      </c>
      <c r="P45" s="380" t="s">
        <v>5491</v>
      </c>
      <c r="Q45" s="380" t="s">
        <v>583</v>
      </c>
      <c r="R45" s="380" t="s">
        <v>885</v>
      </c>
      <c r="S45" s="379"/>
      <c r="T45" s="380">
        <v>1</v>
      </c>
      <c r="V45" s="146">
        <f t="shared" si="11"/>
        <v>130548</v>
      </c>
      <c r="W45" s="155">
        <v>5</v>
      </c>
      <c r="X45" s="154">
        <v>48</v>
      </c>
      <c r="Y45" s="155">
        <f t="shared" si="12"/>
        <v>548</v>
      </c>
      <c r="Z45" s="152" t="s">
        <v>1096</v>
      </c>
      <c r="AA45" s="151" t="s">
        <v>1047</v>
      </c>
      <c r="AB45" s="151" t="s">
        <v>895</v>
      </c>
      <c r="AC45" s="151" t="str">
        <f t="shared" si="16"/>
        <v>東京都立府中工業高等学校</v>
      </c>
      <c r="AD45" s="151" t="s">
        <v>3185</v>
      </c>
      <c r="AE45" s="151" t="s">
        <v>3186</v>
      </c>
      <c r="AF45" s="151" t="s">
        <v>3187</v>
      </c>
    </row>
    <row r="46" spans="1:32" x14ac:dyDescent="0.2">
      <c r="A46" s="151">
        <f t="shared" si="2"/>
        <v>50214</v>
      </c>
      <c r="B46" s="151">
        <f t="shared" si="3"/>
        <v>5</v>
      </c>
      <c r="C46" s="152">
        <f t="shared" si="4"/>
        <v>2</v>
      </c>
      <c r="D46" s="152" t="str">
        <f t="shared" si="5"/>
        <v>根本</v>
      </c>
      <c r="E46" s="152" t="str">
        <f t="shared" si="6"/>
        <v>舜平</v>
      </c>
      <c r="F46" s="153" t="str">
        <f t="shared" si="7"/>
        <v>ﾈﾓﾄ</v>
      </c>
      <c r="G46" s="153" t="str">
        <f t="shared" si="8"/>
        <v>ｼｭﾝﾍﾟｲ</v>
      </c>
      <c r="H46" s="154">
        <f t="shared" si="9"/>
        <v>1</v>
      </c>
      <c r="I46" s="152" t="str">
        <f t="shared" si="0"/>
        <v>都武蔵野北</v>
      </c>
      <c r="K46" s="152" t="str">
        <f t="shared" si="10"/>
        <v>男</v>
      </c>
      <c r="M46" s="380">
        <v>50214</v>
      </c>
      <c r="N46" s="380" t="s">
        <v>1397</v>
      </c>
      <c r="O46" s="404" t="s">
        <v>6555</v>
      </c>
      <c r="P46" s="380" t="s">
        <v>1398</v>
      </c>
      <c r="Q46" s="380" t="s">
        <v>2732</v>
      </c>
      <c r="R46" s="380" t="s">
        <v>885</v>
      </c>
      <c r="S46" s="379"/>
      <c r="T46" s="380">
        <v>1</v>
      </c>
      <c r="V46" s="146">
        <f t="shared" si="11"/>
        <v>130550</v>
      </c>
      <c r="W46" s="155">
        <v>5</v>
      </c>
      <c r="X46" s="155">
        <v>50</v>
      </c>
      <c r="Y46" s="155">
        <f t="shared" si="12"/>
        <v>550</v>
      </c>
      <c r="Z46" s="151" t="s">
        <v>1060</v>
      </c>
      <c r="AA46" s="151" t="s">
        <v>1060</v>
      </c>
      <c r="AB46" s="151" t="s">
        <v>895</v>
      </c>
      <c r="AC46" s="151" t="str">
        <f t="shared" si="16"/>
        <v>明星高等学校</v>
      </c>
      <c r="AD46" s="151" t="s">
        <v>3188</v>
      </c>
      <c r="AE46" s="151" t="s">
        <v>4937</v>
      </c>
      <c r="AF46" s="151" t="s">
        <v>3189</v>
      </c>
    </row>
    <row r="47" spans="1:32" x14ac:dyDescent="0.2">
      <c r="A47" s="151">
        <f t="shared" si="2"/>
        <v>50231</v>
      </c>
      <c r="B47" s="151">
        <f t="shared" si="3"/>
        <v>5</v>
      </c>
      <c r="C47" s="152">
        <f t="shared" si="4"/>
        <v>2</v>
      </c>
      <c r="D47" s="152" t="str">
        <f t="shared" si="5"/>
        <v>氏田</v>
      </c>
      <c r="E47" s="152" t="str">
        <f t="shared" si="6"/>
        <v>浩亮</v>
      </c>
      <c r="F47" s="153" t="str">
        <f t="shared" si="7"/>
        <v>ｳｼﾞﾀ</v>
      </c>
      <c r="G47" s="153" t="str">
        <f t="shared" si="8"/>
        <v>ｺｳｽｹ</v>
      </c>
      <c r="H47" s="154">
        <f t="shared" si="9"/>
        <v>3</v>
      </c>
      <c r="I47" s="152" t="str">
        <f t="shared" si="0"/>
        <v>都武蔵野北</v>
      </c>
      <c r="K47" s="152" t="str">
        <f t="shared" si="10"/>
        <v>男</v>
      </c>
      <c r="M47" s="380">
        <v>50231</v>
      </c>
      <c r="N47" s="380" t="s">
        <v>1537</v>
      </c>
      <c r="O47" s="380" t="s">
        <v>2338</v>
      </c>
      <c r="P47" s="380" t="s">
        <v>1538</v>
      </c>
      <c r="Q47" s="380" t="s">
        <v>417</v>
      </c>
      <c r="R47" s="380" t="s">
        <v>885</v>
      </c>
      <c r="S47" s="379"/>
      <c r="T47" s="380">
        <v>3</v>
      </c>
      <c r="U47" s="152"/>
      <c r="V47" s="151">
        <v>130552</v>
      </c>
      <c r="W47" s="151">
        <v>5</v>
      </c>
      <c r="X47" s="151">
        <v>52</v>
      </c>
      <c r="Y47" s="151">
        <f t="shared" si="12"/>
        <v>552</v>
      </c>
      <c r="Z47" s="151" t="s">
        <v>1862</v>
      </c>
      <c r="AA47" s="151" t="s">
        <v>1863</v>
      </c>
      <c r="AB47" s="151" t="s">
        <v>1864</v>
      </c>
      <c r="AC47" s="151" t="str">
        <f t="shared" si="16"/>
        <v>東京都立保谷高等学校</v>
      </c>
      <c r="AD47" s="151" t="s">
        <v>4936</v>
      </c>
      <c r="AE47" s="151" t="s">
        <v>4938</v>
      </c>
      <c r="AF47" s="151" t="s">
        <v>4939</v>
      </c>
    </row>
    <row r="48" spans="1:32" x14ac:dyDescent="0.2">
      <c r="A48" s="151">
        <f t="shared" si="2"/>
        <v>50232</v>
      </c>
      <c r="B48" s="151">
        <f t="shared" si="3"/>
        <v>5</v>
      </c>
      <c r="C48" s="152">
        <f t="shared" si="4"/>
        <v>2</v>
      </c>
      <c r="D48" s="152" t="str">
        <f t="shared" si="5"/>
        <v>榎本</v>
      </c>
      <c r="E48" s="152" t="str">
        <f t="shared" si="6"/>
        <v>伊織</v>
      </c>
      <c r="F48" s="153" t="str">
        <f t="shared" si="7"/>
        <v>ｴﾉﾓﾄ</v>
      </c>
      <c r="G48" s="153" t="str">
        <f t="shared" si="8"/>
        <v>ｲｵﾘ</v>
      </c>
      <c r="H48" s="154">
        <f t="shared" si="9"/>
        <v>3</v>
      </c>
      <c r="I48" s="152" t="str">
        <f t="shared" si="0"/>
        <v>都武蔵野北</v>
      </c>
      <c r="K48" s="152" t="str">
        <f t="shared" si="10"/>
        <v>男</v>
      </c>
      <c r="M48" s="380">
        <v>50232</v>
      </c>
      <c r="N48" s="380" t="s">
        <v>244</v>
      </c>
      <c r="O48" s="380" t="s">
        <v>1225</v>
      </c>
      <c r="P48" s="380" t="s">
        <v>524</v>
      </c>
      <c r="Q48" s="380" t="s">
        <v>1226</v>
      </c>
      <c r="R48" s="380" t="s">
        <v>885</v>
      </c>
      <c r="S48" s="379"/>
      <c r="T48" s="380">
        <v>3</v>
      </c>
      <c r="V48" s="146">
        <f t="shared" ref="V48:V61" si="20">130000+W48*100+X48</f>
        <v>130553</v>
      </c>
      <c r="W48" s="155">
        <v>5</v>
      </c>
      <c r="X48" s="155">
        <v>53</v>
      </c>
      <c r="Y48" s="155">
        <f t="shared" ref="Y48:Y61" si="21">W48*100+X48</f>
        <v>553</v>
      </c>
      <c r="Z48" s="151" t="s">
        <v>1105</v>
      </c>
      <c r="AA48" s="151" t="s">
        <v>1058</v>
      </c>
      <c r="AB48" s="151" t="s">
        <v>895</v>
      </c>
      <c r="AC48" s="151" t="str">
        <f t="shared" ref="AC48:AC61" si="22">AA48&amp;AB48</f>
        <v>武蔵野女子学院高等学校</v>
      </c>
      <c r="AD48" s="151" t="s">
        <v>3190</v>
      </c>
      <c r="AE48" s="151" t="s">
        <v>3191</v>
      </c>
      <c r="AF48" s="151" t="s">
        <v>3192</v>
      </c>
    </row>
    <row r="49" spans="1:33" x14ac:dyDescent="0.2">
      <c r="A49" s="151">
        <f t="shared" si="2"/>
        <v>50233</v>
      </c>
      <c r="B49" s="151">
        <f t="shared" si="3"/>
        <v>5</v>
      </c>
      <c r="C49" s="152">
        <f t="shared" si="4"/>
        <v>2</v>
      </c>
      <c r="D49" s="152" t="str">
        <f t="shared" si="5"/>
        <v>岡部</v>
      </c>
      <c r="E49" s="152" t="str">
        <f t="shared" si="6"/>
        <v>裕斗</v>
      </c>
      <c r="F49" s="153" t="str">
        <f t="shared" si="7"/>
        <v>ｵｶﾍﾞ</v>
      </c>
      <c r="G49" s="153" t="str">
        <f t="shared" si="8"/>
        <v>ﾕｳﾄ</v>
      </c>
      <c r="H49" s="154">
        <f t="shared" si="9"/>
        <v>3</v>
      </c>
      <c r="I49" s="152" t="str">
        <f t="shared" si="0"/>
        <v>都武蔵野北</v>
      </c>
      <c r="K49" s="152" t="str">
        <f t="shared" si="10"/>
        <v>男</v>
      </c>
      <c r="M49" s="380">
        <v>50233</v>
      </c>
      <c r="N49" s="380" t="s">
        <v>921</v>
      </c>
      <c r="O49" s="380" t="s">
        <v>2339</v>
      </c>
      <c r="P49" s="380" t="s">
        <v>922</v>
      </c>
      <c r="Q49" s="380" t="s">
        <v>423</v>
      </c>
      <c r="R49" s="380" t="s">
        <v>885</v>
      </c>
      <c r="S49" s="379"/>
      <c r="T49" s="380">
        <v>3</v>
      </c>
      <c r="V49" s="146">
        <f t="shared" si="20"/>
        <v>130554</v>
      </c>
      <c r="W49" s="155">
        <v>5</v>
      </c>
      <c r="X49" s="154">
        <v>54</v>
      </c>
      <c r="Y49" s="155">
        <f t="shared" si="21"/>
        <v>554</v>
      </c>
      <c r="Z49" s="152" t="s">
        <v>1073</v>
      </c>
      <c r="AA49" s="151" t="s">
        <v>1015</v>
      </c>
      <c r="AB49" s="151" t="s">
        <v>895</v>
      </c>
      <c r="AC49" s="151" t="str">
        <f t="shared" si="22"/>
        <v>東京都立清瀬高等学校</v>
      </c>
      <c r="AD49" s="151" t="s">
        <v>3193</v>
      </c>
      <c r="AE49" s="151" t="s">
        <v>3194</v>
      </c>
      <c r="AF49" s="151" t="s">
        <v>3195</v>
      </c>
    </row>
    <row r="50" spans="1:33" x14ac:dyDescent="0.2">
      <c r="A50" s="151">
        <f t="shared" si="2"/>
        <v>50234</v>
      </c>
      <c r="B50" s="151">
        <f t="shared" si="3"/>
        <v>5</v>
      </c>
      <c r="C50" s="152">
        <f t="shared" si="4"/>
        <v>2</v>
      </c>
      <c r="D50" s="152" t="str">
        <f t="shared" si="5"/>
        <v>小原</v>
      </c>
      <c r="E50" s="152" t="str">
        <f t="shared" si="6"/>
        <v>佑真</v>
      </c>
      <c r="F50" s="153" t="str">
        <f t="shared" si="7"/>
        <v>ｵﾊﾗ</v>
      </c>
      <c r="G50" s="153" t="str">
        <f t="shared" si="8"/>
        <v>ﾕｳﾏ</v>
      </c>
      <c r="H50" s="154">
        <f t="shared" si="9"/>
        <v>3</v>
      </c>
      <c r="I50" s="152" t="str">
        <f t="shared" si="0"/>
        <v>都武蔵野北</v>
      </c>
      <c r="K50" s="152" t="str">
        <f t="shared" si="10"/>
        <v>男</v>
      </c>
      <c r="M50" s="380">
        <v>50234</v>
      </c>
      <c r="N50" s="380" t="s">
        <v>1660</v>
      </c>
      <c r="O50" s="380" t="s">
        <v>1351</v>
      </c>
      <c r="P50" s="380" t="s">
        <v>1828</v>
      </c>
      <c r="Q50" s="380" t="s">
        <v>618</v>
      </c>
      <c r="R50" s="380" t="s">
        <v>885</v>
      </c>
      <c r="S50" s="379"/>
      <c r="T50" s="380">
        <v>3</v>
      </c>
      <c r="V50" s="146">
        <f t="shared" si="20"/>
        <v>130557</v>
      </c>
      <c r="W50" s="155">
        <v>5</v>
      </c>
      <c r="X50" s="154">
        <v>57</v>
      </c>
      <c r="Y50" s="155">
        <f t="shared" si="21"/>
        <v>557</v>
      </c>
      <c r="Z50" s="152" t="s">
        <v>60</v>
      </c>
      <c r="AA50" s="152" t="s">
        <v>1042</v>
      </c>
      <c r="AB50" s="151" t="s">
        <v>895</v>
      </c>
      <c r="AC50" s="151" t="str">
        <f t="shared" si="22"/>
        <v>東京都立東久留米総合高等学校</v>
      </c>
      <c r="AD50" s="151" t="s">
        <v>4940</v>
      </c>
      <c r="AE50" s="151" t="s">
        <v>4941</v>
      </c>
      <c r="AF50" s="151" t="s">
        <v>4942</v>
      </c>
    </row>
    <row r="51" spans="1:33" x14ac:dyDescent="0.2">
      <c r="A51" s="151">
        <f t="shared" si="2"/>
        <v>50235</v>
      </c>
      <c r="B51" s="151">
        <f t="shared" si="3"/>
        <v>5</v>
      </c>
      <c r="C51" s="152">
        <f t="shared" si="4"/>
        <v>2</v>
      </c>
      <c r="D51" s="152" t="str">
        <f t="shared" si="5"/>
        <v>小美濃</v>
      </c>
      <c r="E51" s="152" t="str">
        <f t="shared" si="6"/>
        <v>零也</v>
      </c>
      <c r="F51" s="153" t="str">
        <f t="shared" si="7"/>
        <v>ｵﾐﾉ</v>
      </c>
      <c r="G51" s="153" t="str">
        <f t="shared" si="8"/>
        <v>ﾚｲﾔ</v>
      </c>
      <c r="H51" s="154">
        <f t="shared" si="9"/>
        <v>3</v>
      </c>
      <c r="I51" s="152" t="str">
        <f t="shared" si="0"/>
        <v>都武蔵野北</v>
      </c>
      <c r="K51" s="152" t="str">
        <f t="shared" si="10"/>
        <v>男</v>
      </c>
      <c r="M51" s="380">
        <v>50235</v>
      </c>
      <c r="N51" s="380" t="s">
        <v>2340</v>
      </c>
      <c r="O51" s="380" t="s">
        <v>2341</v>
      </c>
      <c r="P51" s="380" t="s">
        <v>2342</v>
      </c>
      <c r="Q51" s="380" t="s">
        <v>2309</v>
      </c>
      <c r="R51" s="380" t="s">
        <v>885</v>
      </c>
      <c r="S51" s="379"/>
      <c r="T51" s="380">
        <v>3</v>
      </c>
      <c r="V51" s="146">
        <f t="shared" si="20"/>
        <v>130558</v>
      </c>
      <c r="W51" s="155">
        <v>5</v>
      </c>
      <c r="X51" s="154">
        <v>58</v>
      </c>
      <c r="Y51" s="155">
        <f t="shared" si="21"/>
        <v>558</v>
      </c>
      <c r="Z51" s="152" t="s">
        <v>1075</v>
      </c>
      <c r="AA51" s="151" t="s">
        <v>1017</v>
      </c>
      <c r="AB51" s="151" t="s">
        <v>895</v>
      </c>
      <c r="AC51" s="151" t="str">
        <f t="shared" si="22"/>
        <v>東京都立久留米西高等学校</v>
      </c>
      <c r="AD51" s="151" t="s">
        <v>3196</v>
      </c>
      <c r="AE51" s="151" t="s">
        <v>3197</v>
      </c>
      <c r="AF51" s="151" t="s">
        <v>3198</v>
      </c>
    </row>
    <row r="52" spans="1:33" x14ac:dyDescent="0.2">
      <c r="A52" s="151">
        <f t="shared" si="2"/>
        <v>50236</v>
      </c>
      <c r="B52" s="151">
        <f t="shared" si="3"/>
        <v>5</v>
      </c>
      <c r="C52" s="152">
        <f t="shared" si="4"/>
        <v>2</v>
      </c>
      <c r="D52" s="152" t="str">
        <f t="shared" si="5"/>
        <v>佐々木</v>
      </c>
      <c r="E52" s="152" t="str">
        <f t="shared" si="6"/>
        <v>航汰</v>
      </c>
      <c r="F52" s="153" t="str">
        <f t="shared" si="7"/>
        <v>ｻｻｷ</v>
      </c>
      <c r="G52" s="153" t="str">
        <f t="shared" si="8"/>
        <v>ｺｳﾀ</v>
      </c>
      <c r="H52" s="154">
        <f t="shared" si="9"/>
        <v>3</v>
      </c>
      <c r="I52" s="152" t="str">
        <f t="shared" si="0"/>
        <v>都武蔵野北</v>
      </c>
      <c r="K52" s="152" t="str">
        <f t="shared" si="10"/>
        <v>男</v>
      </c>
      <c r="M52" s="380">
        <v>50236</v>
      </c>
      <c r="N52" s="380" t="s">
        <v>505</v>
      </c>
      <c r="O52" s="380" t="s">
        <v>1575</v>
      </c>
      <c r="P52" s="380" t="s">
        <v>506</v>
      </c>
      <c r="Q52" s="380" t="s">
        <v>535</v>
      </c>
      <c r="R52" s="380" t="s">
        <v>885</v>
      </c>
      <c r="S52" s="379"/>
      <c r="T52" s="380">
        <v>3</v>
      </c>
      <c r="V52" s="146">
        <f t="shared" si="20"/>
        <v>130560</v>
      </c>
      <c r="W52" s="155">
        <v>5</v>
      </c>
      <c r="X52" s="154">
        <v>60</v>
      </c>
      <c r="Y52" s="155">
        <f t="shared" si="21"/>
        <v>560</v>
      </c>
      <c r="Z52" s="152" t="s">
        <v>1074</v>
      </c>
      <c r="AA52" s="151" t="s">
        <v>1016</v>
      </c>
      <c r="AB52" s="151" t="s">
        <v>895</v>
      </c>
      <c r="AC52" s="151" t="str">
        <f t="shared" si="22"/>
        <v>東京都立国立高等学校</v>
      </c>
      <c r="AD52" s="151" t="s">
        <v>3199</v>
      </c>
      <c r="AE52" s="151" t="s">
        <v>3200</v>
      </c>
      <c r="AF52" s="151" t="s">
        <v>3201</v>
      </c>
    </row>
    <row r="53" spans="1:33" x14ac:dyDescent="0.2">
      <c r="A53" s="151">
        <f t="shared" si="2"/>
        <v>50237</v>
      </c>
      <c r="B53" s="151">
        <f t="shared" si="3"/>
        <v>5</v>
      </c>
      <c r="C53" s="152">
        <f t="shared" si="4"/>
        <v>2</v>
      </c>
      <c r="D53" s="152" t="str">
        <f t="shared" si="5"/>
        <v>副島</v>
      </c>
      <c r="E53" s="152" t="str">
        <f t="shared" si="6"/>
        <v>陸</v>
      </c>
      <c r="F53" s="153" t="str">
        <f t="shared" si="7"/>
        <v>ｿｴｼﾞﾏ</v>
      </c>
      <c r="G53" s="153" t="str">
        <f t="shared" si="8"/>
        <v>ﾘｸ</v>
      </c>
      <c r="H53" s="154">
        <f t="shared" si="9"/>
        <v>3</v>
      </c>
      <c r="I53" s="152" t="str">
        <f t="shared" si="0"/>
        <v>都武蔵野北</v>
      </c>
      <c r="K53" s="152" t="str">
        <f t="shared" si="10"/>
        <v>男</v>
      </c>
      <c r="M53" s="380">
        <v>50237</v>
      </c>
      <c r="N53" s="380" t="s">
        <v>1475</v>
      </c>
      <c r="O53" s="380" t="s">
        <v>226</v>
      </c>
      <c r="P53" s="380" t="s">
        <v>1476</v>
      </c>
      <c r="Q53" s="380" t="s">
        <v>371</v>
      </c>
      <c r="R53" s="380" t="s">
        <v>885</v>
      </c>
      <c r="S53" s="379"/>
      <c r="T53" s="380">
        <v>3</v>
      </c>
      <c r="V53" s="146">
        <f t="shared" si="20"/>
        <v>130561</v>
      </c>
      <c r="W53" s="155">
        <v>5</v>
      </c>
      <c r="X53" s="154">
        <v>61</v>
      </c>
      <c r="Y53" s="155">
        <f t="shared" si="21"/>
        <v>561</v>
      </c>
      <c r="Z53" s="152" t="s">
        <v>1081</v>
      </c>
      <c r="AA53" s="151" t="s">
        <v>1026</v>
      </c>
      <c r="AB53" s="151" t="s">
        <v>895</v>
      </c>
      <c r="AC53" s="151" t="str">
        <f t="shared" si="22"/>
        <v>東京都立第五商業高等学校</v>
      </c>
      <c r="AD53" s="151" t="s">
        <v>3202</v>
      </c>
      <c r="AE53" s="151" t="s">
        <v>3203</v>
      </c>
      <c r="AF53" s="151" t="s">
        <v>3204</v>
      </c>
    </row>
    <row r="54" spans="1:33" x14ac:dyDescent="0.2">
      <c r="A54" s="151">
        <f t="shared" si="2"/>
        <v>50239</v>
      </c>
      <c r="B54" s="151">
        <f t="shared" si="3"/>
        <v>5</v>
      </c>
      <c r="C54" s="152">
        <f t="shared" si="4"/>
        <v>2</v>
      </c>
      <c r="D54" s="152" t="str">
        <f t="shared" si="5"/>
        <v>野中</v>
      </c>
      <c r="E54" s="152" t="str">
        <f t="shared" si="6"/>
        <v>慎太</v>
      </c>
      <c r="F54" s="153" t="str">
        <f t="shared" si="7"/>
        <v>ﾉﾅｶ</v>
      </c>
      <c r="G54" s="153" t="str">
        <f t="shared" si="8"/>
        <v>ｼﾝﾀ</v>
      </c>
      <c r="H54" s="154">
        <f t="shared" si="9"/>
        <v>3</v>
      </c>
      <c r="I54" s="152" t="str">
        <f t="shared" si="0"/>
        <v>都武蔵野北</v>
      </c>
      <c r="K54" s="152" t="str">
        <f t="shared" si="10"/>
        <v>男</v>
      </c>
      <c r="M54" s="380">
        <v>50239</v>
      </c>
      <c r="N54" s="380" t="s">
        <v>3</v>
      </c>
      <c r="O54" s="380" t="s">
        <v>2343</v>
      </c>
      <c r="P54" s="380" t="s">
        <v>4</v>
      </c>
      <c r="Q54" s="380" t="s">
        <v>2344</v>
      </c>
      <c r="R54" s="380" t="s">
        <v>885</v>
      </c>
      <c r="S54" s="379"/>
      <c r="T54" s="380">
        <v>3</v>
      </c>
      <c r="V54" s="146">
        <f t="shared" si="20"/>
        <v>130562</v>
      </c>
      <c r="W54" s="155">
        <v>5</v>
      </c>
      <c r="X54" s="154">
        <v>62</v>
      </c>
      <c r="Y54" s="155">
        <f t="shared" si="21"/>
        <v>562</v>
      </c>
      <c r="Z54" s="152" t="s">
        <v>1035</v>
      </c>
      <c r="AA54" s="151" t="s">
        <v>1035</v>
      </c>
      <c r="AB54" s="151" t="s">
        <v>1005</v>
      </c>
      <c r="AC54" s="151" t="str">
        <f t="shared" si="22"/>
        <v>桐朋高等学校</v>
      </c>
      <c r="AD54" s="151" t="s">
        <v>3205</v>
      </c>
      <c r="AE54" s="151" t="s">
        <v>3206</v>
      </c>
      <c r="AF54" s="151" t="s">
        <v>3207</v>
      </c>
    </row>
    <row r="55" spans="1:33" x14ac:dyDescent="0.2">
      <c r="A55" s="151">
        <f t="shared" si="2"/>
        <v>50240</v>
      </c>
      <c r="B55" s="151">
        <f t="shared" si="3"/>
        <v>5</v>
      </c>
      <c r="C55" s="152">
        <f t="shared" si="4"/>
        <v>2</v>
      </c>
      <c r="D55" s="152" t="str">
        <f t="shared" si="5"/>
        <v>星野</v>
      </c>
      <c r="E55" s="152" t="str">
        <f t="shared" si="6"/>
        <v>隼也</v>
      </c>
      <c r="F55" s="153" t="str">
        <f t="shared" si="7"/>
        <v>ﾎｼﾉ</v>
      </c>
      <c r="G55" s="153" t="str">
        <f t="shared" si="8"/>
        <v>ｼｭﾝﾔ</v>
      </c>
      <c r="H55" s="154">
        <f t="shared" si="9"/>
        <v>3</v>
      </c>
      <c r="I55" s="152" t="str">
        <f t="shared" si="0"/>
        <v>都武蔵野北</v>
      </c>
      <c r="K55" s="152" t="str">
        <f t="shared" si="10"/>
        <v>男</v>
      </c>
      <c r="M55" s="380">
        <v>50240</v>
      </c>
      <c r="N55" s="380" t="s">
        <v>12</v>
      </c>
      <c r="O55" s="380" t="s">
        <v>1944</v>
      </c>
      <c r="P55" s="380" t="s">
        <v>13</v>
      </c>
      <c r="Q55" s="380" t="s">
        <v>987</v>
      </c>
      <c r="R55" s="380" t="s">
        <v>885</v>
      </c>
      <c r="S55" s="379"/>
      <c r="T55" s="380">
        <v>3</v>
      </c>
      <c r="V55" s="146">
        <f t="shared" si="20"/>
        <v>130563</v>
      </c>
      <c r="W55" s="155">
        <v>5</v>
      </c>
      <c r="X55" s="154">
        <v>63</v>
      </c>
      <c r="Y55" s="155">
        <f t="shared" si="21"/>
        <v>563</v>
      </c>
      <c r="Z55" s="152" t="s">
        <v>1092</v>
      </c>
      <c r="AA55" s="152" t="s">
        <v>1043</v>
      </c>
      <c r="AB55" s="151" t="s">
        <v>895</v>
      </c>
      <c r="AC55" s="151" t="str">
        <f t="shared" si="22"/>
        <v>東京都立日野高等学校</v>
      </c>
      <c r="AD55" s="151" t="s">
        <v>3208</v>
      </c>
      <c r="AE55" s="151" t="s">
        <v>3209</v>
      </c>
      <c r="AF55" s="151" t="s">
        <v>3210</v>
      </c>
    </row>
    <row r="56" spans="1:33" x14ac:dyDescent="0.2">
      <c r="A56" s="151">
        <f t="shared" si="2"/>
        <v>50241</v>
      </c>
      <c r="B56" s="151">
        <f t="shared" si="3"/>
        <v>5</v>
      </c>
      <c r="C56" s="152">
        <f t="shared" si="4"/>
        <v>2</v>
      </c>
      <c r="D56" s="152" t="str">
        <f t="shared" si="5"/>
        <v>松山</v>
      </c>
      <c r="E56" s="152" t="str">
        <f t="shared" si="6"/>
        <v>弘汰</v>
      </c>
      <c r="F56" s="153" t="str">
        <f t="shared" si="7"/>
        <v>ﾏﾂﾔﾏ</v>
      </c>
      <c r="G56" s="153" t="str">
        <f t="shared" si="8"/>
        <v>ｺｳﾀ</v>
      </c>
      <c r="H56" s="154">
        <f t="shared" si="9"/>
        <v>3</v>
      </c>
      <c r="I56" s="152" t="str">
        <f t="shared" si="0"/>
        <v>都武蔵野北</v>
      </c>
      <c r="K56" s="152" t="str">
        <f t="shared" si="10"/>
        <v>男</v>
      </c>
      <c r="M56" s="380">
        <v>50241</v>
      </c>
      <c r="N56" s="380" t="s">
        <v>2345</v>
      </c>
      <c r="O56" s="380" t="s">
        <v>2346</v>
      </c>
      <c r="P56" s="380" t="s">
        <v>2347</v>
      </c>
      <c r="Q56" s="380" t="s">
        <v>535</v>
      </c>
      <c r="R56" s="380" t="s">
        <v>885</v>
      </c>
      <c r="S56" s="379"/>
      <c r="T56" s="380">
        <v>3</v>
      </c>
      <c r="V56" s="146">
        <f t="shared" si="20"/>
        <v>130564</v>
      </c>
      <c r="W56" s="155">
        <v>5</v>
      </c>
      <c r="X56" s="154">
        <v>64</v>
      </c>
      <c r="Y56" s="155">
        <f t="shared" si="21"/>
        <v>564</v>
      </c>
      <c r="Z56" s="152" t="s">
        <v>1093</v>
      </c>
      <c r="AA56" s="151" t="s">
        <v>1044</v>
      </c>
      <c r="AB56" s="151" t="s">
        <v>895</v>
      </c>
      <c r="AC56" s="151" t="str">
        <f t="shared" si="22"/>
        <v>東京都立日野台高等学校</v>
      </c>
      <c r="AD56" s="151" t="s">
        <v>3211</v>
      </c>
      <c r="AE56" s="151" t="s">
        <v>3212</v>
      </c>
      <c r="AF56" s="151" t="s">
        <v>3213</v>
      </c>
    </row>
    <row r="57" spans="1:33" x14ac:dyDescent="0.2">
      <c r="A57" s="151">
        <f t="shared" si="2"/>
        <v>50242</v>
      </c>
      <c r="B57" s="151">
        <f t="shared" si="3"/>
        <v>5</v>
      </c>
      <c r="C57" s="152">
        <f t="shared" si="4"/>
        <v>2</v>
      </c>
      <c r="D57" s="152" t="str">
        <f t="shared" si="5"/>
        <v>森安</v>
      </c>
      <c r="E57" s="152" t="str">
        <f t="shared" si="6"/>
        <v>翔</v>
      </c>
      <c r="F57" s="153" t="str">
        <f t="shared" si="7"/>
        <v>ﾓﾘﾔｽ</v>
      </c>
      <c r="G57" s="153" t="str">
        <f t="shared" si="8"/>
        <v>ｼｮｳ</v>
      </c>
      <c r="H57" s="154">
        <f t="shared" si="9"/>
        <v>3</v>
      </c>
      <c r="I57" s="152" t="str">
        <f t="shared" si="0"/>
        <v>都武蔵野北</v>
      </c>
      <c r="K57" s="152" t="str">
        <f t="shared" si="10"/>
        <v>男</v>
      </c>
      <c r="M57" s="380">
        <v>50242</v>
      </c>
      <c r="N57" s="380" t="s">
        <v>2348</v>
      </c>
      <c r="O57" s="380" t="s">
        <v>116</v>
      </c>
      <c r="P57" s="380" t="s">
        <v>2349</v>
      </c>
      <c r="Q57" s="380" t="s">
        <v>362</v>
      </c>
      <c r="R57" s="380" t="s">
        <v>885</v>
      </c>
      <c r="S57" s="379"/>
      <c r="T57" s="380">
        <v>3</v>
      </c>
      <c r="V57" s="146">
        <f t="shared" si="20"/>
        <v>130565</v>
      </c>
      <c r="W57" s="155">
        <v>5</v>
      </c>
      <c r="X57" s="155">
        <v>65</v>
      </c>
      <c r="Y57" s="155">
        <f t="shared" si="21"/>
        <v>565</v>
      </c>
      <c r="Z57" s="151" t="s">
        <v>1102</v>
      </c>
      <c r="AA57" s="151" t="s">
        <v>1054</v>
      </c>
      <c r="AB57" s="151" t="s">
        <v>895</v>
      </c>
      <c r="AC57" s="151" t="str">
        <f t="shared" si="22"/>
        <v>東京都立南平高等学校</v>
      </c>
      <c r="AD57" s="151" t="s">
        <v>3214</v>
      </c>
      <c r="AE57" s="151" t="s">
        <v>3215</v>
      </c>
      <c r="AF57" s="151" t="s">
        <v>3216</v>
      </c>
    </row>
    <row r="58" spans="1:33" x14ac:dyDescent="0.2">
      <c r="A58" s="151">
        <f t="shared" si="2"/>
        <v>50243</v>
      </c>
      <c r="B58" s="151">
        <f t="shared" si="3"/>
        <v>5</v>
      </c>
      <c r="C58" s="152">
        <f t="shared" si="4"/>
        <v>2</v>
      </c>
      <c r="D58" s="152" t="str">
        <f t="shared" si="5"/>
        <v>阿部</v>
      </c>
      <c r="E58" s="152" t="str">
        <f t="shared" si="6"/>
        <v>奎斗</v>
      </c>
      <c r="F58" s="153" t="str">
        <f t="shared" si="7"/>
        <v>ｱﾍﾞ</v>
      </c>
      <c r="G58" s="153" t="str">
        <f t="shared" si="8"/>
        <v>ｹｲﾄ</v>
      </c>
      <c r="H58" s="154">
        <f t="shared" si="9"/>
        <v>3</v>
      </c>
      <c r="I58" s="152" t="str">
        <f t="shared" si="0"/>
        <v>都武蔵野北</v>
      </c>
      <c r="K58" s="152" t="str">
        <f t="shared" si="10"/>
        <v>男</v>
      </c>
      <c r="M58" s="380">
        <v>50243</v>
      </c>
      <c r="N58" s="380" t="s">
        <v>105</v>
      </c>
      <c r="O58" s="380" t="s">
        <v>2350</v>
      </c>
      <c r="P58" s="380" t="s">
        <v>318</v>
      </c>
      <c r="Q58" s="380" t="s">
        <v>552</v>
      </c>
      <c r="R58" s="380" t="s">
        <v>885</v>
      </c>
      <c r="S58" s="379"/>
      <c r="T58" s="380">
        <v>3</v>
      </c>
      <c r="V58" s="146">
        <f t="shared" si="20"/>
        <v>130567</v>
      </c>
      <c r="W58" s="155">
        <v>5</v>
      </c>
      <c r="X58" s="154">
        <v>67</v>
      </c>
      <c r="Y58" s="155">
        <f t="shared" si="21"/>
        <v>567</v>
      </c>
      <c r="Z58" s="152" t="s">
        <v>1077</v>
      </c>
      <c r="AA58" s="151" t="s">
        <v>1020</v>
      </c>
      <c r="AB58" s="151" t="s">
        <v>895</v>
      </c>
      <c r="AC58" s="151" t="str">
        <f t="shared" si="22"/>
        <v>東京都立国分寺高等学校</v>
      </c>
      <c r="AD58" s="151" t="s">
        <v>3217</v>
      </c>
      <c r="AE58" s="151" t="s">
        <v>3218</v>
      </c>
      <c r="AF58" s="151" t="s">
        <v>3219</v>
      </c>
      <c r="AG58"/>
    </row>
    <row r="59" spans="1:33" x14ac:dyDescent="0.2">
      <c r="A59" s="151">
        <f t="shared" si="2"/>
        <v>50244</v>
      </c>
      <c r="B59" s="151">
        <f t="shared" si="3"/>
        <v>5</v>
      </c>
      <c r="C59" s="152">
        <f t="shared" si="4"/>
        <v>2</v>
      </c>
      <c r="D59" s="152" t="str">
        <f t="shared" si="5"/>
        <v>荒谷</v>
      </c>
      <c r="E59" s="152" t="str">
        <f t="shared" si="6"/>
        <v>翼</v>
      </c>
      <c r="F59" s="153" t="str">
        <f t="shared" si="7"/>
        <v>ｱﾗﾀﾆ</v>
      </c>
      <c r="G59" s="153" t="str">
        <f t="shared" si="8"/>
        <v>ﾂﾊﾞｻ</v>
      </c>
      <c r="H59" s="154">
        <f t="shared" si="9"/>
        <v>2</v>
      </c>
      <c r="I59" s="152" t="str">
        <f t="shared" si="0"/>
        <v>都武蔵野北</v>
      </c>
      <c r="K59" s="152" t="str">
        <f t="shared" si="10"/>
        <v>男</v>
      </c>
      <c r="M59" s="380">
        <v>50244</v>
      </c>
      <c r="N59" s="380" t="s">
        <v>3403</v>
      </c>
      <c r="O59" s="380" t="s">
        <v>291</v>
      </c>
      <c r="P59" s="380" t="s">
        <v>3404</v>
      </c>
      <c r="Q59" s="380" t="s">
        <v>448</v>
      </c>
      <c r="R59" s="380" t="s">
        <v>885</v>
      </c>
      <c r="S59" s="379"/>
      <c r="T59" s="380">
        <v>2</v>
      </c>
      <c r="V59" s="146">
        <f t="shared" si="20"/>
        <v>130568</v>
      </c>
      <c r="W59" s="155">
        <v>5</v>
      </c>
      <c r="X59" s="155">
        <v>68</v>
      </c>
      <c r="Y59" s="155">
        <f t="shared" si="21"/>
        <v>568</v>
      </c>
      <c r="Z59" s="151" t="s">
        <v>1071</v>
      </c>
      <c r="AA59" s="151" t="s">
        <v>5467</v>
      </c>
      <c r="AB59" s="151" t="s">
        <v>1355</v>
      </c>
      <c r="AC59" s="151" t="str">
        <f t="shared" si="22"/>
        <v>早稲田実業学校高等部</v>
      </c>
      <c r="AD59" s="151" t="s">
        <v>3220</v>
      </c>
      <c r="AE59" t="s">
        <v>3221</v>
      </c>
      <c r="AF59" t="s">
        <v>3222</v>
      </c>
      <c r="AG59"/>
    </row>
    <row r="60" spans="1:33" x14ac:dyDescent="0.2">
      <c r="A60" s="151">
        <f t="shared" si="2"/>
        <v>50245</v>
      </c>
      <c r="B60" s="151">
        <f t="shared" si="3"/>
        <v>5</v>
      </c>
      <c r="C60" s="152">
        <f t="shared" si="4"/>
        <v>2</v>
      </c>
      <c r="D60" s="152" t="str">
        <f t="shared" si="5"/>
        <v>大谷</v>
      </c>
      <c r="E60" s="152" t="str">
        <f t="shared" si="6"/>
        <v>将</v>
      </c>
      <c r="F60" s="153" t="str">
        <f t="shared" si="7"/>
        <v>ｵｵﾀﾆ</v>
      </c>
      <c r="G60" s="153" t="str">
        <f t="shared" si="8"/>
        <v>ｼｮｳ</v>
      </c>
      <c r="H60" s="154">
        <f t="shared" si="9"/>
        <v>2</v>
      </c>
      <c r="I60" s="152" t="str">
        <f t="shared" si="0"/>
        <v>都武蔵野北</v>
      </c>
      <c r="K60" s="152" t="str">
        <f t="shared" si="10"/>
        <v>男</v>
      </c>
      <c r="M60" s="380">
        <v>50245</v>
      </c>
      <c r="N60" s="380" t="s">
        <v>1249</v>
      </c>
      <c r="O60" s="380" t="s">
        <v>255</v>
      </c>
      <c r="P60" s="380" t="s">
        <v>1250</v>
      </c>
      <c r="Q60" s="380" t="s">
        <v>362</v>
      </c>
      <c r="R60" s="380" t="s">
        <v>885</v>
      </c>
      <c r="S60" s="379"/>
      <c r="T60" s="380">
        <v>2</v>
      </c>
      <c r="V60" s="146">
        <f t="shared" si="20"/>
        <v>130569</v>
      </c>
      <c r="W60" s="155">
        <v>5</v>
      </c>
      <c r="X60" s="155">
        <v>69</v>
      </c>
      <c r="Y60" s="155">
        <f t="shared" si="21"/>
        <v>569</v>
      </c>
      <c r="Z60" s="151" t="s">
        <v>1070</v>
      </c>
      <c r="AA60" s="151" t="s">
        <v>1059</v>
      </c>
      <c r="AB60" s="151" t="s">
        <v>895</v>
      </c>
      <c r="AC60" s="151" t="str">
        <f t="shared" si="22"/>
        <v>明治大学付属明治高等学校</v>
      </c>
      <c r="AD60" s="151" t="s">
        <v>3223</v>
      </c>
      <c r="AE60" t="s">
        <v>3224</v>
      </c>
      <c r="AF60" t="s">
        <v>3225</v>
      </c>
      <c r="AG60"/>
    </row>
    <row r="61" spans="1:33" x14ac:dyDescent="0.2">
      <c r="A61" s="151">
        <f t="shared" si="2"/>
        <v>50246</v>
      </c>
      <c r="B61" s="151">
        <f t="shared" si="3"/>
        <v>5</v>
      </c>
      <c r="C61" s="152">
        <f t="shared" si="4"/>
        <v>2</v>
      </c>
      <c r="D61" s="152" t="str">
        <f t="shared" si="5"/>
        <v>小林</v>
      </c>
      <c r="E61" s="152" t="str">
        <f t="shared" si="6"/>
        <v>輪太朗</v>
      </c>
      <c r="F61" s="153" t="str">
        <f t="shared" si="7"/>
        <v>ｺﾊﾞﾔｼ</v>
      </c>
      <c r="G61" s="153" t="str">
        <f t="shared" si="8"/>
        <v>ﾘﾝﾀﾛｳ</v>
      </c>
      <c r="H61" s="154">
        <f t="shared" si="9"/>
        <v>2</v>
      </c>
      <c r="I61" s="152" t="str">
        <f t="shared" si="0"/>
        <v>都武蔵野北</v>
      </c>
      <c r="K61" s="152" t="str">
        <f t="shared" si="10"/>
        <v>男</v>
      </c>
      <c r="M61" s="380">
        <v>50246</v>
      </c>
      <c r="N61" s="380" t="s">
        <v>121</v>
      </c>
      <c r="O61" s="380" t="s">
        <v>3405</v>
      </c>
      <c r="P61" s="380" t="s">
        <v>375</v>
      </c>
      <c r="Q61" s="380" t="s">
        <v>1462</v>
      </c>
      <c r="R61" s="380" t="s">
        <v>885</v>
      </c>
      <c r="S61" s="379"/>
      <c r="T61" s="380">
        <v>2</v>
      </c>
      <c r="V61" s="146">
        <f t="shared" si="20"/>
        <v>130570</v>
      </c>
      <c r="W61" s="155">
        <v>5</v>
      </c>
      <c r="X61" s="155">
        <v>70</v>
      </c>
      <c r="Y61" s="155">
        <f t="shared" si="21"/>
        <v>570</v>
      </c>
      <c r="Z61" s="151" t="s">
        <v>1101</v>
      </c>
      <c r="AA61" s="151" t="s">
        <v>1053</v>
      </c>
      <c r="AB61" s="151" t="s">
        <v>895</v>
      </c>
      <c r="AC61" s="151" t="str">
        <f t="shared" si="22"/>
        <v>東京都立町田総合高等学校</v>
      </c>
      <c r="AD61" s="151" t="s">
        <v>3226</v>
      </c>
      <c r="AE61" t="s">
        <v>3227</v>
      </c>
      <c r="AF61" t="s">
        <v>3228</v>
      </c>
      <c r="AG61"/>
    </row>
    <row r="62" spans="1:33" x14ac:dyDescent="0.2">
      <c r="A62" s="151">
        <f t="shared" si="2"/>
        <v>50247</v>
      </c>
      <c r="B62" s="151">
        <f t="shared" si="3"/>
        <v>5</v>
      </c>
      <c r="C62" s="152">
        <f t="shared" si="4"/>
        <v>2</v>
      </c>
      <c r="D62" s="152" t="str">
        <f t="shared" si="5"/>
        <v>滝本</v>
      </c>
      <c r="E62" s="152" t="str">
        <f t="shared" si="6"/>
        <v>航平</v>
      </c>
      <c r="F62" s="153" t="str">
        <f t="shared" si="7"/>
        <v>ﾀｷﾓﾄ</v>
      </c>
      <c r="G62" s="153" t="str">
        <f t="shared" si="8"/>
        <v>ｺｳﾍｲ</v>
      </c>
      <c r="H62" s="154">
        <f t="shared" si="9"/>
        <v>2</v>
      </c>
      <c r="I62" s="152" t="str">
        <f t="shared" si="0"/>
        <v>都武蔵野北</v>
      </c>
      <c r="K62" s="152" t="str">
        <f t="shared" si="10"/>
        <v>男</v>
      </c>
      <c r="M62" s="380">
        <v>50247</v>
      </c>
      <c r="N62" s="380" t="s">
        <v>3406</v>
      </c>
      <c r="O62" s="380" t="s">
        <v>994</v>
      </c>
      <c r="P62" s="380" t="s">
        <v>3407</v>
      </c>
      <c r="Q62" s="380" t="s">
        <v>355</v>
      </c>
      <c r="R62" s="380" t="s">
        <v>885</v>
      </c>
      <c r="S62" s="379"/>
      <c r="T62" s="380">
        <v>2</v>
      </c>
      <c r="V62" s="146">
        <f t="shared" ref="V62:V70" si="23">130000+W62*100+X62</f>
        <v>130601</v>
      </c>
      <c r="W62" s="155">
        <v>6</v>
      </c>
      <c r="X62" s="155">
        <v>1</v>
      </c>
      <c r="Y62" s="155">
        <f t="shared" ref="Y62:Y98" si="24">W62*100+X62</f>
        <v>601</v>
      </c>
      <c r="Z62" t="s">
        <v>1173</v>
      </c>
      <c r="AA62" t="s">
        <v>1131</v>
      </c>
      <c r="AB62" s="151" t="s">
        <v>1332</v>
      </c>
      <c r="AC62" s="151" t="str">
        <f t="shared" ref="AC62:AC69" si="25">AA62&amp;AB62</f>
        <v>東京都立立川国際中等教育学校</v>
      </c>
      <c r="AD62" s="151" t="s">
        <v>3229</v>
      </c>
      <c r="AE62" t="s">
        <v>3230</v>
      </c>
      <c r="AF62" t="s">
        <v>3231</v>
      </c>
      <c r="AG62"/>
    </row>
    <row r="63" spans="1:33" x14ac:dyDescent="0.2">
      <c r="A63" s="151">
        <f t="shared" si="2"/>
        <v>50248</v>
      </c>
      <c r="B63" s="151">
        <f t="shared" si="3"/>
        <v>5</v>
      </c>
      <c r="C63" s="152">
        <f t="shared" si="4"/>
        <v>2</v>
      </c>
      <c r="D63" s="152" t="str">
        <f t="shared" si="5"/>
        <v>藤澤</v>
      </c>
      <c r="E63" s="152" t="str">
        <f t="shared" si="6"/>
        <v>司</v>
      </c>
      <c r="F63" s="153" t="str">
        <f t="shared" si="7"/>
        <v>ﾌｼﾞｻﾜ</v>
      </c>
      <c r="G63" s="153" t="str">
        <f t="shared" si="8"/>
        <v>ﾂｶｻ</v>
      </c>
      <c r="H63" s="154">
        <f t="shared" si="9"/>
        <v>2</v>
      </c>
      <c r="I63" s="152" t="str">
        <f t="shared" si="0"/>
        <v>都武蔵野北</v>
      </c>
      <c r="K63" s="152" t="str">
        <f t="shared" si="10"/>
        <v>男</v>
      </c>
      <c r="M63" s="380">
        <v>50248</v>
      </c>
      <c r="N63" s="380" t="s">
        <v>2057</v>
      </c>
      <c r="O63" s="380" t="s">
        <v>1431</v>
      </c>
      <c r="P63" s="380" t="s">
        <v>1626</v>
      </c>
      <c r="Q63" s="380" t="s">
        <v>1432</v>
      </c>
      <c r="R63" s="380" t="s">
        <v>885</v>
      </c>
      <c r="S63" s="379"/>
      <c r="T63" s="380">
        <v>2</v>
      </c>
      <c r="V63" s="146">
        <f t="shared" si="23"/>
        <v>130602</v>
      </c>
      <c r="W63" s="155">
        <v>6</v>
      </c>
      <c r="X63" s="155">
        <v>2</v>
      </c>
      <c r="Y63" s="155">
        <f t="shared" si="24"/>
        <v>602</v>
      </c>
      <c r="Z63" t="s">
        <v>1402</v>
      </c>
      <c r="AA63" t="s">
        <v>1403</v>
      </c>
      <c r="AB63" s="151" t="s">
        <v>895</v>
      </c>
      <c r="AC63" s="151" t="str">
        <f t="shared" si="25"/>
        <v>東京都立砂川高等学校</v>
      </c>
      <c r="AF63"/>
      <c r="AG63"/>
    </row>
    <row r="64" spans="1:33" x14ac:dyDescent="0.2">
      <c r="A64" s="151">
        <f t="shared" si="2"/>
        <v>50249</v>
      </c>
      <c r="B64" s="151">
        <f t="shared" si="3"/>
        <v>5</v>
      </c>
      <c r="C64" s="152">
        <f t="shared" si="4"/>
        <v>2</v>
      </c>
      <c r="D64" s="152" t="str">
        <f t="shared" si="5"/>
        <v>宮宇地</v>
      </c>
      <c r="E64" s="152" t="str">
        <f t="shared" si="6"/>
        <v>拓海</v>
      </c>
      <c r="F64" s="153" t="str">
        <f t="shared" si="7"/>
        <v>ﾐﾔｳﾁ</v>
      </c>
      <c r="G64" s="153" t="str">
        <f t="shared" si="8"/>
        <v>ﾀｸﾐ</v>
      </c>
      <c r="H64" s="154">
        <f t="shared" si="9"/>
        <v>2</v>
      </c>
      <c r="I64" s="152" t="str">
        <f t="shared" si="0"/>
        <v>都武蔵野北</v>
      </c>
      <c r="K64" s="152" t="str">
        <f t="shared" si="10"/>
        <v>男</v>
      </c>
      <c r="M64" s="380">
        <v>50249</v>
      </c>
      <c r="N64" s="380" t="s">
        <v>3408</v>
      </c>
      <c r="O64" s="380" t="s">
        <v>104</v>
      </c>
      <c r="P64" s="380" t="s">
        <v>954</v>
      </c>
      <c r="Q64" s="380" t="s">
        <v>312</v>
      </c>
      <c r="R64" s="380" t="s">
        <v>885</v>
      </c>
      <c r="S64" s="379"/>
      <c r="T64" s="380">
        <v>2</v>
      </c>
      <c r="V64" s="146">
        <f t="shared" si="23"/>
        <v>130603</v>
      </c>
      <c r="W64" s="155">
        <v>6</v>
      </c>
      <c r="X64" s="155">
        <v>3</v>
      </c>
      <c r="Y64" s="155">
        <f t="shared" si="24"/>
        <v>603</v>
      </c>
      <c r="Z64" t="s">
        <v>1169</v>
      </c>
      <c r="AA64" t="s">
        <v>1124</v>
      </c>
      <c r="AB64" s="151" t="s">
        <v>895</v>
      </c>
      <c r="AC64" s="151" t="str">
        <f t="shared" si="25"/>
        <v>東京都立立川高等学校</v>
      </c>
      <c r="AD64" s="151" t="s">
        <v>3232</v>
      </c>
      <c r="AE64" t="s">
        <v>3233</v>
      </c>
      <c r="AF64" t="s">
        <v>3234</v>
      </c>
      <c r="AG64"/>
    </row>
    <row r="65" spans="1:33" x14ac:dyDescent="0.2">
      <c r="A65" s="151">
        <f t="shared" si="2"/>
        <v>50250</v>
      </c>
      <c r="B65" s="151">
        <f t="shared" si="3"/>
        <v>5</v>
      </c>
      <c r="C65" s="152">
        <f t="shared" si="4"/>
        <v>2</v>
      </c>
      <c r="D65" s="152" t="str">
        <f t="shared" si="5"/>
        <v>宮原</v>
      </c>
      <c r="E65" s="152" t="str">
        <f t="shared" si="6"/>
        <v>歩夢</v>
      </c>
      <c r="F65" s="153" t="str">
        <f t="shared" si="7"/>
        <v>ﾐﾔﾊﾗ</v>
      </c>
      <c r="G65" s="153" t="str">
        <f t="shared" si="8"/>
        <v>ｱﾕﾑ</v>
      </c>
      <c r="H65" s="154">
        <f t="shared" si="9"/>
        <v>2</v>
      </c>
      <c r="I65" s="152" t="str">
        <f t="shared" si="0"/>
        <v>都武蔵野北</v>
      </c>
      <c r="K65" s="152" t="str">
        <f t="shared" si="10"/>
        <v>男</v>
      </c>
      <c r="M65" s="380">
        <v>50250</v>
      </c>
      <c r="N65" s="380" t="s">
        <v>3409</v>
      </c>
      <c r="O65" s="380" t="s">
        <v>1394</v>
      </c>
      <c r="P65" s="380" t="s">
        <v>3410</v>
      </c>
      <c r="Q65" s="380" t="s">
        <v>1395</v>
      </c>
      <c r="R65" s="380" t="s">
        <v>885</v>
      </c>
      <c r="S65" s="379"/>
      <c r="T65" s="380">
        <v>2</v>
      </c>
      <c r="V65" s="146">
        <f t="shared" si="23"/>
        <v>130604</v>
      </c>
      <c r="W65" s="155">
        <v>6</v>
      </c>
      <c r="X65" s="155">
        <v>4</v>
      </c>
      <c r="Y65" s="155">
        <f t="shared" si="24"/>
        <v>604</v>
      </c>
      <c r="Z65" t="s">
        <v>1170</v>
      </c>
      <c r="AA65" t="s">
        <v>1125</v>
      </c>
      <c r="AB65" s="151" t="s">
        <v>6477</v>
      </c>
      <c r="AC65" s="151" t="str">
        <f t="shared" si="25"/>
        <v>東京都立立川ろう学校高等部</v>
      </c>
      <c r="AD65" s="151" t="s">
        <v>3235</v>
      </c>
      <c r="AE65" t="s">
        <v>3236</v>
      </c>
      <c r="AF65" t="s">
        <v>3237</v>
      </c>
      <c r="AG65"/>
    </row>
    <row r="66" spans="1:33" x14ac:dyDescent="0.2">
      <c r="A66" s="151">
        <f t="shared" si="2"/>
        <v>50276</v>
      </c>
      <c r="B66" s="151">
        <f t="shared" si="3"/>
        <v>5</v>
      </c>
      <c r="C66" s="152">
        <f t="shared" si="4"/>
        <v>2</v>
      </c>
      <c r="D66" s="152" t="str">
        <f t="shared" si="5"/>
        <v>舩岡</v>
      </c>
      <c r="E66" s="152" t="str">
        <f t="shared" si="6"/>
        <v>紀実</v>
      </c>
      <c r="F66" s="153" t="str">
        <f t="shared" si="7"/>
        <v>ﾌﾅｵｶ</v>
      </c>
      <c r="G66" s="153" t="str">
        <f t="shared" si="8"/>
        <v>ｺﾄﾐ</v>
      </c>
      <c r="H66" s="154">
        <f t="shared" si="9"/>
        <v>3</v>
      </c>
      <c r="I66" s="152" t="str">
        <f t="shared" ref="I66:I129" si="26">VLOOKUP(B66*100+C66,テスト,2,0)</f>
        <v>都武蔵野北</v>
      </c>
      <c r="K66" s="152" t="str">
        <f t="shared" si="10"/>
        <v>女</v>
      </c>
      <c r="M66" s="380">
        <v>50276</v>
      </c>
      <c r="N66" s="380" t="s">
        <v>1901</v>
      </c>
      <c r="O66" s="380" t="s">
        <v>1902</v>
      </c>
      <c r="P66" s="380" t="s">
        <v>2185</v>
      </c>
      <c r="Q66" s="380" t="s">
        <v>1787</v>
      </c>
      <c r="R66" s="380" t="s">
        <v>886</v>
      </c>
      <c r="S66" s="379"/>
      <c r="T66" s="380">
        <v>3</v>
      </c>
      <c r="V66" s="146">
        <f t="shared" si="23"/>
        <v>130605</v>
      </c>
      <c r="W66" s="155">
        <v>6</v>
      </c>
      <c r="X66" s="155">
        <v>5</v>
      </c>
      <c r="Y66" s="155">
        <f t="shared" si="24"/>
        <v>605</v>
      </c>
      <c r="Z66" t="s">
        <v>1120</v>
      </c>
      <c r="AA66" t="s">
        <v>1120</v>
      </c>
      <c r="AB66" s="151" t="s">
        <v>895</v>
      </c>
      <c r="AC66" s="151" t="str">
        <f t="shared" si="25"/>
        <v>昭和第一学園高等学校</v>
      </c>
      <c r="AD66" s="151" t="s">
        <v>3238</v>
      </c>
      <c r="AE66" t="s">
        <v>3239</v>
      </c>
      <c r="AF66" t="s">
        <v>3240</v>
      </c>
      <c r="AG66"/>
    </row>
    <row r="67" spans="1:33" x14ac:dyDescent="0.2">
      <c r="A67" s="151">
        <f t="shared" ref="A67:A130" si="27">M67</f>
        <v>50277</v>
      </c>
      <c r="B67" s="151">
        <f t="shared" ref="B67:B130" si="28">ROUNDDOWN(A67/10000,0)</f>
        <v>5</v>
      </c>
      <c r="C67" s="152">
        <f t="shared" ref="C67:C130" si="29">ROUNDDOWN((A67-B67*10000)/100,0)</f>
        <v>2</v>
      </c>
      <c r="D67" s="152" t="str">
        <f t="shared" ref="D67:D130" si="30">N67</f>
        <v>清藤</v>
      </c>
      <c r="E67" s="152" t="str">
        <f t="shared" ref="E67:E130" si="31">O67</f>
        <v>幸美</v>
      </c>
      <c r="F67" s="153" t="str">
        <f t="shared" ref="F67:F130" si="32">P67</f>
        <v>ｷﾖﾌｼﾞ</v>
      </c>
      <c r="G67" s="153" t="str">
        <f t="shared" ref="G67:G130" si="33">Q67</f>
        <v>ﾕｷﾐ</v>
      </c>
      <c r="H67" s="154">
        <f t="shared" ref="H67:H130" si="34">T67</f>
        <v>3</v>
      </c>
      <c r="I67" s="152" t="str">
        <f t="shared" si="26"/>
        <v>都武蔵野北</v>
      </c>
      <c r="K67" s="152" t="str">
        <f t="shared" ref="K67:K130" si="35">R67</f>
        <v>女</v>
      </c>
      <c r="M67" s="380">
        <v>50277</v>
      </c>
      <c r="N67" s="380" t="s">
        <v>2351</v>
      </c>
      <c r="O67" s="380" t="s">
        <v>2352</v>
      </c>
      <c r="P67" s="380" t="s">
        <v>2353</v>
      </c>
      <c r="Q67" s="380" t="s">
        <v>2354</v>
      </c>
      <c r="R67" s="380" t="s">
        <v>886</v>
      </c>
      <c r="S67" s="379"/>
      <c r="T67" s="380">
        <v>3</v>
      </c>
      <c r="V67" s="146">
        <f t="shared" ref="V67" si="36">130000+W67*100+X67</f>
        <v>130606</v>
      </c>
      <c r="W67" s="155">
        <v>6</v>
      </c>
      <c r="X67" s="155">
        <v>6</v>
      </c>
      <c r="Y67" s="155">
        <f t="shared" ref="Y67" si="37">W67*100+X67</f>
        <v>606</v>
      </c>
      <c r="Z67" t="s">
        <v>3999</v>
      </c>
      <c r="AA67" t="s">
        <v>4000</v>
      </c>
      <c r="AB67" s="151" t="s">
        <v>895</v>
      </c>
      <c r="AC67" s="151" t="str">
        <f t="shared" ref="AC67" si="38">AA67&amp;AB67</f>
        <v>立川女子高等学校</v>
      </c>
      <c r="AE67"/>
      <c r="AF67"/>
      <c r="AG67"/>
    </row>
    <row r="68" spans="1:33" x14ac:dyDescent="0.2">
      <c r="A68" s="151">
        <f t="shared" si="27"/>
        <v>50278</v>
      </c>
      <c r="B68" s="151">
        <f t="shared" si="28"/>
        <v>5</v>
      </c>
      <c r="C68" s="152">
        <f t="shared" si="29"/>
        <v>2</v>
      </c>
      <c r="D68" s="152" t="str">
        <f t="shared" si="30"/>
        <v>高橋</v>
      </c>
      <c r="E68" s="152" t="str">
        <f t="shared" si="31"/>
        <v>香帆</v>
      </c>
      <c r="F68" s="153" t="str">
        <f t="shared" si="32"/>
        <v>ﾀｶﾊｼ</v>
      </c>
      <c r="G68" s="153" t="str">
        <f t="shared" si="33"/>
        <v>ｶﾎ</v>
      </c>
      <c r="H68" s="154">
        <f t="shared" si="34"/>
        <v>3</v>
      </c>
      <c r="I68" s="152" t="str">
        <f t="shared" si="26"/>
        <v>都武蔵野北</v>
      </c>
      <c r="K68" s="152" t="str">
        <f t="shared" si="35"/>
        <v>女</v>
      </c>
      <c r="M68" s="380">
        <v>50278</v>
      </c>
      <c r="N68" s="380" t="s">
        <v>123</v>
      </c>
      <c r="O68" s="380" t="s">
        <v>2355</v>
      </c>
      <c r="P68" s="380" t="s">
        <v>302</v>
      </c>
      <c r="Q68" s="380" t="s">
        <v>559</v>
      </c>
      <c r="R68" s="380" t="s">
        <v>886</v>
      </c>
      <c r="S68" s="379"/>
      <c r="T68" s="380">
        <v>3</v>
      </c>
      <c r="V68" s="146">
        <f t="shared" si="23"/>
        <v>130607</v>
      </c>
      <c r="W68" s="155">
        <v>6</v>
      </c>
      <c r="X68" s="155">
        <v>7</v>
      </c>
      <c r="Y68" s="155">
        <f t="shared" si="24"/>
        <v>607</v>
      </c>
      <c r="Z68" t="s">
        <v>1162</v>
      </c>
      <c r="AA68" t="s">
        <v>1111</v>
      </c>
      <c r="AB68" s="151" t="s">
        <v>895</v>
      </c>
      <c r="AC68" s="151" t="str">
        <f t="shared" si="25"/>
        <v>東京都立片倉高等学校</v>
      </c>
      <c r="AD68" s="151" t="s">
        <v>3241</v>
      </c>
      <c r="AE68" t="s">
        <v>3242</v>
      </c>
      <c r="AF68" t="s">
        <v>3243</v>
      </c>
      <c r="AG68"/>
    </row>
    <row r="69" spans="1:33" x14ac:dyDescent="0.2">
      <c r="A69" s="151">
        <f t="shared" si="27"/>
        <v>50279</v>
      </c>
      <c r="B69" s="151">
        <f t="shared" si="28"/>
        <v>5</v>
      </c>
      <c r="C69" s="152">
        <f t="shared" si="29"/>
        <v>2</v>
      </c>
      <c r="D69" s="152" t="str">
        <f t="shared" si="30"/>
        <v>宮治</v>
      </c>
      <c r="E69" s="152" t="str">
        <f t="shared" si="31"/>
        <v>河奈</v>
      </c>
      <c r="F69" s="153" t="str">
        <f t="shared" si="32"/>
        <v>ﾐﾔｼﾞ</v>
      </c>
      <c r="G69" s="153" t="str">
        <f t="shared" si="33"/>
        <v>ｶﾅ</v>
      </c>
      <c r="H69" s="154">
        <f t="shared" si="34"/>
        <v>3</v>
      </c>
      <c r="I69" s="152" t="str">
        <f t="shared" si="26"/>
        <v>都武蔵野北</v>
      </c>
      <c r="K69" s="152" t="str">
        <f t="shared" si="35"/>
        <v>女</v>
      </c>
      <c r="M69" s="380">
        <v>50279</v>
      </c>
      <c r="N69" s="380" t="s">
        <v>2356</v>
      </c>
      <c r="O69" s="380" t="s">
        <v>2357</v>
      </c>
      <c r="P69" s="380" t="s">
        <v>2358</v>
      </c>
      <c r="Q69" s="380" t="s">
        <v>555</v>
      </c>
      <c r="R69" s="380" t="s">
        <v>886</v>
      </c>
      <c r="S69" s="379"/>
      <c r="T69" s="380">
        <v>3</v>
      </c>
      <c r="V69" s="146">
        <f t="shared" si="23"/>
        <v>130608</v>
      </c>
      <c r="W69" s="155">
        <v>6</v>
      </c>
      <c r="X69" s="155">
        <v>8</v>
      </c>
      <c r="Y69" s="155">
        <f t="shared" si="24"/>
        <v>608</v>
      </c>
      <c r="Z69" t="s">
        <v>1167</v>
      </c>
      <c r="AA69" t="s">
        <v>1118</v>
      </c>
      <c r="AB69" s="151" t="s">
        <v>895</v>
      </c>
      <c r="AC69" s="151" t="str">
        <f t="shared" si="25"/>
        <v>東京都立翔陽高等学校</v>
      </c>
      <c r="AD69" s="151" t="s">
        <v>3244</v>
      </c>
      <c r="AE69" t="s">
        <v>3245</v>
      </c>
      <c r="AF69" t="s">
        <v>3246</v>
      </c>
      <c r="AG69"/>
    </row>
    <row r="70" spans="1:33" x14ac:dyDescent="0.2">
      <c r="A70" s="151">
        <f t="shared" si="27"/>
        <v>50280</v>
      </c>
      <c r="B70" s="151">
        <f t="shared" si="28"/>
        <v>5</v>
      </c>
      <c r="C70" s="152">
        <f t="shared" si="29"/>
        <v>2</v>
      </c>
      <c r="D70" s="152" t="str">
        <f t="shared" si="30"/>
        <v>山本</v>
      </c>
      <c r="E70" s="152" t="str">
        <f t="shared" si="31"/>
        <v>なつ美</v>
      </c>
      <c r="F70" s="153" t="str">
        <f t="shared" si="32"/>
        <v>ﾔﾏﾓﾄ</v>
      </c>
      <c r="G70" s="153" t="str">
        <f t="shared" si="33"/>
        <v>ﾅﾂﾐ</v>
      </c>
      <c r="H70" s="154">
        <f t="shared" si="34"/>
        <v>3</v>
      </c>
      <c r="I70" s="152" t="str">
        <f t="shared" si="26"/>
        <v>都武蔵野北</v>
      </c>
      <c r="K70" s="152" t="str">
        <f t="shared" si="35"/>
        <v>女</v>
      </c>
      <c r="M70" s="380">
        <v>50280</v>
      </c>
      <c r="N70" s="380" t="s">
        <v>129</v>
      </c>
      <c r="O70" s="380" t="s">
        <v>5492</v>
      </c>
      <c r="P70" s="380" t="s">
        <v>384</v>
      </c>
      <c r="Q70" s="380" t="s">
        <v>351</v>
      </c>
      <c r="R70" s="380" t="s">
        <v>886</v>
      </c>
      <c r="S70" s="379"/>
      <c r="T70" s="380">
        <v>3</v>
      </c>
      <c r="V70" s="146">
        <f t="shared" si="23"/>
        <v>130610</v>
      </c>
      <c r="W70" s="155">
        <v>6</v>
      </c>
      <c r="X70" s="155">
        <v>10</v>
      </c>
      <c r="Y70" s="155">
        <f t="shared" si="24"/>
        <v>610</v>
      </c>
      <c r="Z70" t="s">
        <v>1176</v>
      </c>
      <c r="AA70" t="s">
        <v>1135</v>
      </c>
      <c r="AB70" s="151" t="s">
        <v>895</v>
      </c>
      <c r="AC70" s="151" t="str">
        <f t="shared" ref="AC70:AC98" si="39">AA70&amp;AB70</f>
        <v>東京都立八王子北高等学校</v>
      </c>
      <c r="AD70" s="151" t="s">
        <v>3247</v>
      </c>
      <c r="AE70" t="s">
        <v>3248</v>
      </c>
      <c r="AF70" t="s">
        <v>3249</v>
      </c>
      <c r="AG70"/>
    </row>
    <row r="71" spans="1:33" x14ac:dyDescent="0.2">
      <c r="A71" s="151">
        <f t="shared" si="27"/>
        <v>50281</v>
      </c>
      <c r="B71" s="151">
        <f t="shared" si="28"/>
        <v>5</v>
      </c>
      <c r="C71" s="152">
        <f t="shared" si="29"/>
        <v>2</v>
      </c>
      <c r="D71" s="152" t="str">
        <f t="shared" si="30"/>
        <v>佐々木</v>
      </c>
      <c r="E71" s="152" t="str">
        <f t="shared" si="31"/>
        <v>愛</v>
      </c>
      <c r="F71" s="153" t="str">
        <f t="shared" si="32"/>
        <v>ｻｻｷ</v>
      </c>
      <c r="G71" s="153" t="str">
        <f t="shared" si="33"/>
        <v>ﾏﾅ</v>
      </c>
      <c r="H71" s="154">
        <f t="shared" si="34"/>
        <v>2</v>
      </c>
      <c r="I71" s="152" t="str">
        <f t="shared" si="26"/>
        <v>都武蔵野北</v>
      </c>
      <c r="K71" s="152" t="str">
        <f t="shared" si="35"/>
        <v>女</v>
      </c>
      <c r="M71" s="380">
        <v>50281</v>
      </c>
      <c r="N71" s="380" t="s">
        <v>505</v>
      </c>
      <c r="O71" s="380" t="s">
        <v>155</v>
      </c>
      <c r="P71" s="380" t="s">
        <v>506</v>
      </c>
      <c r="Q71" s="380" t="s">
        <v>657</v>
      </c>
      <c r="R71" s="380" t="s">
        <v>886</v>
      </c>
      <c r="S71" s="379"/>
      <c r="T71" s="380">
        <v>2</v>
      </c>
      <c r="V71" s="146">
        <f t="shared" ref="V71:V98" si="40">130000+W71*100+X71</f>
        <v>130611</v>
      </c>
      <c r="W71" s="155">
        <v>6</v>
      </c>
      <c r="X71" s="155">
        <v>11</v>
      </c>
      <c r="Y71" s="155">
        <f t="shared" si="24"/>
        <v>611</v>
      </c>
      <c r="Z71" t="s">
        <v>1177</v>
      </c>
      <c r="AA71" t="s">
        <v>1137</v>
      </c>
      <c r="AB71" s="151" t="s">
        <v>895</v>
      </c>
      <c r="AC71" s="151" t="str">
        <f t="shared" si="39"/>
        <v>東京都立八王子桑志高等学校</v>
      </c>
      <c r="AD71" s="151" t="s">
        <v>3250</v>
      </c>
      <c r="AE71" t="s">
        <v>3251</v>
      </c>
      <c r="AF71" t="s">
        <v>3252</v>
      </c>
      <c r="AG71"/>
    </row>
    <row r="72" spans="1:33" x14ac:dyDescent="0.2">
      <c r="A72" s="151">
        <f t="shared" si="27"/>
        <v>50282</v>
      </c>
      <c r="B72" s="151">
        <f t="shared" si="28"/>
        <v>5</v>
      </c>
      <c r="C72" s="152">
        <f t="shared" si="29"/>
        <v>2</v>
      </c>
      <c r="D72" s="152" t="str">
        <f t="shared" si="30"/>
        <v>棚田</v>
      </c>
      <c r="E72" s="152" t="str">
        <f t="shared" si="31"/>
        <v>真由</v>
      </c>
      <c r="F72" s="153" t="str">
        <f t="shared" si="32"/>
        <v>ﾀﾅﾀﾞ</v>
      </c>
      <c r="G72" s="153" t="str">
        <f t="shared" si="33"/>
        <v>ﾏﾕ</v>
      </c>
      <c r="H72" s="154">
        <f t="shared" si="34"/>
        <v>2</v>
      </c>
      <c r="I72" s="152" t="str">
        <f t="shared" si="26"/>
        <v>都武蔵野北</v>
      </c>
      <c r="K72" s="152" t="str">
        <f t="shared" si="35"/>
        <v>女</v>
      </c>
      <c r="M72" s="380">
        <v>50282</v>
      </c>
      <c r="N72" s="380" t="s">
        <v>1635</v>
      </c>
      <c r="O72" s="380" t="s">
        <v>3411</v>
      </c>
      <c r="P72" s="380" t="s">
        <v>1636</v>
      </c>
      <c r="Q72" s="380" t="s">
        <v>328</v>
      </c>
      <c r="R72" s="380" t="s">
        <v>886</v>
      </c>
      <c r="S72" s="379"/>
      <c r="T72" s="380">
        <v>2</v>
      </c>
      <c r="V72" s="146">
        <f t="shared" si="40"/>
        <v>130613</v>
      </c>
      <c r="W72" s="155">
        <v>6</v>
      </c>
      <c r="X72" s="155">
        <v>13</v>
      </c>
      <c r="Y72" s="155">
        <f t="shared" si="24"/>
        <v>613</v>
      </c>
      <c r="Z72" t="s">
        <v>1178</v>
      </c>
      <c r="AA72" t="s">
        <v>1138</v>
      </c>
      <c r="AB72" s="151" t="s">
        <v>895</v>
      </c>
      <c r="AC72" s="151" t="str">
        <f t="shared" si="39"/>
        <v>東京都立八王子東高等学校</v>
      </c>
      <c r="AD72" s="151" t="s">
        <v>3253</v>
      </c>
      <c r="AE72" t="s">
        <v>3254</v>
      </c>
      <c r="AF72" t="s">
        <v>3255</v>
      </c>
      <c r="AG72"/>
    </row>
    <row r="73" spans="1:33" x14ac:dyDescent="0.2">
      <c r="A73" s="151">
        <f t="shared" si="27"/>
        <v>50283</v>
      </c>
      <c r="B73" s="151">
        <f t="shared" si="28"/>
        <v>5</v>
      </c>
      <c r="C73" s="152">
        <f t="shared" si="29"/>
        <v>2</v>
      </c>
      <c r="D73" s="152" t="str">
        <f t="shared" si="30"/>
        <v>照沼</v>
      </c>
      <c r="E73" s="152" t="str">
        <f t="shared" si="31"/>
        <v>美波</v>
      </c>
      <c r="F73" s="153" t="str">
        <f t="shared" si="32"/>
        <v>ﾃﾙﾇﾏ</v>
      </c>
      <c r="G73" s="153" t="str">
        <f t="shared" si="33"/>
        <v>ﾐﾅﾐ</v>
      </c>
      <c r="H73" s="154">
        <f t="shared" si="34"/>
        <v>2</v>
      </c>
      <c r="I73" s="152" t="str">
        <f t="shared" si="26"/>
        <v>都武蔵野北</v>
      </c>
      <c r="K73" s="152" t="str">
        <f t="shared" si="35"/>
        <v>女</v>
      </c>
      <c r="M73" s="380">
        <v>50283</v>
      </c>
      <c r="N73" s="380" t="s">
        <v>3412</v>
      </c>
      <c r="O73" s="380" t="s">
        <v>1545</v>
      </c>
      <c r="P73" s="380" t="s">
        <v>3413</v>
      </c>
      <c r="Q73" s="380" t="s">
        <v>514</v>
      </c>
      <c r="R73" s="380" t="s">
        <v>886</v>
      </c>
      <c r="S73" s="379"/>
      <c r="T73" s="380">
        <v>2</v>
      </c>
      <c r="V73" s="146">
        <f t="shared" si="40"/>
        <v>130614</v>
      </c>
      <c r="W73" s="155">
        <v>6</v>
      </c>
      <c r="X73" s="155">
        <v>14</v>
      </c>
      <c r="Y73" s="155">
        <f t="shared" si="24"/>
        <v>614</v>
      </c>
      <c r="Z73" t="s">
        <v>1184</v>
      </c>
      <c r="AA73" t="s">
        <v>1144</v>
      </c>
      <c r="AB73" s="151" t="s">
        <v>895</v>
      </c>
      <c r="AC73" s="151" t="str">
        <f t="shared" si="39"/>
        <v>東京都立富士森高等学校</v>
      </c>
      <c r="AD73" s="151" t="s">
        <v>3256</v>
      </c>
      <c r="AE73" t="s">
        <v>3257</v>
      </c>
      <c r="AF73" t="s">
        <v>3258</v>
      </c>
      <c r="AG73"/>
    </row>
    <row r="74" spans="1:33" x14ac:dyDescent="0.2">
      <c r="A74" s="151">
        <f t="shared" si="27"/>
        <v>50284</v>
      </c>
      <c r="B74" s="151">
        <f t="shared" si="28"/>
        <v>5</v>
      </c>
      <c r="C74" s="152">
        <f t="shared" si="29"/>
        <v>2</v>
      </c>
      <c r="D74" s="152" t="str">
        <f t="shared" si="30"/>
        <v>瀬良</v>
      </c>
      <c r="E74" s="152" t="str">
        <f t="shared" si="31"/>
        <v>晴香</v>
      </c>
      <c r="F74" s="153" t="str">
        <f t="shared" si="32"/>
        <v>ｾﾗ</v>
      </c>
      <c r="G74" s="153" t="str">
        <f t="shared" si="33"/>
        <v>ﾊﾙｶ</v>
      </c>
      <c r="H74" s="154">
        <f t="shared" si="34"/>
        <v>2</v>
      </c>
      <c r="I74" s="152" t="str">
        <f t="shared" si="26"/>
        <v>都武蔵野北</v>
      </c>
      <c r="K74" s="152" t="str">
        <f t="shared" si="35"/>
        <v>女</v>
      </c>
      <c r="M74" s="380">
        <v>50284</v>
      </c>
      <c r="N74" s="380" t="s">
        <v>3414</v>
      </c>
      <c r="O74" s="380" t="s">
        <v>117</v>
      </c>
      <c r="P74" s="380" t="s">
        <v>1726</v>
      </c>
      <c r="Q74" s="380" t="s">
        <v>364</v>
      </c>
      <c r="R74" s="380" t="s">
        <v>886</v>
      </c>
      <c r="S74" s="379"/>
      <c r="T74" s="380">
        <v>2</v>
      </c>
      <c r="V74" s="146">
        <f t="shared" si="40"/>
        <v>130615</v>
      </c>
      <c r="W74" s="155">
        <v>6</v>
      </c>
      <c r="X74" s="155">
        <v>15</v>
      </c>
      <c r="Y74" s="155">
        <f t="shared" si="24"/>
        <v>615</v>
      </c>
      <c r="Z74" t="s">
        <v>1186</v>
      </c>
      <c r="AA74" t="s">
        <v>1146</v>
      </c>
      <c r="AB74" s="151" t="s">
        <v>895</v>
      </c>
      <c r="AC74" s="151" t="str">
        <f t="shared" si="39"/>
        <v>東京都立松が谷高等学校</v>
      </c>
      <c r="AD74" s="151" t="s">
        <v>3259</v>
      </c>
      <c r="AE74" t="s">
        <v>3260</v>
      </c>
      <c r="AF74" t="s">
        <v>3261</v>
      </c>
      <c r="AG74"/>
    </row>
    <row r="75" spans="1:33" x14ac:dyDescent="0.2">
      <c r="A75" s="151">
        <f t="shared" si="27"/>
        <v>50285</v>
      </c>
      <c r="B75" s="151">
        <f t="shared" si="28"/>
        <v>5</v>
      </c>
      <c r="C75" s="152">
        <f t="shared" si="29"/>
        <v>2</v>
      </c>
      <c r="D75" s="152" t="str">
        <f t="shared" si="30"/>
        <v>野原</v>
      </c>
      <c r="E75" s="152" t="str">
        <f t="shared" si="31"/>
        <v>菜々穂</v>
      </c>
      <c r="F75" s="153" t="str">
        <f t="shared" si="32"/>
        <v>ﾉﾊﾗ</v>
      </c>
      <c r="G75" s="153" t="str">
        <f t="shared" si="33"/>
        <v>ﾅﾅﾎ</v>
      </c>
      <c r="H75" s="154">
        <f t="shared" si="34"/>
        <v>2</v>
      </c>
      <c r="I75" s="152" t="str">
        <f t="shared" si="26"/>
        <v>都武蔵野北</v>
      </c>
      <c r="K75" s="152" t="str">
        <f t="shared" si="35"/>
        <v>女</v>
      </c>
      <c r="M75" s="380">
        <v>50285</v>
      </c>
      <c r="N75" s="380" t="s">
        <v>3415</v>
      </c>
      <c r="O75" s="380" t="s">
        <v>3416</v>
      </c>
      <c r="P75" s="380" t="s">
        <v>3417</v>
      </c>
      <c r="Q75" s="380" t="s">
        <v>3418</v>
      </c>
      <c r="R75" s="380" t="s">
        <v>886</v>
      </c>
      <c r="S75" s="379"/>
      <c r="T75" s="380">
        <v>2</v>
      </c>
      <c r="V75" s="146">
        <f t="shared" si="40"/>
        <v>130616</v>
      </c>
      <c r="W75" s="155">
        <v>6</v>
      </c>
      <c r="X75" s="155">
        <v>16</v>
      </c>
      <c r="Y75" s="155">
        <f t="shared" si="24"/>
        <v>616</v>
      </c>
      <c r="Z75" t="s">
        <v>3063</v>
      </c>
      <c r="AA75" t="s">
        <v>1148</v>
      </c>
      <c r="AB75" s="151" t="s">
        <v>1332</v>
      </c>
      <c r="AC75" s="151" t="str">
        <f t="shared" si="39"/>
        <v>東京都立南多摩中等教育学校</v>
      </c>
      <c r="AD75" s="151" t="s">
        <v>3262</v>
      </c>
      <c r="AE75" t="s">
        <v>3263</v>
      </c>
      <c r="AF75" t="s">
        <v>3264</v>
      </c>
      <c r="AG75"/>
    </row>
    <row r="76" spans="1:33" x14ac:dyDescent="0.2">
      <c r="A76" s="151">
        <f t="shared" si="27"/>
        <v>50286</v>
      </c>
      <c r="B76" s="151">
        <f t="shared" si="28"/>
        <v>5</v>
      </c>
      <c r="C76" s="152">
        <f t="shared" si="29"/>
        <v>2</v>
      </c>
      <c r="D76" s="152" t="str">
        <f t="shared" si="30"/>
        <v>堀口</v>
      </c>
      <c r="E76" s="152" t="str">
        <f t="shared" si="31"/>
        <v>紗瑛</v>
      </c>
      <c r="F76" s="153" t="str">
        <f t="shared" si="32"/>
        <v>ﾎﾘｸﾞﾁ</v>
      </c>
      <c r="G76" s="153" t="str">
        <f t="shared" si="33"/>
        <v>ｻｴ</v>
      </c>
      <c r="H76" s="154">
        <f t="shared" si="34"/>
        <v>2</v>
      </c>
      <c r="I76" s="152" t="str">
        <f t="shared" si="26"/>
        <v>都武蔵野北</v>
      </c>
      <c r="K76" s="152" t="str">
        <f t="shared" si="35"/>
        <v>女</v>
      </c>
      <c r="M76" s="380">
        <v>50286</v>
      </c>
      <c r="N76" s="380" t="s">
        <v>3419</v>
      </c>
      <c r="O76" s="380" t="s">
        <v>3420</v>
      </c>
      <c r="P76" s="380" t="s">
        <v>3421</v>
      </c>
      <c r="Q76" s="380" t="s">
        <v>939</v>
      </c>
      <c r="R76" s="380" t="s">
        <v>886</v>
      </c>
      <c r="S76" s="379"/>
      <c r="T76" s="380">
        <v>2</v>
      </c>
      <c r="V76" s="146">
        <f t="shared" si="40"/>
        <v>130617</v>
      </c>
      <c r="W76" s="155">
        <v>6</v>
      </c>
      <c r="X76" s="155">
        <v>17</v>
      </c>
      <c r="Y76" s="155">
        <f t="shared" si="24"/>
        <v>617</v>
      </c>
      <c r="Z76" t="s">
        <v>1110</v>
      </c>
      <c r="AA76" t="s">
        <v>1110</v>
      </c>
      <c r="AB76" s="151" t="s">
        <v>895</v>
      </c>
      <c r="AC76" s="151" t="str">
        <f t="shared" si="39"/>
        <v>穎明館高等学校</v>
      </c>
      <c r="AD76" s="151" t="s">
        <v>3265</v>
      </c>
      <c r="AE76" t="s">
        <v>3266</v>
      </c>
      <c r="AF76" t="s">
        <v>3267</v>
      </c>
      <c r="AG76"/>
    </row>
    <row r="77" spans="1:33" x14ac:dyDescent="0.2">
      <c r="A77" s="151">
        <f t="shared" si="27"/>
        <v>50287</v>
      </c>
      <c r="B77" s="151">
        <f t="shared" si="28"/>
        <v>5</v>
      </c>
      <c r="C77" s="152">
        <f t="shared" si="29"/>
        <v>2</v>
      </c>
      <c r="D77" s="152" t="str">
        <f t="shared" si="30"/>
        <v>山本</v>
      </c>
      <c r="E77" s="152" t="str">
        <f t="shared" si="31"/>
        <v>彩乃</v>
      </c>
      <c r="F77" s="153" t="str">
        <f t="shared" si="32"/>
        <v>ﾔﾏﾓﾄ</v>
      </c>
      <c r="G77" s="153" t="str">
        <f t="shared" si="33"/>
        <v>ｱﾔﾉ</v>
      </c>
      <c r="H77" s="154">
        <f t="shared" si="34"/>
        <v>2</v>
      </c>
      <c r="I77" s="152" t="str">
        <f t="shared" si="26"/>
        <v>都武蔵野北</v>
      </c>
      <c r="K77" s="152" t="str">
        <f t="shared" si="35"/>
        <v>女</v>
      </c>
      <c r="M77" s="380">
        <v>50287</v>
      </c>
      <c r="N77" s="380" t="s">
        <v>129</v>
      </c>
      <c r="O77" s="380" t="s">
        <v>1750</v>
      </c>
      <c r="P77" s="380" t="s">
        <v>384</v>
      </c>
      <c r="Q77" s="380" t="s">
        <v>1511</v>
      </c>
      <c r="R77" s="380" t="s">
        <v>886</v>
      </c>
      <c r="S77" s="379"/>
      <c r="T77" s="380">
        <v>2</v>
      </c>
      <c r="V77" s="146">
        <f t="shared" si="40"/>
        <v>130618</v>
      </c>
      <c r="W77" s="155">
        <v>6</v>
      </c>
      <c r="X77" s="155">
        <v>18</v>
      </c>
      <c r="Y77" s="155">
        <f t="shared" si="24"/>
        <v>618</v>
      </c>
      <c r="Z77" t="s">
        <v>1163</v>
      </c>
      <c r="AA77" t="s">
        <v>1112</v>
      </c>
      <c r="AB77" s="151" t="s">
        <v>895</v>
      </c>
      <c r="AC77" s="151" t="str">
        <f t="shared" si="39"/>
        <v>共立女子第二高等学校</v>
      </c>
      <c r="AD77" s="151" t="s">
        <v>3268</v>
      </c>
      <c r="AE77" t="s">
        <v>3269</v>
      </c>
      <c r="AF77" t="s">
        <v>3270</v>
      </c>
      <c r="AG77"/>
    </row>
    <row r="78" spans="1:33" x14ac:dyDescent="0.2">
      <c r="A78" s="151">
        <f t="shared" si="27"/>
        <v>50288</v>
      </c>
      <c r="B78" s="151">
        <f t="shared" si="28"/>
        <v>5</v>
      </c>
      <c r="C78" s="152">
        <f t="shared" si="29"/>
        <v>2</v>
      </c>
      <c r="D78" s="152" t="str">
        <f t="shared" si="30"/>
        <v>岩本</v>
      </c>
      <c r="E78" s="152" t="str">
        <f t="shared" si="31"/>
        <v>麻友子</v>
      </c>
      <c r="F78" s="153" t="str">
        <f t="shared" si="32"/>
        <v>ｲﾜﾓﾄ</v>
      </c>
      <c r="G78" s="153" t="str">
        <f t="shared" si="33"/>
        <v>ﾏﾕｺ</v>
      </c>
      <c r="H78" s="154">
        <f t="shared" si="34"/>
        <v>1</v>
      </c>
      <c r="I78" s="152" t="str">
        <f t="shared" si="26"/>
        <v>都武蔵野北</v>
      </c>
      <c r="K78" s="152" t="str">
        <f t="shared" si="35"/>
        <v>女</v>
      </c>
      <c r="M78" s="380">
        <v>50288</v>
      </c>
      <c r="N78" s="380" t="s">
        <v>3587</v>
      </c>
      <c r="O78" s="380" t="s">
        <v>4968</v>
      </c>
      <c r="P78" s="380" t="s">
        <v>3588</v>
      </c>
      <c r="Q78" s="380" t="s">
        <v>596</v>
      </c>
      <c r="R78" s="380" t="s">
        <v>886</v>
      </c>
      <c r="S78" s="379"/>
      <c r="T78" s="380">
        <v>1</v>
      </c>
      <c r="V78" s="146">
        <f t="shared" si="40"/>
        <v>130619</v>
      </c>
      <c r="W78" s="155">
        <v>6</v>
      </c>
      <c r="X78" s="155">
        <v>19</v>
      </c>
      <c r="Y78" s="155">
        <f t="shared" si="24"/>
        <v>619</v>
      </c>
      <c r="Z78" t="s">
        <v>1153</v>
      </c>
      <c r="AA78" t="s">
        <v>1114</v>
      </c>
      <c r="AB78" s="151" t="s">
        <v>895</v>
      </c>
      <c r="AC78" s="151" t="str">
        <f t="shared" si="39"/>
        <v>工学院大学附属高等学校</v>
      </c>
      <c r="AD78" s="151" t="s">
        <v>3271</v>
      </c>
      <c r="AE78" t="s">
        <v>3272</v>
      </c>
      <c r="AF78" t="s">
        <v>3273</v>
      </c>
      <c r="AG78"/>
    </row>
    <row r="79" spans="1:33" x14ac:dyDescent="0.2">
      <c r="A79" s="151">
        <f t="shared" si="27"/>
        <v>50289</v>
      </c>
      <c r="B79" s="151">
        <f t="shared" si="28"/>
        <v>5</v>
      </c>
      <c r="C79" s="152">
        <f t="shared" si="29"/>
        <v>2</v>
      </c>
      <c r="D79" s="152" t="str">
        <f t="shared" si="30"/>
        <v>忠内</v>
      </c>
      <c r="E79" s="152" t="str">
        <f t="shared" si="31"/>
        <v>朝子</v>
      </c>
      <c r="F79" s="153" t="str">
        <f t="shared" si="32"/>
        <v>ﾀﾀﾞｳﾁ</v>
      </c>
      <c r="G79" s="153" t="str">
        <f t="shared" si="33"/>
        <v>ｱｻｺ</v>
      </c>
      <c r="H79" s="154">
        <f t="shared" si="34"/>
        <v>1</v>
      </c>
      <c r="I79" s="152" t="str">
        <f t="shared" si="26"/>
        <v>都武蔵野北</v>
      </c>
      <c r="K79" s="152" t="str">
        <f t="shared" si="35"/>
        <v>女</v>
      </c>
      <c r="M79" s="380">
        <v>50289</v>
      </c>
      <c r="N79" s="380" t="s">
        <v>4969</v>
      </c>
      <c r="O79" s="380" t="s">
        <v>4970</v>
      </c>
      <c r="P79" s="380" t="s">
        <v>4971</v>
      </c>
      <c r="Q79" s="380" t="s">
        <v>4972</v>
      </c>
      <c r="R79" s="380" t="s">
        <v>886</v>
      </c>
      <c r="S79" s="379"/>
      <c r="T79" s="380">
        <v>1</v>
      </c>
      <c r="V79" s="146">
        <f t="shared" si="40"/>
        <v>130621</v>
      </c>
      <c r="W79" s="155">
        <v>6</v>
      </c>
      <c r="X79" s="155">
        <v>21</v>
      </c>
      <c r="Y79" s="155">
        <f t="shared" si="24"/>
        <v>621</v>
      </c>
      <c r="Z79" t="s">
        <v>1128</v>
      </c>
      <c r="AA79" t="s">
        <v>1128</v>
      </c>
      <c r="AB79" s="151" t="s">
        <v>895</v>
      </c>
      <c r="AC79" s="151" t="str">
        <f t="shared" si="39"/>
        <v>帝京八王子高等学校</v>
      </c>
      <c r="AD79" s="151" t="s">
        <v>3274</v>
      </c>
      <c r="AE79" t="s">
        <v>3275</v>
      </c>
      <c r="AF79" t="s">
        <v>3276</v>
      </c>
      <c r="AG79"/>
    </row>
    <row r="80" spans="1:33" x14ac:dyDescent="0.2">
      <c r="A80" s="151">
        <f t="shared" si="27"/>
        <v>50290</v>
      </c>
      <c r="B80" s="151">
        <f t="shared" si="28"/>
        <v>5</v>
      </c>
      <c r="C80" s="152">
        <f t="shared" si="29"/>
        <v>2</v>
      </c>
      <c r="D80" s="152" t="str">
        <f t="shared" si="30"/>
        <v>青野</v>
      </c>
      <c r="E80" s="152" t="str">
        <f t="shared" si="31"/>
        <v>幸実</v>
      </c>
      <c r="F80" s="153" t="str">
        <f t="shared" si="32"/>
        <v>ｱｵﾉ</v>
      </c>
      <c r="G80" s="153" t="str">
        <f t="shared" si="33"/>
        <v>ﾕｷﾐ</v>
      </c>
      <c r="H80" s="154">
        <f t="shared" si="34"/>
        <v>1</v>
      </c>
      <c r="I80" s="152" t="str">
        <f t="shared" si="26"/>
        <v>都武蔵野北</v>
      </c>
      <c r="K80" s="152" t="str">
        <f t="shared" si="35"/>
        <v>女</v>
      </c>
      <c r="M80" s="380">
        <v>50290</v>
      </c>
      <c r="N80" s="380" t="s">
        <v>5493</v>
      </c>
      <c r="O80" s="380" t="s">
        <v>5494</v>
      </c>
      <c r="P80" s="380" t="s">
        <v>5495</v>
      </c>
      <c r="Q80" s="380" t="s">
        <v>2354</v>
      </c>
      <c r="R80" s="380" t="s">
        <v>886</v>
      </c>
      <c r="S80" s="379"/>
      <c r="T80" s="380">
        <v>1</v>
      </c>
      <c r="V80" s="146">
        <f t="shared" si="40"/>
        <v>130622</v>
      </c>
      <c r="W80" s="155">
        <v>6</v>
      </c>
      <c r="X80" s="155">
        <v>22</v>
      </c>
      <c r="Y80" s="155">
        <f t="shared" si="24"/>
        <v>622</v>
      </c>
      <c r="Z80" t="s">
        <v>1158</v>
      </c>
      <c r="AA80" t="s">
        <v>1134</v>
      </c>
      <c r="AB80" s="151" t="s">
        <v>895</v>
      </c>
      <c r="AC80" s="151" t="str">
        <f t="shared" si="39"/>
        <v>八王子学園八王子高等学校</v>
      </c>
      <c r="AD80" s="151" t="s">
        <v>3277</v>
      </c>
      <c r="AE80" t="s">
        <v>3278</v>
      </c>
      <c r="AF80" t="s">
        <v>3279</v>
      </c>
      <c r="AG80"/>
    </row>
    <row r="81" spans="1:33" x14ac:dyDescent="0.2">
      <c r="A81" s="151">
        <f t="shared" si="27"/>
        <v>50291</v>
      </c>
      <c r="B81" s="151">
        <f t="shared" si="28"/>
        <v>5</v>
      </c>
      <c r="C81" s="152">
        <f t="shared" si="29"/>
        <v>2</v>
      </c>
      <c r="D81" s="152" t="str">
        <f t="shared" si="30"/>
        <v>池田</v>
      </c>
      <c r="E81" s="152" t="str">
        <f t="shared" si="31"/>
        <v>柚奈</v>
      </c>
      <c r="F81" s="153" t="str">
        <f t="shared" si="32"/>
        <v>ｲｹﾀﾞ</v>
      </c>
      <c r="G81" s="153" t="str">
        <f t="shared" si="33"/>
        <v>ﾕｽﾞﾅ</v>
      </c>
      <c r="H81" s="154">
        <f t="shared" si="34"/>
        <v>1</v>
      </c>
      <c r="I81" s="152" t="str">
        <f t="shared" si="26"/>
        <v>都武蔵野北</v>
      </c>
      <c r="K81" s="152" t="str">
        <f t="shared" si="35"/>
        <v>女</v>
      </c>
      <c r="M81" s="380">
        <v>50291</v>
      </c>
      <c r="N81" s="380" t="s">
        <v>141</v>
      </c>
      <c r="O81" s="380" t="s">
        <v>5496</v>
      </c>
      <c r="P81" s="380" t="s">
        <v>377</v>
      </c>
      <c r="Q81" s="380" t="s">
        <v>5497</v>
      </c>
      <c r="R81" s="380" t="s">
        <v>886</v>
      </c>
      <c r="S81" s="379"/>
      <c r="T81" s="380">
        <v>1</v>
      </c>
      <c r="V81" s="146">
        <f t="shared" si="40"/>
        <v>130623</v>
      </c>
      <c r="W81" s="155">
        <v>6</v>
      </c>
      <c r="X81" s="155">
        <v>23</v>
      </c>
      <c r="Y81" s="155">
        <f t="shared" si="24"/>
        <v>623</v>
      </c>
      <c r="Z81" t="s">
        <v>1136</v>
      </c>
      <c r="AA81" t="s">
        <v>1136</v>
      </c>
      <c r="AB81" s="151" t="s">
        <v>895</v>
      </c>
      <c r="AC81" s="151" t="str">
        <f t="shared" si="39"/>
        <v>八王子実践高等学校</v>
      </c>
      <c r="AD81" s="151" t="s">
        <v>3280</v>
      </c>
      <c r="AE81" t="s">
        <v>3281</v>
      </c>
      <c r="AF81" t="s">
        <v>3282</v>
      </c>
      <c r="AG81"/>
    </row>
    <row r="82" spans="1:33" x14ac:dyDescent="0.2">
      <c r="A82" s="151">
        <f t="shared" si="27"/>
        <v>50292</v>
      </c>
      <c r="B82" s="151">
        <f t="shared" si="28"/>
        <v>5</v>
      </c>
      <c r="C82" s="152">
        <f t="shared" si="29"/>
        <v>2</v>
      </c>
      <c r="D82" s="152" t="str">
        <f t="shared" si="30"/>
        <v>根岸</v>
      </c>
      <c r="E82" s="152" t="str">
        <f t="shared" si="31"/>
        <v>涼香</v>
      </c>
      <c r="F82" s="153" t="str">
        <f t="shared" si="32"/>
        <v>ﾈｷﾞｼ</v>
      </c>
      <c r="G82" s="153" t="str">
        <f t="shared" si="33"/>
        <v>ｽｽﾞｶ</v>
      </c>
      <c r="H82" s="154">
        <f t="shared" si="34"/>
        <v>1</v>
      </c>
      <c r="I82" s="152" t="str">
        <f t="shared" si="26"/>
        <v>都武蔵野北</v>
      </c>
      <c r="K82" s="152" t="str">
        <f t="shared" si="35"/>
        <v>女</v>
      </c>
      <c r="M82" s="380">
        <v>50292</v>
      </c>
      <c r="N82" s="380" t="s">
        <v>5498</v>
      </c>
      <c r="O82" s="380" t="s">
        <v>5499</v>
      </c>
      <c r="P82" s="380" t="s">
        <v>5500</v>
      </c>
      <c r="Q82" s="380" t="s">
        <v>2425</v>
      </c>
      <c r="R82" s="380" t="s">
        <v>886</v>
      </c>
      <c r="S82" s="379"/>
      <c r="T82" s="380">
        <v>1</v>
      </c>
      <c r="V82" s="146">
        <f t="shared" si="40"/>
        <v>130624</v>
      </c>
      <c r="W82" s="155">
        <v>6</v>
      </c>
      <c r="X82" s="155">
        <v>24</v>
      </c>
      <c r="Y82" s="155">
        <f t="shared" si="24"/>
        <v>624</v>
      </c>
      <c r="Z82" t="s">
        <v>1159</v>
      </c>
      <c r="AA82" t="s">
        <v>1151</v>
      </c>
      <c r="AB82" s="151" t="s">
        <v>895</v>
      </c>
      <c r="AC82" s="151" t="str">
        <f t="shared" si="39"/>
        <v>明治大学付属中野八王子高等学校</v>
      </c>
      <c r="AD82" s="151" t="s">
        <v>3283</v>
      </c>
      <c r="AE82" t="s">
        <v>3284</v>
      </c>
      <c r="AF82" t="s">
        <v>3285</v>
      </c>
      <c r="AG82"/>
    </row>
    <row r="83" spans="1:33" x14ac:dyDescent="0.2">
      <c r="A83" s="151">
        <f t="shared" si="27"/>
        <v>50293</v>
      </c>
      <c r="B83" s="151">
        <f t="shared" si="28"/>
        <v>5</v>
      </c>
      <c r="C83" s="152">
        <f t="shared" si="29"/>
        <v>2</v>
      </c>
      <c r="D83" s="152" t="str">
        <f t="shared" si="30"/>
        <v>野崎</v>
      </c>
      <c r="E83" s="152" t="str">
        <f t="shared" si="31"/>
        <v>ちひろ</v>
      </c>
      <c r="F83" s="153" t="str">
        <f t="shared" si="32"/>
        <v>ﾉｻﾞｷ</v>
      </c>
      <c r="G83" s="153" t="str">
        <f t="shared" si="33"/>
        <v>ﾁﾋﾛ</v>
      </c>
      <c r="H83" s="154">
        <f t="shared" si="34"/>
        <v>1</v>
      </c>
      <c r="I83" s="152" t="str">
        <f t="shared" si="26"/>
        <v>都武蔵野北</v>
      </c>
      <c r="K83" s="152" t="str">
        <f t="shared" si="35"/>
        <v>女</v>
      </c>
      <c r="M83" s="380">
        <v>50293</v>
      </c>
      <c r="N83" s="380" t="s">
        <v>1524</v>
      </c>
      <c r="O83" s="380" t="s">
        <v>5501</v>
      </c>
      <c r="P83" s="380" t="s">
        <v>1525</v>
      </c>
      <c r="Q83" s="380" t="s">
        <v>492</v>
      </c>
      <c r="R83" s="380" t="s">
        <v>886</v>
      </c>
      <c r="S83" s="379"/>
      <c r="T83" s="380">
        <v>1</v>
      </c>
      <c r="V83" s="146">
        <f t="shared" si="40"/>
        <v>130626</v>
      </c>
      <c r="W83" s="155">
        <v>6</v>
      </c>
      <c r="X83" s="155">
        <v>26</v>
      </c>
      <c r="Y83" s="155">
        <f t="shared" si="24"/>
        <v>626</v>
      </c>
      <c r="Z83" t="s">
        <v>1130</v>
      </c>
      <c r="AA83" t="s">
        <v>1161</v>
      </c>
      <c r="AB83" s="151" t="s">
        <v>896</v>
      </c>
      <c r="AC83" s="151" t="str">
        <f t="shared" si="39"/>
        <v>東京工業高等専門学校</v>
      </c>
      <c r="AD83" s="151" t="s">
        <v>3071</v>
      </c>
      <c r="AE83" s="151" t="s">
        <v>3072</v>
      </c>
      <c r="AF83"/>
      <c r="AG83"/>
    </row>
    <row r="84" spans="1:33" x14ac:dyDescent="0.2">
      <c r="A84" s="151">
        <f t="shared" si="27"/>
        <v>50294</v>
      </c>
      <c r="B84" s="151">
        <f t="shared" si="28"/>
        <v>5</v>
      </c>
      <c r="C84" s="152">
        <f t="shared" si="29"/>
        <v>2</v>
      </c>
      <c r="D84" s="152" t="str">
        <f t="shared" si="30"/>
        <v>松下</v>
      </c>
      <c r="E84" s="152" t="str">
        <f t="shared" si="31"/>
        <v>茉由</v>
      </c>
      <c r="F84" s="153" t="str">
        <f t="shared" si="32"/>
        <v>ﾏﾂｼﾀ</v>
      </c>
      <c r="G84" s="153" t="str">
        <f t="shared" si="33"/>
        <v>ﾏﾕ</v>
      </c>
      <c r="H84" s="154">
        <f t="shared" si="34"/>
        <v>1</v>
      </c>
      <c r="I84" s="152" t="str">
        <f t="shared" si="26"/>
        <v>都武蔵野北</v>
      </c>
      <c r="K84" s="152" t="str">
        <f t="shared" si="35"/>
        <v>女</v>
      </c>
      <c r="M84" s="380">
        <v>50294</v>
      </c>
      <c r="N84" s="380" t="s">
        <v>154</v>
      </c>
      <c r="O84" s="380" t="s">
        <v>5502</v>
      </c>
      <c r="P84" s="380" t="s">
        <v>469</v>
      </c>
      <c r="Q84" s="380" t="s">
        <v>328</v>
      </c>
      <c r="R84" s="380" t="s">
        <v>886</v>
      </c>
      <c r="S84" s="379"/>
      <c r="T84" s="380">
        <v>1</v>
      </c>
      <c r="V84" s="146">
        <f t="shared" si="40"/>
        <v>130627</v>
      </c>
      <c r="W84" s="155">
        <v>6</v>
      </c>
      <c r="X84" s="155">
        <v>27</v>
      </c>
      <c r="Y84" s="155">
        <f t="shared" si="24"/>
        <v>627</v>
      </c>
      <c r="Z84" t="s">
        <v>1164</v>
      </c>
      <c r="AA84" t="s">
        <v>1115</v>
      </c>
      <c r="AB84" s="151" t="s">
        <v>895</v>
      </c>
      <c r="AC84" s="151" t="str">
        <f t="shared" si="39"/>
        <v>東京都立小平高等学校</v>
      </c>
      <c r="AD84" s="151" t="s">
        <v>3286</v>
      </c>
      <c r="AE84" t="s">
        <v>3287</v>
      </c>
      <c r="AF84" t="s">
        <v>3288</v>
      </c>
      <c r="AG84"/>
    </row>
    <row r="85" spans="1:33" x14ac:dyDescent="0.2">
      <c r="A85" s="151">
        <f t="shared" si="27"/>
        <v>50326</v>
      </c>
      <c r="B85" s="151">
        <f t="shared" si="28"/>
        <v>5</v>
      </c>
      <c r="C85" s="152">
        <f t="shared" si="29"/>
        <v>3</v>
      </c>
      <c r="D85" s="152" t="str">
        <f t="shared" si="30"/>
        <v>新徳</v>
      </c>
      <c r="E85" s="152" t="str">
        <f t="shared" si="31"/>
        <v>将大</v>
      </c>
      <c r="F85" s="153" t="str">
        <f t="shared" si="32"/>
        <v>ｼﾝﾄｸ</v>
      </c>
      <c r="G85" s="153" t="str">
        <f t="shared" si="33"/>
        <v>ｼｮｳﾀ</v>
      </c>
      <c r="H85" s="154">
        <f t="shared" si="34"/>
        <v>3</v>
      </c>
      <c r="I85" s="152" t="str">
        <f t="shared" si="26"/>
        <v>聖徳学園</v>
      </c>
      <c r="K85" s="152" t="str">
        <f t="shared" si="35"/>
        <v>男</v>
      </c>
      <c r="M85" s="380">
        <v>50326</v>
      </c>
      <c r="N85" s="380" t="s">
        <v>1903</v>
      </c>
      <c r="O85" s="380" t="s">
        <v>1501</v>
      </c>
      <c r="P85" s="380" t="s">
        <v>2187</v>
      </c>
      <c r="Q85" s="380" t="s">
        <v>462</v>
      </c>
      <c r="R85" s="380" t="s">
        <v>885</v>
      </c>
      <c r="S85" s="379"/>
      <c r="T85" s="380">
        <v>3</v>
      </c>
      <c r="V85" s="146">
        <v>130628</v>
      </c>
      <c r="W85" s="155">
        <v>6</v>
      </c>
      <c r="X85" s="155">
        <v>28</v>
      </c>
      <c r="Y85" s="155">
        <f t="shared" si="24"/>
        <v>628</v>
      </c>
      <c r="Z85" t="s">
        <v>3374</v>
      </c>
      <c r="AA85" t="s">
        <v>3375</v>
      </c>
      <c r="AB85" s="151" t="s">
        <v>895</v>
      </c>
      <c r="AC85" s="151" t="str">
        <f t="shared" si="39"/>
        <v>東京都立小平西高等学校</v>
      </c>
      <c r="AD85" s="151" t="s">
        <v>3376</v>
      </c>
      <c r="AE85" s="151" t="s">
        <v>3377</v>
      </c>
      <c r="AF85" s="151" t="s">
        <v>3378</v>
      </c>
      <c r="AG85"/>
    </row>
    <row r="86" spans="1:33" x14ac:dyDescent="0.2">
      <c r="A86" s="151">
        <f t="shared" si="27"/>
        <v>50327</v>
      </c>
      <c r="B86" s="151">
        <f t="shared" si="28"/>
        <v>5</v>
      </c>
      <c r="C86" s="152">
        <f t="shared" si="29"/>
        <v>3</v>
      </c>
      <c r="D86" s="152" t="str">
        <f t="shared" si="30"/>
        <v>野口</v>
      </c>
      <c r="E86" s="152" t="str">
        <f t="shared" si="31"/>
        <v>駿人</v>
      </c>
      <c r="F86" s="153" t="str">
        <f t="shared" si="32"/>
        <v>ﾉｸﾞﾁ</v>
      </c>
      <c r="G86" s="153" t="str">
        <f t="shared" si="33"/>
        <v>ﾊﾔﾄ</v>
      </c>
      <c r="H86" s="154">
        <f t="shared" si="34"/>
        <v>3</v>
      </c>
      <c r="I86" s="152" t="str">
        <f t="shared" si="26"/>
        <v>聖徳学園</v>
      </c>
      <c r="K86" s="152" t="str">
        <f t="shared" si="35"/>
        <v>男</v>
      </c>
      <c r="M86" s="380">
        <v>50327</v>
      </c>
      <c r="N86" s="380" t="s">
        <v>17</v>
      </c>
      <c r="O86" s="380" t="s">
        <v>1904</v>
      </c>
      <c r="P86" s="380" t="s">
        <v>18</v>
      </c>
      <c r="Q86" s="380" t="s">
        <v>394</v>
      </c>
      <c r="R86" s="380" t="s">
        <v>885</v>
      </c>
      <c r="S86" s="379"/>
      <c r="T86" s="380">
        <v>3</v>
      </c>
      <c r="V86" s="146">
        <f t="shared" si="40"/>
        <v>130629</v>
      </c>
      <c r="W86" s="155">
        <v>6</v>
      </c>
      <c r="X86" s="155">
        <v>29</v>
      </c>
      <c r="Y86" s="155">
        <f t="shared" si="24"/>
        <v>629</v>
      </c>
      <c r="Z86" t="s">
        <v>1165</v>
      </c>
      <c r="AA86" t="s">
        <v>1116</v>
      </c>
      <c r="AB86" s="151" t="s">
        <v>895</v>
      </c>
      <c r="AC86" s="151" t="str">
        <f t="shared" si="39"/>
        <v>東京都立小平南高等学校</v>
      </c>
      <c r="AD86" s="151" t="s">
        <v>3289</v>
      </c>
      <c r="AE86" t="s">
        <v>3290</v>
      </c>
      <c r="AF86" t="s">
        <v>3291</v>
      </c>
      <c r="AG86"/>
    </row>
    <row r="87" spans="1:33" x14ac:dyDescent="0.2">
      <c r="A87" s="151">
        <f t="shared" si="27"/>
        <v>50328</v>
      </c>
      <c r="B87" s="151">
        <f t="shared" si="28"/>
        <v>5</v>
      </c>
      <c r="C87" s="152">
        <f t="shared" si="29"/>
        <v>3</v>
      </c>
      <c r="D87" s="152" t="str">
        <f t="shared" si="30"/>
        <v>古山</v>
      </c>
      <c r="E87" s="152" t="str">
        <f t="shared" si="31"/>
        <v>智也</v>
      </c>
      <c r="F87" s="153" t="str">
        <f t="shared" si="32"/>
        <v>ﾌﾙﾔﾏ</v>
      </c>
      <c r="G87" s="153" t="str">
        <f t="shared" si="33"/>
        <v>ﾄﾓﾔ</v>
      </c>
      <c r="H87" s="154">
        <f t="shared" si="34"/>
        <v>3</v>
      </c>
      <c r="I87" s="152" t="str">
        <f t="shared" si="26"/>
        <v>聖徳学園</v>
      </c>
      <c r="K87" s="152" t="str">
        <f t="shared" si="35"/>
        <v>男</v>
      </c>
      <c r="M87" s="380">
        <v>50328</v>
      </c>
      <c r="N87" s="380" t="s">
        <v>1839</v>
      </c>
      <c r="O87" s="380" t="s">
        <v>249</v>
      </c>
      <c r="P87" s="380" t="s">
        <v>1840</v>
      </c>
      <c r="Q87" s="380" t="s">
        <v>454</v>
      </c>
      <c r="R87" s="380" t="s">
        <v>885</v>
      </c>
      <c r="S87" s="379"/>
      <c r="T87" s="380">
        <v>3</v>
      </c>
      <c r="V87" s="146">
        <f t="shared" si="40"/>
        <v>130630</v>
      </c>
      <c r="W87" s="155">
        <v>6</v>
      </c>
      <c r="X87" s="155">
        <v>30</v>
      </c>
      <c r="Y87" s="155">
        <f t="shared" si="24"/>
        <v>630</v>
      </c>
      <c r="Z87" t="s">
        <v>1113</v>
      </c>
      <c r="AA87" t="s">
        <v>1113</v>
      </c>
      <c r="AB87" s="151" t="s">
        <v>895</v>
      </c>
      <c r="AC87" s="151" t="str">
        <f t="shared" si="39"/>
        <v>錦城高等学校</v>
      </c>
      <c r="AD87" s="151" t="s">
        <v>3292</v>
      </c>
      <c r="AE87" t="s">
        <v>3293</v>
      </c>
      <c r="AF87" t="s">
        <v>3294</v>
      </c>
      <c r="AG87"/>
    </row>
    <row r="88" spans="1:33" x14ac:dyDescent="0.2">
      <c r="A88" s="151">
        <f t="shared" si="27"/>
        <v>50329</v>
      </c>
      <c r="B88" s="151">
        <f t="shared" si="28"/>
        <v>5</v>
      </c>
      <c r="C88" s="152">
        <f t="shared" si="29"/>
        <v>3</v>
      </c>
      <c r="D88" s="152" t="str">
        <f t="shared" si="30"/>
        <v>和田</v>
      </c>
      <c r="E88" s="152" t="str">
        <f t="shared" si="31"/>
        <v>光平</v>
      </c>
      <c r="F88" s="153" t="str">
        <f t="shared" si="32"/>
        <v>ﾜﾀﾞ</v>
      </c>
      <c r="G88" s="153" t="str">
        <f t="shared" si="33"/>
        <v>ｺｳﾍｲ</v>
      </c>
      <c r="H88" s="154">
        <f t="shared" si="34"/>
        <v>3</v>
      </c>
      <c r="I88" s="152" t="str">
        <f t="shared" si="26"/>
        <v>聖徳学園</v>
      </c>
      <c r="K88" s="152" t="str">
        <f t="shared" si="35"/>
        <v>男</v>
      </c>
      <c r="M88" s="380">
        <v>50329</v>
      </c>
      <c r="N88" s="380" t="s">
        <v>100</v>
      </c>
      <c r="O88" s="380" t="s">
        <v>1905</v>
      </c>
      <c r="P88" s="380" t="s">
        <v>304</v>
      </c>
      <c r="Q88" s="380" t="s">
        <v>355</v>
      </c>
      <c r="R88" s="380" t="s">
        <v>885</v>
      </c>
      <c r="S88" s="379"/>
      <c r="T88" s="380">
        <v>3</v>
      </c>
      <c r="V88" s="146">
        <f t="shared" si="40"/>
        <v>130631</v>
      </c>
      <c r="W88" s="155">
        <v>6</v>
      </c>
      <c r="X88" s="155">
        <v>31</v>
      </c>
      <c r="Y88" s="155">
        <f t="shared" si="24"/>
        <v>631</v>
      </c>
      <c r="Z88" t="s">
        <v>1121</v>
      </c>
      <c r="AA88" t="s">
        <v>1121</v>
      </c>
      <c r="AB88" s="151" t="s">
        <v>895</v>
      </c>
      <c r="AC88" s="151" t="str">
        <f t="shared" si="39"/>
        <v>白梅学園高等学校</v>
      </c>
      <c r="AD88" s="151" t="s">
        <v>3295</v>
      </c>
      <c r="AE88" t="s">
        <v>3296</v>
      </c>
      <c r="AF88" t="s">
        <v>3297</v>
      </c>
      <c r="AG88"/>
    </row>
    <row r="89" spans="1:33" x14ac:dyDescent="0.2">
      <c r="A89" s="151">
        <f t="shared" si="27"/>
        <v>50330</v>
      </c>
      <c r="B89" s="151">
        <f t="shared" si="28"/>
        <v>5</v>
      </c>
      <c r="C89" s="152">
        <f t="shared" si="29"/>
        <v>3</v>
      </c>
      <c r="D89" s="152" t="str">
        <f t="shared" si="30"/>
        <v>安藤</v>
      </c>
      <c r="E89" s="152" t="str">
        <f t="shared" si="31"/>
        <v>貴城</v>
      </c>
      <c r="F89" s="153" t="str">
        <f t="shared" si="32"/>
        <v>ｱﾝﾄﾞｳ</v>
      </c>
      <c r="G89" s="153" t="str">
        <f t="shared" si="33"/>
        <v>ﾀｶｷ</v>
      </c>
      <c r="H89" s="154">
        <f t="shared" si="34"/>
        <v>3</v>
      </c>
      <c r="I89" s="152" t="str">
        <f t="shared" si="26"/>
        <v>聖徳学園</v>
      </c>
      <c r="K89" s="152" t="str">
        <f t="shared" si="35"/>
        <v>男</v>
      </c>
      <c r="M89" s="380">
        <v>50330</v>
      </c>
      <c r="N89" s="380" t="s">
        <v>126</v>
      </c>
      <c r="O89" s="380" t="s">
        <v>3422</v>
      </c>
      <c r="P89" s="380" t="s">
        <v>651</v>
      </c>
      <c r="Q89" s="380" t="s">
        <v>1699</v>
      </c>
      <c r="R89" s="380" t="s">
        <v>885</v>
      </c>
      <c r="S89" s="379"/>
      <c r="T89" s="380">
        <v>3</v>
      </c>
      <c r="V89" s="146">
        <f t="shared" si="40"/>
        <v>130632</v>
      </c>
      <c r="W89" s="155">
        <v>6</v>
      </c>
      <c r="X89" s="155">
        <v>32</v>
      </c>
      <c r="Y89" s="155">
        <f t="shared" si="24"/>
        <v>632</v>
      </c>
      <c r="Z89" t="s">
        <v>51</v>
      </c>
      <c r="AA89" t="s">
        <v>1122</v>
      </c>
      <c r="AB89" s="151" t="s">
        <v>895</v>
      </c>
      <c r="AC89" s="151" t="str">
        <f t="shared" si="39"/>
        <v>創価高等学校</v>
      </c>
      <c r="AD89" s="151" t="s">
        <v>3298</v>
      </c>
      <c r="AE89" t="s">
        <v>3299</v>
      </c>
      <c r="AF89" t="s">
        <v>3300</v>
      </c>
      <c r="AG89"/>
    </row>
    <row r="90" spans="1:33" x14ac:dyDescent="0.2">
      <c r="A90" s="151">
        <f t="shared" si="27"/>
        <v>50331</v>
      </c>
      <c r="B90" s="151">
        <f t="shared" si="28"/>
        <v>5</v>
      </c>
      <c r="C90" s="152">
        <f t="shared" si="29"/>
        <v>3</v>
      </c>
      <c r="D90" s="152" t="str">
        <f t="shared" si="30"/>
        <v>山本</v>
      </c>
      <c r="E90" s="152" t="str">
        <f t="shared" si="31"/>
        <v>泰暉</v>
      </c>
      <c r="F90" s="153" t="str">
        <f t="shared" si="32"/>
        <v>ﾔﾏﾓﾄ</v>
      </c>
      <c r="G90" s="153" t="str">
        <f t="shared" si="33"/>
        <v>ﾀｲｷ</v>
      </c>
      <c r="H90" s="154">
        <f t="shared" si="34"/>
        <v>3</v>
      </c>
      <c r="I90" s="152" t="str">
        <f t="shared" si="26"/>
        <v>聖徳学園</v>
      </c>
      <c r="K90" s="152" t="str">
        <f t="shared" si="35"/>
        <v>男</v>
      </c>
      <c r="M90" s="380">
        <v>50331</v>
      </c>
      <c r="N90" s="380" t="s">
        <v>129</v>
      </c>
      <c r="O90" s="380" t="s">
        <v>3423</v>
      </c>
      <c r="P90" s="380" t="s">
        <v>384</v>
      </c>
      <c r="Q90" s="380" t="s">
        <v>982</v>
      </c>
      <c r="R90" s="380" t="s">
        <v>885</v>
      </c>
      <c r="S90" s="379"/>
      <c r="T90" s="380">
        <v>3</v>
      </c>
      <c r="V90" s="146">
        <f t="shared" si="40"/>
        <v>130633</v>
      </c>
      <c r="W90" s="155">
        <v>6</v>
      </c>
      <c r="X90" s="155">
        <v>33</v>
      </c>
      <c r="Y90" s="155">
        <f t="shared" si="24"/>
        <v>633</v>
      </c>
      <c r="Z90" t="s">
        <v>1154</v>
      </c>
      <c r="AA90" t="s">
        <v>1123</v>
      </c>
      <c r="AB90" s="151" t="s">
        <v>895</v>
      </c>
      <c r="AC90" s="151" t="str">
        <f t="shared" si="39"/>
        <v>拓殖大学第一高等学校</v>
      </c>
      <c r="AD90" s="151" t="s">
        <v>3301</v>
      </c>
      <c r="AE90" t="s">
        <v>3302</v>
      </c>
      <c r="AF90" t="s">
        <v>3303</v>
      </c>
      <c r="AG90"/>
    </row>
    <row r="91" spans="1:33" x14ac:dyDescent="0.2">
      <c r="A91" s="151">
        <f t="shared" si="27"/>
        <v>50333</v>
      </c>
      <c r="B91" s="151">
        <f t="shared" si="28"/>
        <v>5</v>
      </c>
      <c r="C91" s="152">
        <f t="shared" si="29"/>
        <v>3</v>
      </c>
      <c r="D91" s="152" t="str">
        <f t="shared" si="30"/>
        <v>上羽</v>
      </c>
      <c r="E91" s="152" t="str">
        <f t="shared" si="31"/>
        <v>隼平</v>
      </c>
      <c r="F91" s="153" t="str">
        <f t="shared" si="32"/>
        <v>ｳｴﾊﾞ</v>
      </c>
      <c r="G91" s="153" t="str">
        <f t="shared" si="33"/>
        <v>ｼｭﾝﾍﾟｲ</v>
      </c>
      <c r="H91" s="154">
        <f t="shared" si="34"/>
        <v>3</v>
      </c>
      <c r="I91" s="152" t="str">
        <f t="shared" si="26"/>
        <v>聖徳学園</v>
      </c>
      <c r="K91" s="152" t="str">
        <f t="shared" si="35"/>
        <v>男</v>
      </c>
      <c r="M91" s="380">
        <v>50333</v>
      </c>
      <c r="N91" s="380" t="s">
        <v>3424</v>
      </c>
      <c r="O91" s="380" t="s">
        <v>3425</v>
      </c>
      <c r="P91" s="380" t="s">
        <v>3426</v>
      </c>
      <c r="Q91" s="380" t="s">
        <v>2732</v>
      </c>
      <c r="R91" s="380" t="s">
        <v>885</v>
      </c>
      <c r="S91" s="379"/>
      <c r="T91" s="380">
        <v>3</v>
      </c>
      <c r="V91" s="146">
        <f t="shared" si="40"/>
        <v>130635</v>
      </c>
      <c r="W91" s="155">
        <v>6</v>
      </c>
      <c r="X91" s="155">
        <v>35</v>
      </c>
      <c r="Y91" s="155">
        <f t="shared" si="24"/>
        <v>635</v>
      </c>
      <c r="Z91" t="s">
        <v>1182</v>
      </c>
      <c r="AA91" t="s">
        <v>1142</v>
      </c>
      <c r="AB91" s="151" t="s">
        <v>895</v>
      </c>
      <c r="AC91" s="151" t="str">
        <f t="shared" si="39"/>
        <v>東京都立東大和高等学校</v>
      </c>
      <c r="AD91" s="151" t="s">
        <v>3304</v>
      </c>
      <c r="AE91" t="s">
        <v>3305</v>
      </c>
      <c r="AF91" t="s">
        <v>3306</v>
      </c>
      <c r="AG91"/>
    </row>
    <row r="92" spans="1:33" x14ac:dyDescent="0.2">
      <c r="A92" s="151">
        <f t="shared" si="27"/>
        <v>50334</v>
      </c>
      <c r="B92" s="151">
        <f t="shared" si="28"/>
        <v>5</v>
      </c>
      <c r="C92" s="152">
        <f t="shared" si="29"/>
        <v>3</v>
      </c>
      <c r="D92" s="152" t="str">
        <f t="shared" si="30"/>
        <v>本間</v>
      </c>
      <c r="E92" s="152" t="str">
        <f t="shared" si="31"/>
        <v>慧斗</v>
      </c>
      <c r="F92" s="153" t="str">
        <f t="shared" si="32"/>
        <v>ﾎﾝﾏ</v>
      </c>
      <c r="G92" s="153" t="str">
        <f t="shared" si="33"/>
        <v>ｹｲﾄ</v>
      </c>
      <c r="H92" s="154">
        <f t="shared" si="34"/>
        <v>2</v>
      </c>
      <c r="I92" s="152" t="str">
        <f t="shared" si="26"/>
        <v>聖徳学園</v>
      </c>
      <c r="K92" s="152" t="str">
        <f t="shared" si="35"/>
        <v>男</v>
      </c>
      <c r="M92" s="380">
        <v>50334</v>
      </c>
      <c r="N92" s="380" t="s">
        <v>1914</v>
      </c>
      <c r="O92" s="380" t="s">
        <v>3427</v>
      </c>
      <c r="P92" s="380" t="s">
        <v>2193</v>
      </c>
      <c r="Q92" s="380" t="s">
        <v>552</v>
      </c>
      <c r="R92" s="380" t="s">
        <v>885</v>
      </c>
      <c r="S92" s="379"/>
      <c r="T92" s="380">
        <v>2</v>
      </c>
      <c r="V92" s="146">
        <f t="shared" si="40"/>
        <v>130636</v>
      </c>
      <c r="W92" s="155">
        <v>6</v>
      </c>
      <c r="X92" s="155">
        <v>36</v>
      </c>
      <c r="Y92" s="155">
        <f t="shared" si="24"/>
        <v>636</v>
      </c>
      <c r="Z92" t="s">
        <v>1183</v>
      </c>
      <c r="AA92" t="s">
        <v>1143</v>
      </c>
      <c r="AB92" s="151" t="s">
        <v>895</v>
      </c>
      <c r="AC92" s="151" t="str">
        <f t="shared" si="39"/>
        <v>東京都立東大和南高等学校</v>
      </c>
      <c r="AD92" s="151" t="s">
        <v>3307</v>
      </c>
      <c r="AE92" t="s">
        <v>3308</v>
      </c>
      <c r="AF92" t="s">
        <v>3309</v>
      </c>
      <c r="AG92"/>
    </row>
    <row r="93" spans="1:33" x14ac:dyDescent="0.2">
      <c r="A93" s="151">
        <f t="shared" si="27"/>
        <v>50335</v>
      </c>
      <c r="B93" s="151">
        <f t="shared" si="28"/>
        <v>5</v>
      </c>
      <c r="C93" s="152">
        <f t="shared" si="29"/>
        <v>3</v>
      </c>
      <c r="D93" s="152" t="str">
        <f t="shared" si="30"/>
        <v>水本</v>
      </c>
      <c r="E93" s="152" t="str">
        <f t="shared" si="31"/>
        <v>侑希</v>
      </c>
      <c r="F93" s="153" t="str">
        <f t="shared" si="32"/>
        <v>ﾐｽﾞﾓﾄ</v>
      </c>
      <c r="G93" s="153" t="str">
        <f t="shared" si="33"/>
        <v>ﾕｳｷ</v>
      </c>
      <c r="H93" s="154">
        <f t="shared" si="34"/>
        <v>2</v>
      </c>
      <c r="I93" s="152" t="str">
        <f t="shared" si="26"/>
        <v>聖徳学園</v>
      </c>
      <c r="K93" s="152" t="str">
        <f t="shared" si="35"/>
        <v>男</v>
      </c>
      <c r="M93" s="380">
        <v>50335</v>
      </c>
      <c r="N93" s="380" t="s">
        <v>1715</v>
      </c>
      <c r="O93" s="380" t="s">
        <v>3428</v>
      </c>
      <c r="P93" s="380" t="s">
        <v>1716</v>
      </c>
      <c r="Q93" s="380" t="s">
        <v>307</v>
      </c>
      <c r="R93" s="380" t="s">
        <v>885</v>
      </c>
      <c r="S93" s="379"/>
      <c r="T93" s="380">
        <v>2</v>
      </c>
      <c r="V93" s="146">
        <f t="shared" si="40"/>
        <v>130637</v>
      </c>
      <c r="W93" s="155">
        <v>6</v>
      </c>
      <c r="X93" s="155">
        <v>37</v>
      </c>
      <c r="Y93" s="155">
        <f t="shared" si="24"/>
        <v>637</v>
      </c>
      <c r="Z93" t="s">
        <v>1172</v>
      </c>
      <c r="AA93" t="s">
        <v>1127</v>
      </c>
      <c r="AB93" s="151" t="s">
        <v>895</v>
      </c>
      <c r="AC93" s="151" t="str">
        <f t="shared" si="39"/>
        <v>東京都立多摩工業高等学校</v>
      </c>
      <c r="AD93" s="151" t="s">
        <v>3310</v>
      </c>
      <c r="AE93" t="s">
        <v>3311</v>
      </c>
      <c r="AF93" t="s">
        <v>3312</v>
      </c>
      <c r="AG93"/>
    </row>
    <row r="94" spans="1:33" x14ac:dyDescent="0.2">
      <c r="A94" s="151">
        <f t="shared" si="27"/>
        <v>50336</v>
      </c>
      <c r="B94" s="151">
        <f t="shared" si="28"/>
        <v>5</v>
      </c>
      <c r="C94" s="152">
        <f t="shared" si="29"/>
        <v>3</v>
      </c>
      <c r="D94" s="152" t="str">
        <f t="shared" si="30"/>
        <v>田尾</v>
      </c>
      <c r="E94" s="152" t="str">
        <f t="shared" si="31"/>
        <v>一心</v>
      </c>
      <c r="F94" s="153" t="str">
        <f t="shared" si="32"/>
        <v>ﾀｵ</v>
      </c>
      <c r="G94" s="153" t="str">
        <f t="shared" si="33"/>
        <v>ｲｯｼﾝ</v>
      </c>
      <c r="H94" s="154">
        <f t="shared" si="34"/>
        <v>2</v>
      </c>
      <c r="I94" s="152" t="str">
        <f t="shared" si="26"/>
        <v>聖徳学園</v>
      </c>
      <c r="K94" s="152" t="str">
        <f t="shared" si="35"/>
        <v>男</v>
      </c>
      <c r="M94" s="380">
        <v>50336</v>
      </c>
      <c r="N94" s="380" t="s">
        <v>4857</v>
      </c>
      <c r="O94" s="380" t="s">
        <v>4858</v>
      </c>
      <c r="P94" s="380" t="s">
        <v>4859</v>
      </c>
      <c r="Q94" s="380" t="s">
        <v>4860</v>
      </c>
      <c r="R94" s="380" t="s">
        <v>885</v>
      </c>
      <c r="S94" s="379"/>
      <c r="T94" s="380">
        <v>2</v>
      </c>
      <c r="V94" s="146">
        <f t="shared" si="40"/>
        <v>130638</v>
      </c>
      <c r="W94" s="155">
        <v>6</v>
      </c>
      <c r="X94" s="155">
        <v>38</v>
      </c>
      <c r="Y94" s="155">
        <f t="shared" si="24"/>
        <v>638</v>
      </c>
      <c r="Z94" t="s">
        <v>1185</v>
      </c>
      <c r="AA94" t="s">
        <v>1145</v>
      </c>
      <c r="AB94" s="151" t="s">
        <v>895</v>
      </c>
      <c r="AC94" s="151" t="str">
        <f t="shared" si="39"/>
        <v>東京都立福生高等学校</v>
      </c>
      <c r="AD94" s="151" t="s">
        <v>3313</v>
      </c>
      <c r="AE94" t="s">
        <v>3314</v>
      </c>
      <c r="AF94" t="s">
        <v>3315</v>
      </c>
      <c r="AG94"/>
    </row>
    <row r="95" spans="1:33" x14ac:dyDescent="0.2">
      <c r="A95" s="151">
        <f t="shared" si="27"/>
        <v>50337</v>
      </c>
      <c r="B95" s="151">
        <f t="shared" si="28"/>
        <v>5</v>
      </c>
      <c r="C95" s="152">
        <f t="shared" si="29"/>
        <v>3</v>
      </c>
      <c r="D95" s="152" t="str">
        <f t="shared" si="30"/>
        <v>加藤</v>
      </c>
      <c r="E95" s="152" t="str">
        <f t="shared" si="31"/>
        <v>大我</v>
      </c>
      <c r="F95" s="153" t="str">
        <f t="shared" si="32"/>
        <v>ｶﾄｳ</v>
      </c>
      <c r="G95" s="153" t="str">
        <f t="shared" si="33"/>
        <v>ﾀｲｶﾞ</v>
      </c>
      <c r="H95" s="154">
        <f t="shared" si="34"/>
        <v>1</v>
      </c>
      <c r="I95" s="152" t="str">
        <f t="shared" si="26"/>
        <v>聖徳学園</v>
      </c>
      <c r="K95" s="152" t="str">
        <f t="shared" si="35"/>
        <v>男</v>
      </c>
      <c r="M95" s="380">
        <v>50337</v>
      </c>
      <c r="N95" s="380" t="s">
        <v>111</v>
      </c>
      <c r="O95" s="380" t="s">
        <v>4973</v>
      </c>
      <c r="P95" s="380" t="s">
        <v>348</v>
      </c>
      <c r="Q95" s="380" t="s">
        <v>926</v>
      </c>
      <c r="R95" s="380" t="s">
        <v>885</v>
      </c>
      <c r="S95" s="379"/>
      <c r="T95" s="380">
        <v>1</v>
      </c>
      <c r="V95" s="146">
        <f t="shared" si="40"/>
        <v>130640</v>
      </c>
      <c r="W95" s="155">
        <v>6</v>
      </c>
      <c r="X95" s="155">
        <v>40</v>
      </c>
      <c r="Y95" s="155">
        <f t="shared" si="24"/>
        <v>640</v>
      </c>
      <c r="Z95" t="s">
        <v>1171</v>
      </c>
      <c r="AA95" t="s">
        <v>1126</v>
      </c>
      <c r="AB95" s="151" t="s">
        <v>895</v>
      </c>
      <c r="AC95" s="151" t="str">
        <f t="shared" si="39"/>
        <v>東京都立多摩高等学校</v>
      </c>
      <c r="AD95" s="151" t="s">
        <v>3316</v>
      </c>
      <c r="AE95" t="s">
        <v>3317</v>
      </c>
      <c r="AF95" t="s">
        <v>3318</v>
      </c>
      <c r="AG95"/>
    </row>
    <row r="96" spans="1:33" x14ac:dyDescent="0.2">
      <c r="A96" s="151">
        <f t="shared" si="27"/>
        <v>50338</v>
      </c>
      <c r="B96" s="151">
        <f t="shared" si="28"/>
        <v>5</v>
      </c>
      <c r="C96" s="152">
        <f t="shared" si="29"/>
        <v>3</v>
      </c>
      <c r="D96" s="152" t="str">
        <f t="shared" si="30"/>
        <v>阿部</v>
      </c>
      <c r="E96" s="152" t="str">
        <f t="shared" si="31"/>
        <v>淳之介</v>
      </c>
      <c r="F96" s="153" t="str">
        <f t="shared" si="32"/>
        <v>ｱﾍﾞ</v>
      </c>
      <c r="G96" s="153" t="str">
        <f t="shared" si="33"/>
        <v>ｼﾞｭﾝﾉｽｹ</v>
      </c>
      <c r="H96" s="154">
        <f t="shared" si="34"/>
        <v>1</v>
      </c>
      <c r="I96" s="152" t="str">
        <f t="shared" si="26"/>
        <v>聖徳学園</v>
      </c>
      <c r="K96" s="152" t="str">
        <f t="shared" si="35"/>
        <v>男</v>
      </c>
      <c r="M96" s="380">
        <v>50338</v>
      </c>
      <c r="N96" s="380" t="s">
        <v>105</v>
      </c>
      <c r="O96" s="380" t="s">
        <v>6482</v>
      </c>
      <c r="P96" s="380" t="s">
        <v>318</v>
      </c>
      <c r="Q96" s="380" t="s">
        <v>5644</v>
      </c>
      <c r="R96" s="380" t="s">
        <v>885</v>
      </c>
      <c r="S96" s="379"/>
      <c r="T96" s="380">
        <v>1</v>
      </c>
      <c r="V96" s="146">
        <f t="shared" si="40"/>
        <v>130642</v>
      </c>
      <c r="W96" s="155">
        <v>6</v>
      </c>
      <c r="X96" s="155">
        <v>42</v>
      </c>
      <c r="Y96" s="155">
        <f t="shared" si="24"/>
        <v>642</v>
      </c>
      <c r="Z96" t="s">
        <v>1168</v>
      </c>
      <c r="AA96" t="s">
        <v>1119</v>
      </c>
      <c r="AB96" s="151" t="s">
        <v>895</v>
      </c>
      <c r="AC96" s="151" t="str">
        <f t="shared" si="39"/>
        <v>東京都立昭和高等学校</v>
      </c>
      <c r="AD96" s="151" t="s">
        <v>3319</v>
      </c>
      <c r="AE96" t="s">
        <v>3320</v>
      </c>
      <c r="AF96" t="s">
        <v>3321</v>
      </c>
      <c r="AG96"/>
    </row>
    <row r="97" spans="1:33" x14ac:dyDescent="0.2">
      <c r="A97" s="151">
        <f t="shared" si="27"/>
        <v>50339</v>
      </c>
      <c r="B97" s="151">
        <f t="shared" si="28"/>
        <v>5</v>
      </c>
      <c r="C97" s="152">
        <f t="shared" si="29"/>
        <v>3</v>
      </c>
      <c r="D97" s="152" t="str">
        <f t="shared" si="30"/>
        <v>木原</v>
      </c>
      <c r="E97" s="152" t="str">
        <f t="shared" si="31"/>
        <v>歩</v>
      </c>
      <c r="F97" s="153" t="str">
        <f t="shared" si="32"/>
        <v>ｷﾊﾗ</v>
      </c>
      <c r="G97" s="153" t="str">
        <f t="shared" si="33"/>
        <v>ｱﾕﾑ</v>
      </c>
      <c r="H97" s="154">
        <f t="shared" si="34"/>
        <v>1</v>
      </c>
      <c r="I97" s="152" t="str">
        <f t="shared" si="26"/>
        <v>聖徳学園</v>
      </c>
      <c r="K97" s="152" t="str">
        <f t="shared" si="35"/>
        <v>男</v>
      </c>
      <c r="M97" s="380">
        <v>50339</v>
      </c>
      <c r="N97" s="380" t="s">
        <v>5927</v>
      </c>
      <c r="O97" s="380" t="s">
        <v>1554</v>
      </c>
      <c r="P97" s="380" t="s">
        <v>5929</v>
      </c>
      <c r="Q97" s="380" t="s">
        <v>1395</v>
      </c>
      <c r="R97" s="380" t="s">
        <v>885</v>
      </c>
      <c r="S97" s="379"/>
      <c r="T97" s="380">
        <v>1</v>
      </c>
      <c r="V97" s="146">
        <f t="shared" si="40"/>
        <v>130643</v>
      </c>
      <c r="W97" s="155">
        <v>6</v>
      </c>
      <c r="X97" s="155">
        <v>43</v>
      </c>
      <c r="Y97" s="155">
        <f t="shared" si="24"/>
        <v>643</v>
      </c>
      <c r="Z97" t="s">
        <v>1175</v>
      </c>
      <c r="AA97" t="s">
        <v>1133</v>
      </c>
      <c r="AB97" s="151" t="s">
        <v>895</v>
      </c>
      <c r="AC97" s="151" t="str">
        <f t="shared" si="39"/>
        <v>東京都立拝島高等学校</v>
      </c>
      <c r="AD97" s="151" t="s">
        <v>3322</v>
      </c>
      <c r="AE97" t="s">
        <v>3323</v>
      </c>
      <c r="AF97" t="s">
        <v>3324</v>
      </c>
      <c r="AG97"/>
    </row>
    <row r="98" spans="1:33" x14ac:dyDescent="0.2">
      <c r="A98" s="151">
        <f t="shared" si="27"/>
        <v>50340</v>
      </c>
      <c r="B98" s="151">
        <f t="shared" si="28"/>
        <v>5</v>
      </c>
      <c r="C98" s="152">
        <f t="shared" si="29"/>
        <v>3</v>
      </c>
      <c r="D98" s="152" t="str">
        <f t="shared" si="30"/>
        <v>雨谷</v>
      </c>
      <c r="E98" s="152" t="str">
        <f t="shared" si="31"/>
        <v>伯久</v>
      </c>
      <c r="F98" s="153" t="str">
        <f t="shared" si="32"/>
        <v>ｱﾏｶﾞｲ</v>
      </c>
      <c r="G98" s="153" t="str">
        <f t="shared" si="33"/>
        <v>ﾊｸ</v>
      </c>
      <c r="H98" s="154">
        <f t="shared" si="34"/>
        <v>1</v>
      </c>
      <c r="I98" s="152" t="str">
        <f t="shared" si="26"/>
        <v>聖徳学園</v>
      </c>
      <c r="K98" s="152" t="str">
        <f t="shared" si="35"/>
        <v>男</v>
      </c>
      <c r="M98" s="380">
        <v>50340</v>
      </c>
      <c r="N98" s="380" t="s">
        <v>6483</v>
      </c>
      <c r="O98" s="380" t="s">
        <v>6484</v>
      </c>
      <c r="P98" s="380" t="s">
        <v>6485</v>
      </c>
      <c r="Q98" s="380" t="s">
        <v>6486</v>
      </c>
      <c r="R98" s="380" t="s">
        <v>885</v>
      </c>
      <c r="S98" s="379"/>
      <c r="T98" s="380">
        <v>1</v>
      </c>
      <c r="V98" s="146">
        <f t="shared" si="40"/>
        <v>130644</v>
      </c>
      <c r="W98" s="155">
        <v>6</v>
      </c>
      <c r="X98" s="155">
        <v>44</v>
      </c>
      <c r="Y98" s="155">
        <f t="shared" si="24"/>
        <v>644</v>
      </c>
      <c r="Z98" t="s">
        <v>1562</v>
      </c>
      <c r="AA98" t="s">
        <v>1562</v>
      </c>
      <c r="AB98" s="151" t="s">
        <v>895</v>
      </c>
      <c r="AC98" s="151" t="str">
        <f t="shared" si="39"/>
        <v>啓明学園高等学校</v>
      </c>
      <c r="AD98" s="151" t="s">
        <v>3325</v>
      </c>
      <c r="AE98" t="s">
        <v>3326</v>
      </c>
      <c r="AF98" t="s">
        <v>3327</v>
      </c>
      <c r="AG98"/>
    </row>
    <row r="99" spans="1:33" x14ac:dyDescent="0.2">
      <c r="A99" s="151">
        <f t="shared" si="27"/>
        <v>50341</v>
      </c>
      <c r="B99" s="151">
        <f t="shared" si="28"/>
        <v>5</v>
      </c>
      <c r="C99" s="152">
        <f t="shared" si="29"/>
        <v>3</v>
      </c>
      <c r="D99" s="152" t="str">
        <f t="shared" si="30"/>
        <v>江口</v>
      </c>
      <c r="E99" s="152" t="str">
        <f t="shared" si="31"/>
        <v>倫太郎</v>
      </c>
      <c r="F99" s="153" t="str">
        <f t="shared" si="32"/>
        <v>ｴｸﾞﾁ</v>
      </c>
      <c r="G99" s="153" t="str">
        <f t="shared" si="33"/>
        <v>ﾘﾝﾀﾛｳ</v>
      </c>
      <c r="H99" s="154">
        <f t="shared" si="34"/>
        <v>1</v>
      </c>
      <c r="I99" s="152" t="str">
        <f t="shared" si="26"/>
        <v>聖徳学園</v>
      </c>
      <c r="K99" s="152" t="str">
        <f t="shared" si="35"/>
        <v>男</v>
      </c>
      <c r="M99" s="380">
        <v>50341</v>
      </c>
      <c r="N99" s="380" t="s">
        <v>6262</v>
      </c>
      <c r="O99" s="380" t="s">
        <v>6487</v>
      </c>
      <c r="P99" s="380" t="s">
        <v>6264</v>
      </c>
      <c r="Q99" s="380" t="s">
        <v>1462</v>
      </c>
      <c r="R99" s="380" t="s">
        <v>885</v>
      </c>
      <c r="S99" s="379"/>
      <c r="T99" s="380">
        <v>1</v>
      </c>
      <c r="V99" s="146">
        <f t="shared" ref="V99:V108" si="41">130000+W99*100+X99</f>
        <v>130646</v>
      </c>
      <c r="W99" s="155">
        <v>6</v>
      </c>
      <c r="X99" s="155">
        <v>46</v>
      </c>
      <c r="Y99" s="155">
        <f t="shared" ref="Y99:Y109" si="42">W99*100+X99</f>
        <v>646</v>
      </c>
      <c r="Z99" t="s">
        <v>1160</v>
      </c>
      <c r="AA99" t="s">
        <v>1109</v>
      </c>
      <c r="AB99" s="151" t="s">
        <v>895</v>
      </c>
      <c r="AC99" s="151" t="str">
        <f t="shared" ref="AC99:AC112" si="43">AA99&amp;AB99</f>
        <v>東京都立秋留台高等学校</v>
      </c>
      <c r="AD99" s="151" t="s">
        <v>3328</v>
      </c>
      <c r="AE99" t="s">
        <v>3329</v>
      </c>
      <c r="AF99" t="s">
        <v>3330</v>
      </c>
      <c r="AG99"/>
    </row>
    <row r="100" spans="1:33" x14ac:dyDescent="0.2">
      <c r="A100" s="151">
        <f t="shared" si="27"/>
        <v>50342</v>
      </c>
      <c r="B100" s="151">
        <f t="shared" si="28"/>
        <v>5</v>
      </c>
      <c r="C100" s="152">
        <f t="shared" si="29"/>
        <v>3</v>
      </c>
      <c r="D100" s="152" t="str">
        <f t="shared" si="30"/>
        <v>岡田</v>
      </c>
      <c r="E100" s="152" t="str">
        <f t="shared" si="31"/>
        <v>瑠海</v>
      </c>
      <c r="F100" s="153" t="str">
        <f t="shared" si="32"/>
        <v>ｵｶﾀﾞ</v>
      </c>
      <c r="G100" s="153" t="str">
        <f t="shared" si="33"/>
        <v>ﾙｶ</v>
      </c>
      <c r="H100" s="154">
        <f t="shared" si="34"/>
        <v>1</v>
      </c>
      <c r="I100" s="152" t="str">
        <f t="shared" si="26"/>
        <v>聖徳学園</v>
      </c>
      <c r="K100" s="152" t="str">
        <f t="shared" si="35"/>
        <v>男</v>
      </c>
      <c r="M100" s="380">
        <v>50342</v>
      </c>
      <c r="N100" s="380" t="s">
        <v>110</v>
      </c>
      <c r="O100" s="380" t="s">
        <v>6488</v>
      </c>
      <c r="P100" s="380" t="s">
        <v>332</v>
      </c>
      <c r="Q100" s="380" t="s">
        <v>1630</v>
      </c>
      <c r="R100" s="380" t="s">
        <v>885</v>
      </c>
      <c r="S100" s="379"/>
      <c r="T100" s="380">
        <v>1</v>
      </c>
      <c r="V100" s="146">
        <f t="shared" si="41"/>
        <v>130647</v>
      </c>
      <c r="W100" s="155">
        <v>6</v>
      </c>
      <c r="X100" s="155">
        <v>47</v>
      </c>
      <c r="Y100" s="155">
        <f t="shared" si="42"/>
        <v>647</v>
      </c>
      <c r="Z100" t="s">
        <v>1156</v>
      </c>
      <c r="AA100" t="s">
        <v>1129</v>
      </c>
      <c r="AB100" s="151" t="s">
        <v>895</v>
      </c>
      <c r="AC100" s="151" t="str">
        <f t="shared" si="43"/>
        <v>東海大学菅生高等学校</v>
      </c>
      <c r="AD100" s="151" t="s">
        <v>3331</v>
      </c>
      <c r="AE100" t="s">
        <v>3332</v>
      </c>
      <c r="AF100" t="s">
        <v>3333</v>
      </c>
      <c r="AG100"/>
    </row>
    <row r="101" spans="1:33" x14ac:dyDescent="0.2">
      <c r="A101" s="151">
        <f t="shared" si="27"/>
        <v>50343</v>
      </c>
      <c r="B101" s="151">
        <f t="shared" si="28"/>
        <v>5</v>
      </c>
      <c r="C101" s="152">
        <f t="shared" si="29"/>
        <v>3</v>
      </c>
      <c r="D101" s="152" t="str">
        <f t="shared" si="30"/>
        <v>山中</v>
      </c>
      <c r="E101" s="152" t="str">
        <f t="shared" si="31"/>
        <v>孝敏</v>
      </c>
      <c r="F101" s="153" t="str">
        <f t="shared" si="32"/>
        <v>ﾔﾏﾅｶ</v>
      </c>
      <c r="G101" s="153" t="str">
        <f t="shared" si="33"/>
        <v>ﾀｶﾄｼ</v>
      </c>
      <c r="H101" s="154">
        <f t="shared" si="34"/>
        <v>1</v>
      </c>
      <c r="I101" s="152" t="str">
        <f t="shared" si="26"/>
        <v>聖徳学園</v>
      </c>
      <c r="K101" s="152" t="str">
        <f t="shared" si="35"/>
        <v>男</v>
      </c>
      <c r="M101" s="380">
        <v>50343</v>
      </c>
      <c r="N101" s="380" t="s">
        <v>1231</v>
      </c>
      <c r="O101" s="380" t="s">
        <v>6489</v>
      </c>
      <c r="P101" s="380" t="s">
        <v>1232</v>
      </c>
      <c r="Q101" s="380" t="s">
        <v>6490</v>
      </c>
      <c r="R101" s="380" t="s">
        <v>885</v>
      </c>
      <c r="S101" s="379"/>
      <c r="T101" s="380">
        <v>1</v>
      </c>
      <c r="V101" s="146">
        <f t="shared" si="41"/>
        <v>130648</v>
      </c>
      <c r="W101" s="155">
        <v>6</v>
      </c>
      <c r="X101" s="155">
        <v>48</v>
      </c>
      <c r="Y101" s="155">
        <f t="shared" si="42"/>
        <v>648</v>
      </c>
      <c r="Z101" t="s">
        <v>1188</v>
      </c>
      <c r="AA101" t="s">
        <v>1149</v>
      </c>
      <c r="AB101" s="151" t="s">
        <v>895</v>
      </c>
      <c r="AC101" s="151" t="str">
        <f t="shared" si="43"/>
        <v>東京都立武蔵村山高等学校</v>
      </c>
      <c r="AD101" s="151" t="s">
        <v>3334</v>
      </c>
      <c r="AE101" t="s">
        <v>3335</v>
      </c>
      <c r="AF101" t="s">
        <v>3336</v>
      </c>
      <c r="AG101"/>
    </row>
    <row r="102" spans="1:33" x14ac:dyDescent="0.2">
      <c r="A102" s="151">
        <f t="shared" si="27"/>
        <v>50360</v>
      </c>
      <c r="B102" s="151">
        <f t="shared" si="28"/>
        <v>5</v>
      </c>
      <c r="C102" s="152">
        <f t="shared" si="29"/>
        <v>3</v>
      </c>
      <c r="D102" s="152" t="str">
        <f t="shared" si="30"/>
        <v>荘司</v>
      </c>
      <c r="E102" s="152" t="str">
        <f t="shared" si="31"/>
        <v>真菜</v>
      </c>
      <c r="F102" s="153" t="str">
        <f t="shared" si="32"/>
        <v>ｼｮｳｼﾞ</v>
      </c>
      <c r="G102" s="153" t="str">
        <f t="shared" si="33"/>
        <v>ﾏﾅ</v>
      </c>
      <c r="H102" s="154">
        <f t="shared" si="34"/>
        <v>1</v>
      </c>
      <c r="I102" s="152" t="str">
        <f t="shared" si="26"/>
        <v>聖徳学園</v>
      </c>
      <c r="K102" s="152" t="str">
        <f t="shared" si="35"/>
        <v>女</v>
      </c>
      <c r="M102" s="380">
        <v>50360</v>
      </c>
      <c r="N102" s="380" t="s">
        <v>4974</v>
      </c>
      <c r="O102" s="380" t="s">
        <v>3685</v>
      </c>
      <c r="P102" s="380" t="s">
        <v>4975</v>
      </c>
      <c r="Q102" s="380" t="s">
        <v>657</v>
      </c>
      <c r="R102" s="380" t="s">
        <v>886</v>
      </c>
      <c r="S102" s="379"/>
      <c r="T102" s="380">
        <v>1</v>
      </c>
      <c r="V102" s="146">
        <f t="shared" si="41"/>
        <v>130649</v>
      </c>
      <c r="W102" s="155">
        <v>6</v>
      </c>
      <c r="X102" s="155">
        <v>49</v>
      </c>
      <c r="Y102" s="155">
        <f t="shared" si="42"/>
        <v>649</v>
      </c>
      <c r="Z102" t="s">
        <v>1166</v>
      </c>
      <c r="AA102" t="s">
        <v>1117</v>
      </c>
      <c r="AB102" s="151" t="s">
        <v>895</v>
      </c>
      <c r="AC102" s="151" t="str">
        <f t="shared" si="43"/>
        <v>東京都立上水高等学校</v>
      </c>
      <c r="AD102" s="151" t="s">
        <v>3337</v>
      </c>
      <c r="AE102" t="s">
        <v>3338</v>
      </c>
      <c r="AF102" t="s">
        <v>3339</v>
      </c>
      <c r="AG102"/>
    </row>
    <row r="103" spans="1:33" x14ac:dyDescent="0.2">
      <c r="A103" s="151">
        <f t="shared" si="27"/>
        <v>50361</v>
      </c>
      <c r="B103" s="151">
        <f t="shared" si="28"/>
        <v>5</v>
      </c>
      <c r="C103" s="152">
        <f t="shared" si="29"/>
        <v>3</v>
      </c>
      <c r="D103" s="152" t="str">
        <f t="shared" si="30"/>
        <v>小澤</v>
      </c>
      <c r="E103" s="152" t="str">
        <f t="shared" si="31"/>
        <v>侑未</v>
      </c>
      <c r="F103" s="153" t="str">
        <f t="shared" si="32"/>
        <v>ｺｻﾞﾜ</v>
      </c>
      <c r="G103" s="153" t="str">
        <f t="shared" si="33"/>
        <v>ﾕｳﾐ</v>
      </c>
      <c r="H103" s="154">
        <f t="shared" si="34"/>
        <v>1</v>
      </c>
      <c r="I103" s="152" t="str">
        <f t="shared" si="26"/>
        <v>聖徳学園</v>
      </c>
      <c r="K103" s="152" t="str">
        <f t="shared" si="35"/>
        <v>女</v>
      </c>
      <c r="M103" s="380">
        <v>50361</v>
      </c>
      <c r="N103" s="380" t="s">
        <v>652</v>
      </c>
      <c r="O103" s="380" t="s">
        <v>6491</v>
      </c>
      <c r="P103" s="380" t="s">
        <v>6492</v>
      </c>
      <c r="Q103" s="380" t="s">
        <v>2511</v>
      </c>
      <c r="R103" s="380" t="s">
        <v>886</v>
      </c>
      <c r="S103" s="379"/>
      <c r="T103" s="380">
        <v>1</v>
      </c>
      <c r="V103" s="146">
        <f t="shared" si="41"/>
        <v>130650</v>
      </c>
      <c r="W103" s="155">
        <v>6</v>
      </c>
      <c r="X103" s="155">
        <v>50</v>
      </c>
      <c r="Y103" s="155">
        <f t="shared" si="42"/>
        <v>650</v>
      </c>
      <c r="Z103" t="s">
        <v>1180</v>
      </c>
      <c r="AA103" t="s">
        <v>1140</v>
      </c>
      <c r="AB103" s="151" t="s">
        <v>895</v>
      </c>
      <c r="AC103" s="151" t="str">
        <f t="shared" si="43"/>
        <v>東京都立東村山高等学校</v>
      </c>
      <c r="AD103" s="151" t="s">
        <v>3340</v>
      </c>
      <c r="AE103" t="s">
        <v>3341</v>
      </c>
      <c r="AF103" t="s">
        <v>3342</v>
      </c>
      <c r="AG103"/>
    </row>
    <row r="104" spans="1:33" x14ac:dyDescent="0.2">
      <c r="A104" s="151">
        <f t="shared" si="27"/>
        <v>50362</v>
      </c>
      <c r="B104" s="151">
        <f t="shared" si="28"/>
        <v>5</v>
      </c>
      <c r="C104" s="152">
        <f t="shared" si="29"/>
        <v>3</v>
      </c>
      <c r="D104" s="152" t="str">
        <f t="shared" si="30"/>
        <v>工藤</v>
      </c>
      <c r="E104" s="152" t="str">
        <f t="shared" si="31"/>
        <v>遥音</v>
      </c>
      <c r="F104" s="153" t="str">
        <f t="shared" si="32"/>
        <v>ｸﾄﾞｳ</v>
      </c>
      <c r="G104" s="153" t="str">
        <f t="shared" si="33"/>
        <v>ﾊﾙﾈ</v>
      </c>
      <c r="H104" s="154">
        <f t="shared" si="34"/>
        <v>1</v>
      </c>
      <c r="I104" s="152" t="str">
        <f t="shared" si="26"/>
        <v>聖徳学園</v>
      </c>
      <c r="K104" s="152" t="str">
        <f t="shared" si="35"/>
        <v>女</v>
      </c>
      <c r="M104" s="380">
        <v>50362</v>
      </c>
      <c r="N104" s="380" t="s">
        <v>245</v>
      </c>
      <c r="O104" s="380" t="s">
        <v>6493</v>
      </c>
      <c r="P104" s="380" t="s">
        <v>528</v>
      </c>
      <c r="Q104" s="380" t="s">
        <v>6494</v>
      </c>
      <c r="R104" s="380" t="s">
        <v>886</v>
      </c>
      <c r="S104" s="379"/>
      <c r="T104" s="380">
        <v>1</v>
      </c>
      <c r="V104" s="146">
        <f t="shared" si="41"/>
        <v>130651</v>
      </c>
      <c r="W104" s="155">
        <v>6</v>
      </c>
      <c r="X104" s="155">
        <v>51</v>
      </c>
      <c r="Y104" s="155">
        <f t="shared" si="42"/>
        <v>651</v>
      </c>
      <c r="Z104" t="s">
        <v>1181</v>
      </c>
      <c r="AA104" t="s">
        <v>1141</v>
      </c>
      <c r="AB104" s="151" t="s">
        <v>895</v>
      </c>
      <c r="AC104" s="151" t="str">
        <f t="shared" si="43"/>
        <v>東京都立東村山西高等学校</v>
      </c>
      <c r="AD104" s="151" t="s">
        <v>3343</v>
      </c>
      <c r="AE104" t="s">
        <v>3344</v>
      </c>
      <c r="AF104" t="s">
        <v>3345</v>
      </c>
      <c r="AG104"/>
    </row>
    <row r="105" spans="1:33" x14ac:dyDescent="0.2">
      <c r="A105" s="151">
        <f t="shared" si="27"/>
        <v>50363</v>
      </c>
      <c r="B105" s="151">
        <f t="shared" si="28"/>
        <v>5</v>
      </c>
      <c r="C105" s="152">
        <f t="shared" si="29"/>
        <v>3</v>
      </c>
      <c r="D105" s="152" t="str">
        <f t="shared" si="30"/>
        <v>佐々木</v>
      </c>
      <c r="E105" s="152" t="str">
        <f t="shared" si="31"/>
        <v>奈緒</v>
      </c>
      <c r="F105" s="153" t="str">
        <f t="shared" si="32"/>
        <v>ｻｻｷ</v>
      </c>
      <c r="G105" s="153" t="str">
        <f t="shared" si="33"/>
        <v>ﾅｵ</v>
      </c>
      <c r="H105" s="154">
        <f t="shared" si="34"/>
        <v>1</v>
      </c>
      <c r="I105" s="152" t="str">
        <f t="shared" si="26"/>
        <v>聖徳学園</v>
      </c>
      <c r="K105" s="152" t="str">
        <f t="shared" si="35"/>
        <v>女</v>
      </c>
      <c r="M105" s="380">
        <v>50363</v>
      </c>
      <c r="N105" s="380" t="s">
        <v>505</v>
      </c>
      <c r="O105" s="380" t="s">
        <v>4342</v>
      </c>
      <c r="P105" s="380" t="s">
        <v>506</v>
      </c>
      <c r="Q105" s="380" t="s">
        <v>398</v>
      </c>
      <c r="R105" s="380" t="s">
        <v>886</v>
      </c>
      <c r="S105" s="379"/>
      <c r="T105" s="380">
        <v>1</v>
      </c>
      <c r="V105" s="146">
        <f t="shared" si="41"/>
        <v>130652</v>
      </c>
      <c r="W105" s="155">
        <v>6</v>
      </c>
      <c r="X105" s="155">
        <v>52</v>
      </c>
      <c r="Y105" s="155">
        <f t="shared" si="42"/>
        <v>652</v>
      </c>
      <c r="Z105" t="s">
        <v>1157</v>
      </c>
      <c r="AA105" t="s">
        <v>2336</v>
      </c>
      <c r="AB105" s="151" t="s">
        <v>895</v>
      </c>
      <c r="AC105" s="151" t="str">
        <f t="shared" si="43"/>
        <v>日体桜華高等学校</v>
      </c>
      <c r="AD105" s="151" t="s">
        <v>3346</v>
      </c>
      <c r="AE105" t="s">
        <v>3347</v>
      </c>
      <c r="AF105" t="s">
        <v>3348</v>
      </c>
      <c r="AG105"/>
    </row>
    <row r="106" spans="1:33" x14ac:dyDescent="0.2">
      <c r="A106" s="151">
        <f t="shared" si="27"/>
        <v>50364</v>
      </c>
      <c r="B106" s="151">
        <f t="shared" si="28"/>
        <v>5</v>
      </c>
      <c r="C106" s="152">
        <f t="shared" si="29"/>
        <v>3</v>
      </c>
      <c r="D106" s="152" t="str">
        <f t="shared" si="30"/>
        <v>渡邉</v>
      </c>
      <c r="E106" s="152" t="str">
        <f t="shared" si="31"/>
        <v>テオファナ</v>
      </c>
      <c r="F106" s="153" t="str">
        <f t="shared" si="32"/>
        <v>ﾜﾀﾅﾍﾞ</v>
      </c>
      <c r="G106" s="153" t="str">
        <f t="shared" si="33"/>
        <v>ﾃｵﾌｧﾅ</v>
      </c>
      <c r="H106" s="154">
        <f t="shared" si="34"/>
        <v>1</v>
      </c>
      <c r="I106" s="152" t="str">
        <f t="shared" si="26"/>
        <v>聖徳学園</v>
      </c>
      <c r="K106" s="152" t="str">
        <f t="shared" si="35"/>
        <v>女</v>
      </c>
      <c r="M106" s="380">
        <v>50364</v>
      </c>
      <c r="N106" s="380" t="s">
        <v>156</v>
      </c>
      <c r="O106" s="380" t="s">
        <v>6595</v>
      </c>
      <c r="P106" s="380" t="s">
        <v>346</v>
      </c>
      <c r="Q106" s="380" t="s">
        <v>6495</v>
      </c>
      <c r="R106" s="380" t="s">
        <v>886</v>
      </c>
      <c r="S106" s="379"/>
      <c r="T106" s="380">
        <v>1</v>
      </c>
      <c r="V106" s="146">
        <f t="shared" si="41"/>
        <v>130653</v>
      </c>
      <c r="W106" s="155">
        <v>6</v>
      </c>
      <c r="X106" s="155">
        <v>53</v>
      </c>
      <c r="Y106" s="155">
        <f t="shared" si="42"/>
        <v>653</v>
      </c>
      <c r="Z106" t="s">
        <v>1150</v>
      </c>
      <c r="AA106" t="s">
        <v>4830</v>
      </c>
      <c r="AB106" s="151" t="s">
        <v>895</v>
      </c>
      <c r="AC106" s="151" t="str">
        <f t="shared" si="43"/>
        <v>明治学院東村山高等学校</v>
      </c>
      <c r="AD106" s="151" t="s">
        <v>3349</v>
      </c>
      <c r="AE106" t="s">
        <v>3350</v>
      </c>
      <c r="AF106" t="s">
        <v>3351</v>
      </c>
      <c r="AG106"/>
    </row>
    <row r="107" spans="1:33" x14ac:dyDescent="0.2">
      <c r="A107" s="151">
        <f t="shared" si="27"/>
        <v>50365</v>
      </c>
      <c r="B107" s="151">
        <f t="shared" si="28"/>
        <v>5</v>
      </c>
      <c r="C107" s="152">
        <f t="shared" si="29"/>
        <v>3</v>
      </c>
      <c r="D107" s="152" t="str">
        <f t="shared" si="30"/>
        <v>武井</v>
      </c>
      <c r="E107" s="152" t="str">
        <f t="shared" si="31"/>
        <v>海音</v>
      </c>
      <c r="F107" s="153" t="str">
        <f t="shared" si="32"/>
        <v>ﾀｹｲ</v>
      </c>
      <c r="G107" s="153" t="str">
        <f t="shared" si="33"/>
        <v>ｶｲﾈ</v>
      </c>
      <c r="H107" s="154">
        <f t="shared" si="34"/>
        <v>1</v>
      </c>
      <c r="I107" s="152" t="str">
        <f t="shared" si="26"/>
        <v>聖徳学園</v>
      </c>
      <c r="K107" s="152" t="str">
        <f t="shared" si="35"/>
        <v>女</v>
      </c>
      <c r="M107" s="380">
        <v>50365</v>
      </c>
      <c r="N107" s="380" t="s">
        <v>1643</v>
      </c>
      <c r="O107" s="380" t="s">
        <v>5234</v>
      </c>
      <c r="P107" s="380" t="s">
        <v>432</v>
      </c>
      <c r="Q107" s="380" t="s">
        <v>6496</v>
      </c>
      <c r="R107" s="380" t="s">
        <v>886</v>
      </c>
      <c r="S107" s="379"/>
      <c r="T107" s="380">
        <v>1</v>
      </c>
      <c r="V107" s="146">
        <f t="shared" si="41"/>
        <v>130654</v>
      </c>
      <c r="W107" s="155">
        <v>6</v>
      </c>
      <c r="X107" s="155">
        <v>54</v>
      </c>
      <c r="Y107" s="155">
        <f t="shared" si="42"/>
        <v>654</v>
      </c>
      <c r="Z107" t="s">
        <v>1152</v>
      </c>
      <c r="AA107" t="s">
        <v>1152</v>
      </c>
      <c r="AB107" s="151" t="s">
        <v>895</v>
      </c>
      <c r="AC107" s="151" t="str">
        <f t="shared" si="43"/>
        <v>明法高等学校</v>
      </c>
      <c r="AD107" s="151" t="s">
        <v>3352</v>
      </c>
      <c r="AE107" t="s">
        <v>3353</v>
      </c>
      <c r="AF107" t="s">
        <v>3354</v>
      </c>
      <c r="AG107"/>
    </row>
    <row r="108" spans="1:33" x14ac:dyDescent="0.2">
      <c r="A108" s="151">
        <f t="shared" si="27"/>
        <v>50407</v>
      </c>
      <c r="B108" s="151">
        <f t="shared" si="28"/>
        <v>5</v>
      </c>
      <c r="C108" s="152">
        <f t="shared" si="29"/>
        <v>4</v>
      </c>
      <c r="D108" s="152" t="str">
        <f t="shared" si="30"/>
        <v>杉浦</v>
      </c>
      <c r="E108" s="152" t="str">
        <f t="shared" si="31"/>
        <v>慧</v>
      </c>
      <c r="F108" s="153" t="str">
        <f t="shared" si="32"/>
        <v>ｽｷﾞｳﾗ</v>
      </c>
      <c r="G108" s="153" t="str">
        <f t="shared" si="33"/>
        <v>ｹｲ</v>
      </c>
      <c r="H108" s="154">
        <f t="shared" si="34"/>
        <v>3</v>
      </c>
      <c r="I108" s="152" t="str">
        <f t="shared" si="26"/>
        <v>成蹊</v>
      </c>
      <c r="K108" s="152" t="str">
        <f t="shared" si="35"/>
        <v>男</v>
      </c>
      <c r="M108" s="380">
        <v>50407</v>
      </c>
      <c r="N108" s="380" t="s">
        <v>586</v>
      </c>
      <c r="O108" s="380" t="s">
        <v>1443</v>
      </c>
      <c r="P108" s="380" t="s">
        <v>587</v>
      </c>
      <c r="Q108" s="380" t="s">
        <v>308</v>
      </c>
      <c r="R108" s="380" t="s">
        <v>885</v>
      </c>
      <c r="S108" s="379"/>
      <c r="T108" s="380">
        <v>3</v>
      </c>
      <c r="V108" s="146">
        <f t="shared" si="41"/>
        <v>130655</v>
      </c>
      <c r="W108" s="155">
        <v>6</v>
      </c>
      <c r="X108" s="155">
        <v>55</v>
      </c>
      <c r="Y108" s="155">
        <f t="shared" si="42"/>
        <v>655</v>
      </c>
      <c r="Z108" t="s">
        <v>1179</v>
      </c>
      <c r="AA108" t="s">
        <v>1139</v>
      </c>
      <c r="AB108" s="151" t="s">
        <v>895</v>
      </c>
      <c r="AC108" s="151" t="str">
        <f t="shared" si="43"/>
        <v>東京都立羽村高等学校</v>
      </c>
      <c r="AD108" s="151" t="s">
        <v>3355</v>
      </c>
      <c r="AE108" t="s">
        <v>3356</v>
      </c>
      <c r="AF108" t="s">
        <v>3357</v>
      </c>
      <c r="AG108"/>
    </row>
    <row r="109" spans="1:33" x14ac:dyDescent="0.2">
      <c r="A109" s="151">
        <f t="shared" si="27"/>
        <v>50408</v>
      </c>
      <c r="B109" s="151">
        <f t="shared" si="28"/>
        <v>5</v>
      </c>
      <c r="C109" s="152">
        <f t="shared" si="29"/>
        <v>4</v>
      </c>
      <c r="D109" s="152" t="str">
        <f t="shared" si="30"/>
        <v>前田</v>
      </c>
      <c r="E109" s="152" t="str">
        <f t="shared" si="31"/>
        <v>希</v>
      </c>
      <c r="F109" s="153" t="str">
        <f t="shared" si="32"/>
        <v>ﾏｴﾀﾞ</v>
      </c>
      <c r="G109" s="153" t="str">
        <f t="shared" si="33"/>
        <v>ﾕｳｷ</v>
      </c>
      <c r="H109" s="154">
        <f t="shared" si="34"/>
        <v>3</v>
      </c>
      <c r="I109" s="152" t="str">
        <f t="shared" si="26"/>
        <v>成蹊</v>
      </c>
      <c r="K109" s="152" t="str">
        <f t="shared" si="35"/>
        <v>男</v>
      </c>
      <c r="M109" s="380">
        <v>50408</v>
      </c>
      <c r="N109" s="380" t="s">
        <v>176</v>
      </c>
      <c r="O109" s="380" t="s">
        <v>4861</v>
      </c>
      <c r="P109" s="380" t="s">
        <v>367</v>
      </c>
      <c r="Q109" s="380" t="s">
        <v>307</v>
      </c>
      <c r="R109" s="380" t="s">
        <v>885</v>
      </c>
      <c r="S109" s="379"/>
      <c r="T109" s="380">
        <v>3</v>
      </c>
      <c r="V109" s="146">
        <f>130000+W109*100+X109</f>
        <v>130657</v>
      </c>
      <c r="W109" s="155">
        <v>6</v>
      </c>
      <c r="X109" s="155">
        <v>57</v>
      </c>
      <c r="Y109" s="155">
        <f t="shared" si="42"/>
        <v>657</v>
      </c>
      <c r="Z109" t="s">
        <v>4935</v>
      </c>
      <c r="AA109" t="s">
        <v>1147</v>
      </c>
      <c r="AB109" s="151" t="s">
        <v>3060</v>
      </c>
      <c r="AC109" s="151" t="str">
        <f t="shared" si="43"/>
        <v>東京都立瑞穂農芸高等学校</v>
      </c>
      <c r="AD109" s="151" t="s">
        <v>4955</v>
      </c>
      <c r="AE109" s="151" t="s">
        <v>4956</v>
      </c>
      <c r="AF109" s="151" t="s">
        <v>4957</v>
      </c>
    </row>
    <row r="110" spans="1:33" x14ac:dyDescent="0.2">
      <c r="A110" s="151">
        <f t="shared" si="27"/>
        <v>50415</v>
      </c>
      <c r="B110" s="151">
        <f t="shared" si="28"/>
        <v>5</v>
      </c>
      <c r="C110" s="152">
        <f t="shared" si="29"/>
        <v>4</v>
      </c>
      <c r="D110" s="152" t="str">
        <f t="shared" si="30"/>
        <v>田中</v>
      </c>
      <c r="E110" s="152" t="str">
        <f t="shared" si="31"/>
        <v>直矢</v>
      </c>
      <c r="F110" s="153" t="str">
        <f t="shared" si="32"/>
        <v>ﾀﾅｶ</v>
      </c>
      <c r="G110" s="153" t="str">
        <f t="shared" si="33"/>
        <v>ﾅｵﾔ</v>
      </c>
      <c r="H110" s="154">
        <f t="shared" si="34"/>
        <v>3</v>
      </c>
      <c r="I110" s="152" t="str">
        <f t="shared" si="26"/>
        <v>成蹊</v>
      </c>
      <c r="K110" s="152" t="str">
        <f t="shared" si="35"/>
        <v>男</v>
      </c>
      <c r="M110" s="380">
        <v>50415</v>
      </c>
      <c r="N110" s="380" t="s">
        <v>138</v>
      </c>
      <c r="O110" s="380" t="s">
        <v>264</v>
      </c>
      <c r="P110" s="380" t="s">
        <v>418</v>
      </c>
      <c r="Q110" s="380" t="s">
        <v>598</v>
      </c>
      <c r="R110" s="380" t="s">
        <v>885</v>
      </c>
      <c r="S110" s="379"/>
      <c r="T110" s="380">
        <v>3</v>
      </c>
      <c r="V110" s="146">
        <f>130000+W110*100+X110</f>
        <v>130658</v>
      </c>
      <c r="W110" s="155">
        <v>6</v>
      </c>
      <c r="X110" s="155">
        <v>58</v>
      </c>
      <c r="Y110" s="155">
        <f t="shared" ref="Y110" si="44">W110*100+X110</f>
        <v>658</v>
      </c>
      <c r="Z110" t="s">
        <v>4934</v>
      </c>
      <c r="AA110" t="s">
        <v>1132</v>
      </c>
      <c r="AB110" s="151" t="s">
        <v>3060</v>
      </c>
      <c r="AC110" s="151" t="str">
        <f t="shared" si="43"/>
        <v>都立青梅総合高等学校</v>
      </c>
      <c r="AD110" s="151" t="s">
        <v>3358</v>
      </c>
      <c r="AE110" s="151" t="s">
        <v>3359</v>
      </c>
      <c r="AF110" s="151" t="s">
        <v>3360</v>
      </c>
    </row>
    <row r="111" spans="1:33" x14ac:dyDescent="0.2">
      <c r="A111" s="151">
        <f t="shared" si="27"/>
        <v>50416</v>
      </c>
      <c r="B111" s="151">
        <f t="shared" si="28"/>
        <v>5</v>
      </c>
      <c r="C111" s="152">
        <f t="shared" si="29"/>
        <v>4</v>
      </c>
      <c r="D111" s="152" t="str">
        <f t="shared" si="30"/>
        <v>池田</v>
      </c>
      <c r="E111" s="152" t="str">
        <f t="shared" si="31"/>
        <v>守慶</v>
      </c>
      <c r="F111" s="153" t="str">
        <f t="shared" si="32"/>
        <v>ｲｹﾀﾞ</v>
      </c>
      <c r="G111" s="153" t="str">
        <f t="shared" si="33"/>
        <v>ﾓﾘﾖｼ</v>
      </c>
      <c r="H111" s="154">
        <f t="shared" si="34"/>
        <v>3</v>
      </c>
      <c r="I111" s="152" t="str">
        <f t="shared" si="26"/>
        <v>成蹊</v>
      </c>
      <c r="K111" s="152" t="str">
        <f t="shared" si="35"/>
        <v>男</v>
      </c>
      <c r="M111" s="380">
        <v>50416</v>
      </c>
      <c r="N111" s="380" t="s">
        <v>141</v>
      </c>
      <c r="O111" s="380" t="s">
        <v>2359</v>
      </c>
      <c r="P111" s="380" t="s">
        <v>377</v>
      </c>
      <c r="Q111" s="380" t="s">
        <v>2360</v>
      </c>
      <c r="R111" s="380" t="s">
        <v>885</v>
      </c>
      <c r="S111" s="379"/>
      <c r="T111" s="380">
        <v>3</v>
      </c>
      <c r="V111" s="146">
        <f>130000+W111*100+X111</f>
        <v>130659</v>
      </c>
      <c r="W111" s="155">
        <v>6</v>
      </c>
      <c r="X111" s="155">
        <v>59</v>
      </c>
      <c r="Y111" s="155">
        <f t="shared" ref="Y111:Y112" si="45">W111*100+X111</f>
        <v>659</v>
      </c>
      <c r="Z111" t="s">
        <v>1155</v>
      </c>
      <c r="AA111" t="s">
        <v>4933</v>
      </c>
      <c r="AB111" s="151" t="s">
        <v>3060</v>
      </c>
      <c r="AC111" s="151" t="str">
        <f t="shared" si="43"/>
        <v>帝京大学高等学校</v>
      </c>
      <c r="AD111" s="151" t="s">
        <v>3361</v>
      </c>
      <c r="AE111" s="151" t="s">
        <v>3362</v>
      </c>
      <c r="AF111" s="151" t="s">
        <v>3363</v>
      </c>
    </row>
    <row r="112" spans="1:33" x14ac:dyDescent="0.2">
      <c r="A112" s="151">
        <f t="shared" si="27"/>
        <v>50417</v>
      </c>
      <c r="B112" s="151">
        <f t="shared" si="28"/>
        <v>5</v>
      </c>
      <c r="C112" s="152">
        <f t="shared" si="29"/>
        <v>4</v>
      </c>
      <c r="D112" s="152" t="str">
        <f t="shared" si="30"/>
        <v>藤代</v>
      </c>
      <c r="E112" s="152" t="str">
        <f t="shared" si="31"/>
        <v>俊輔</v>
      </c>
      <c r="F112" s="153" t="str">
        <f t="shared" si="32"/>
        <v>ﾌｼﾞｼﾛ</v>
      </c>
      <c r="G112" s="153" t="str">
        <f t="shared" si="33"/>
        <v>ｼｭﾝｽｹ</v>
      </c>
      <c r="H112" s="154">
        <f t="shared" si="34"/>
        <v>3</v>
      </c>
      <c r="I112" s="152" t="str">
        <f t="shared" si="26"/>
        <v>成蹊</v>
      </c>
      <c r="K112" s="152" t="str">
        <f t="shared" si="35"/>
        <v>男</v>
      </c>
      <c r="M112" s="380">
        <v>50417</v>
      </c>
      <c r="N112" s="380" t="s">
        <v>2361</v>
      </c>
      <c r="O112" s="380" t="s">
        <v>2362</v>
      </c>
      <c r="P112" s="380" t="s">
        <v>2363</v>
      </c>
      <c r="Q112" s="380" t="s">
        <v>478</v>
      </c>
      <c r="R112" s="380" t="s">
        <v>885</v>
      </c>
      <c r="S112" s="379"/>
      <c r="T112" s="380">
        <v>3</v>
      </c>
      <c r="V112" s="146">
        <f>130000+W112*100+X112</f>
        <v>130660</v>
      </c>
      <c r="W112" s="155">
        <v>6</v>
      </c>
      <c r="X112" s="155">
        <v>60</v>
      </c>
      <c r="Y112" s="155">
        <f t="shared" si="45"/>
        <v>660</v>
      </c>
      <c r="Z112" t="s">
        <v>4951</v>
      </c>
      <c r="AA112" t="s">
        <v>4952</v>
      </c>
      <c r="AB112" s="151" t="s">
        <v>4958</v>
      </c>
      <c r="AC112" s="151" t="str">
        <f t="shared" si="43"/>
        <v>東京都立羽村特別支援学校</v>
      </c>
      <c r="AD112" s="151" t="s">
        <v>6478</v>
      </c>
      <c r="AE112" s="151" t="s">
        <v>4953</v>
      </c>
      <c r="AF112" s="151" t="s">
        <v>4954</v>
      </c>
    </row>
    <row r="113" spans="1:20" x14ac:dyDescent="0.2">
      <c r="A113" s="151">
        <f t="shared" si="27"/>
        <v>50420</v>
      </c>
      <c r="B113" s="151">
        <f t="shared" si="28"/>
        <v>5</v>
      </c>
      <c r="C113" s="152">
        <f t="shared" si="29"/>
        <v>4</v>
      </c>
      <c r="D113" s="152" t="str">
        <f t="shared" si="30"/>
        <v>及川</v>
      </c>
      <c r="E113" s="152" t="str">
        <f t="shared" si="31"/>
        <v>和真</v>
      </c>
      <c r="F113" s="153" t="str">
        <f t="shared" si="32"/>
        <v>ｵｲｶﾜ</v>
      </c>
      <c r="G113" s="153" t="str">
        <f t="shared" si="33"/>
        <v>ｶｽﾞﾏ</v>
      </c>
      <c r="H113" s="154">
        <f t="shared" si="34"/>
        <v>3</v>
      </c>
      <c r="I113" s="152" t="str">
        <f t="shared" si="26"/>
        <v>成蹊</v>
      </c>
      <c r="K113" s="152" t="str">
        <f t="shared" si="35"/>
        <v>男</v>
      </c>
      <c r="M113" s="380">
        <v>50420</v>
      </c>
      <c r="N113" s="380" t="s">
        <v>1469</v>
      </c>
      <c r="O113" s="380" t="s">
        <v>1810</v>
      </c>
      <c r="P113" s="380" t="s">
        <v>1470</v>
      </c>
      <c r="Q113" s="380" t="s">
        <v>544</v>
      </c>
      <c r="R113" s="380" t="s">
        <v>885</v>
      </c>
      <c r="S113" s="379"/>
      <c r="T113" s="380">
        <v>3</v>
      </c>
    </row>
    <row r="114" spans="1:20" x14ac:dyDescent="0.2">
      <c r="A114" s="151">
        <f t="shared" si="27"/>
        <v>50421</v>
      </c>
      <c r="B114" s="151">
        <f t="shared" si="28"/>
        <v>5</v>
      </c>
      <c r="C114" s="152">
        <f t="shared" si="29"/>
        <v>4</v>
      </c>
      <c r="D114" s="152" t="str">
        <f t="shared" si="30"/>
        <v>佐藤</v>
      </c>
      <c r="E114" s="152" t="str">
        <f t="shared" si="31"/>
        <v>誉</v>
      </c>
      <c r="F114" s="153" t="str">
        <f t="shared" si="32"/>
        <v>ｻﾄｳ</v>
      </c>
      <c r="G114" s="153" t="str">
        <f t="shared" si="33"/>
        <v>ﾎﾏﾚ</v>
      </c>
      <c r="H114" s="154">
        <f t="shared" si="34"/>
        <v>3</v>
      </c>
      <c r="I114" s="152" t="str">
        <f t="shared" si="26"/>
        <v>成蹊</v>
      </c>
      <c r="K114" s="152" t="str">
        <f t="shared" si="35"/>
        <v>男</v>
      </c>
      <c r="M114" s="380">
        <v>50421</v>
      </c>
      <c r="N114" s="380" t="s">
        <v>101</v>
      </c>
      <c r="O114" s="380" t="s">
        <v>2364</v>
      </c>
      <c r="P114" s="380" t="s">
        <v>313</v>
      </c>
      <c r="Q114" s="380" t="s">
        <v>2365</v>
      </c>
      <c r="R114" s="380" t="s">
        <v>885</v>
      </c>
      <c r="S114" s="379"/>
      <c r="T114" s="380">
        <v>3</v>
      </c>
    </row>
    <row r="115" spans="1:20" x14ac:dyDescent="0.2">
      <c r="A115" s="151">
        <f t="shared" si="27"/>
        <v>50423</v>
      </c>
      <c r="B115" s="151">
        <f t="shared" si="28"/>
        <v>5</v>
      </c>
      <c r="C115" s="152">
        <f t="shared" si="29"/>
        <v>4</v>
      </c>
      <c r="D115" s="152" t="str">
        <f t="shared" si="30"/>
        <v>木村</v>
      </c>
      <c r="E115" s="152" t="str">
        <f t="shared" si="31"/>
        <v>優太郎</v>
      </c>
      <c r="F115" s="153" t="str">
        <f t="shared" si="32"/>
        <v>ｷﾑﾗ</v>
      </c>
      <c r="G115" s="153" t="str">
        <f t="shared" si="33"/>
        <v>ﾕｳﾀﾛｳ</v>
      </c>
      <c r="H115" s="154">
        <f t="shared" si="34"/>
        <v>3</v>
      </c>
      <c r="I115" s="152" t="str">
        <f t="shared" si="26"/>
        <v>成蹊</v>
      </c>
      <c r="K115" s="152" t="str">
        <f t="shared" si="35"/>
        <v>男</v>
      </c>
      <c r="M115" s="380">
        <v>50423</v>
      </c>
      <c r="N115" s="380" t="s">
        <v>148</v>
      </c>
      <c r="O115" s="380" t="s">
        <v>1948</v>
      </c>
      <c r="P115" s="380" t="s">
        <v>363</v>
      </c>
      <c r="Q115" s="380" t="s">
        <v>639</v>
      </c>
      <c r="R115" s="380" t="s">
        <v>885</v>
      </c>
      <c r="S115" s="379"/>
      <c r="T115" s="380">
        <v>3</v>
      </c>
    </row>
    <row r="116" spans="1:20" x14ac:dyDescent="0.2">
      <c r="A116" s="151">
        <f t="shared" si="27"/>
        <v>50425</v>
      </c>
      <c r="B116" s="151">
        <f t="shared" si="28"/>
        <v>5</v>
      </c>
      <c r="C116" s="152">
        <f t="shared" si="29"/>
        <v>4</v>
      </c>
      <c r="D116" s="152" t="str">
        <f t="shared" si="30"/>
        <v>荻田</v>
      </c>
      <c r="E116" s="152" t="str">
        <f t="shared" si="31"/>
        <v>祥吾</v>
      </c>
      <c r="F116" s="153" t="str">
        <f t="shared" si="32"/>
        <v>ｵｷﾞﾀ</v>
      </c>
      <c r="G116" s="153" t="str">
        <f t="shared" si="33"/>
        <v>ｼｮｳｺﾞ</v>
      </c>
      <c r="H116" s="154">
        <f t="shared" si="34"/>
        <v>3</v>
      </c>
      <c r="I116" s="152" t="str">
        <f t="shared" si="26"/>
        <v>成蹊</v>
      </c>
      <c r="K116" s="152" t="str">
        <f t="shared" si="35"/>
        <v>男</v>
      </c>
      <c r="M116" s="380">
        <v>50425</v>
      </c>
      <c r="N116" s="380" t="s">
        <v>2366</v>
      </c>
      <c r="O116" s="380" t="s">
        <v>2367</v>
      </c>
      <c r="P116" s="380" t="s">
        <v>2368</v>
      </c>
      <c r="Q116" s="380" t="s">
        <v>990</v>
      </c>
      <c r="R116" s="380" t="s">
        <v>885</v>
      </c>
      <c r="S116" s="379"/>
      <c r="T116" s="380">
        <v>3</v>
      </c>
    </row>
    <row r="117" spans="1:20" x14ac:dyDescent="0.2">
      <c r="A117" s="151">
        <f t="shared" si="27"/>
        <v>50428</v>
      </c>
      <c r="B117" s="151">
        <f t="shared" si="28"/>
        <v>5</v>
      </c>
      <c r="C117" s="152">
        <f t="shared" si="29"/>
        <v>4</v>
      </c>
      <c r="D117" s="152" t="str">
        <f t="shared" si="30"/>
        <v>根本</v>
      </c>
      <c r="E117" s="152" t="str">
        <f t="shared" si="31"/>
        <v>将太朗</v>
      </c>
      <c r="F117" s="153" t="str">
        <f t="shared" si="32"/>
        <v>ﾈﾓﾄ</v>
      </c>
      <c r="G117" s="153" t="str">
        <f t="shared" si="33"/>
        <v>ｼｮｳﾀﾛｳ</v>
      </c>
      <c r="H117" s="154">
        <f t="shared" si="34"/>
        <v>3</v>
      </c>
      <c r="I117" s="152" t="str">
        <f t="shared" si="26"/>
        <v>成蹊</v>
      </c>
      <c r="K117" s="152" t="str">
        <f t="shared" si="35"/>
        <v>男</v>
      </c>
      <c r="M117" s="380">
        <v>50428</v>
      </c>
      <c r="N117" s="380" t="s">
        <v>1397</v>
      </c>
      <c r="O117" s="380" t="s">
        <v>3053</v>
      </c>
      <c r="P117" s="380" t="s">
        <v>1398</v>
      </c>
      <c r="Q117" s="380" t="s">
        <v>470</v>
      </c>
      <c r="R117" s="380" t="s">
        <v>885</v>
      </c>
      <c r="S117" s="379"/>
      <c r="T117" s="380">
        <v>3</v>
      </c>
    </row>
    <row r="118" spans="1:20" x14ac:dyDescent="0.2">
      <c r="A118" s="151">
        <f t="shared" si="27"/>
        <v>50429</v>
      </c>
      <c r="B118" s="151">
        <f t="shared" si="28"/>
        <v>5</v>
      </c>
      <c r="C118" s="152">
        <f t="shared" si="29"/>
        <v>4</v>
      </c>
      <c r="D118" s="152" t="str">
        <f t="shared" si="30"/>
        <v>大畠</v>
      </c>
      <c r="E118" s="152" t="str">
        <f t="shared" si="31"/>
        <v>健太</v>
      </c>
      <c r="F118" s="153" t="str">
        <f t="shared" si="32"/>
        <v>ｵｵﾊﾀ</v>
      </c>
      <c r="G118" s="153" t="str">
        <f t="shared" si="33"/>
        <v>ｹﾝﾀ</v>
      </c>
      <c r="H118" s="154">
        <f t="shared" si="34"/>
        <v>3</v>
      </c>
      <c r="I118" s="152" t="str">
        <f t="shared" si="26"/>
        <v>成蹊</v>
      </c>
      <c r="K118" s="152" t="str">
        <f t="shared" si="35"/>
        <v>男</v>
      </c>
      <c r="M118" s="380">
        <v>50429</v>
      </c>
      <c r="N118" s="380" t="s">
        <v>3429</v>
      </c>
      <c r="O118" s="380" t="s">
        <v>107</v>
      </c>
      <c r="P118" s="380" t="s">
        <v>3430</v>
      </c>
      <c r="Q118" s="380" t="s">
        <v>322</v>
      </c>
      <c r="R118" s="380" t="s">
        <v>885</v>
      </c>
      <c r="S118" s="379"/>
      <c r="T118" s="380">
        <v>3</v>
      </c>
    </row>
    <row r="119" spans="1:20" x14ac:dyDescent="0.2">
      <c r="A119" s="151">
        <f t="shared" si="27"/>
        <v>50430</v>
      </c>
      <c r="B119" s="151">
        <f t="shared" si="28"/>
        <v>5</v>
      </c>
      <c r="C119" s="152">
        <f t="shared" si="29"/>
        <v>4</v>
      </c>
      <c r="D119" s="152" t="str">
        <f t="shared" si="30"/>
        <v>アシュウォース</v>
      </c>
      <c r="E119" s="152" t="str">
        <f t="shared" si="31"/>
        <v>ケビン</v>
      </c>
      <c r="F119" s="153" t="str">
        <f t="shared" si="32"/>
        <v>ｱｼｭｳｫｰｽ</v>
      </c>
      <c r="G119" s="153" t="str">
        <f t="shared" si="33"/>
        <v>ｹﾋﾞﾝﾏｻﾔ</v>
      </c>
      <c r="H119" s="154">
        <f t="shared" si="34"/>
        <v>3</v>
      </c>
      <c r="I119" s="152" t="str">
        <f t="shared" si="26"/>
        <v>成蹊</v>
      </c>
      <c r="K119" s="152" t="str">
        <f t="shared" si="35"/>
        <v>男</v>
      </c>
      <c r="M119" s="380">
        <v>50430</v>
      </c>
      <c r="N119" s="380" t="s">
        <v>6596</v>
      </c>
      <c r="O119" s="380" t="s">
        <v>6597</v>
      </c>
      <c r="P119" s="380" t="s">
        <v>3431</v>
      </c>
      <c r="Q119" s="380" t="s">
        <v>3432</v>
      </c>
      <c r="R119" s="380" t="s">
        <v>885</v>
      </c>
      <c r="S119" s="379"/>
      <c r="T119" s="380">
        <v>3</v>
      </c>
    </row>
    <row r="120" spans="1:20" x14ac:dyDescent="0.2">
      <c r="A120" s="151">
        <f t="shared" si="27"/>
        <v>50431</v>
      </c>
      <c r="B120" s="151">
        <f t="shared" si="28"/>
        <v>5</v>
      </c>
      <c r="C120" s="152">
        <f t="shared" si="29"/>
        <v>4</v>
      </c>
      <c r="D120" s="152" t="str">
        <f t="shared" si="30"/>
        <v>中柴</v>
      </c>
      <c r="E120" s="152" t="str">
        <f t="shared" si="31"/>
        <v>智貴</v>
      </c>
      <c r="F120" s="153" t="str">
        <f t="shared" si="32"/>
        <v>ﾅｶｼﾊﾞ</v>
      </c>
      <c r="G120" s="153" t="str">
        <f t="shared" si="33"/>
        <v>ﾄﾓｷ</v>
      </c>
      <c r="H120" s="154">
        <f t="shared" si="34"/>
        <v>2</v>
      </c>
      <c r="I120" s="152" t="str">
        <f t="shared" si="26"/>
        <v>成蹊</v>
      </c>
      <c r="K120" s="152" t="str">
        <f t="shared" si="35"/>
        <v>男</v>
      </c>
      <c r="M120" s="380">
        <v>50431</v>
      </c>
      <c r="N120" s="380" t="s">
        <v>3433</v>
      </c>
      <c r="O120" s="380" t="s">
        <v>1700</v>
      </c>
      <c r="P120" s="380" t="s">
        <v>3434</v>
      </c>
      <c r="Q120" s="380" t="s">
        <v>324</v>
      </c>
      <c r="R120" s="380" t="s">
        <v>885</v>
      </c>
      <c r="S120" s="379"/>
      <c r="T120" s="380">
        <v>2</v>
      </c>
    </row>
    <row r="121" spans="1:20" x14ac:dyDescent="0.2">
      <c r="A121" s="151">
        <f t="shared" si="27"/>
        <v>50432</v>
      </c>
      <c r="B121" s="151">
        <f t="shared" si="28"/>
        <v>5</v>
      </c>
      <c r="C121" s="152">
        <f t="shared" si="29"/>
        <v>4</v>
      </c>
      <c r="D121" s="152" t="str">
        <f t="shared" si="30"/>
        <v>佐原</v>
      </c>
      <c r="E121" s="152" t="str">
        <f t="shared" si="31"/>
        <v>慈大</v>
      </c>
      <c r="F121" s="153" t="str">
        <f t="shared" si="32"/>
        <v>ｻﾊﾗ</v>
      </c>
      <c r="G121" s="153" t="str">
        <f t="shared" si="33"/>
        <v>ｼｹﾞﾋﾛ</v>
      </c>
      <c r="H121" s="154">
        <f t="shared" si="34"/>
        <v>2</v>
      </c>
      <c r="I121" s="152" t="str">
        <f t="shared" si="26"/>
        <v>成蹊</v>
      </c>
      <c r="K121" s="152" t="str">
        <f t="shared" si="35"/>
        <v>男</v>
      </c>
      <c r="M121" s="380">
        <v>50432</v>
      </c>
      <c r="N121" s="380" t="s">
        <v>3435</v>
      </c>
      <c r="O121" s="380" t="s">
        <v>3436</v>
      </c>
      <c r="P121" s="380" t="s">
        <v>3437</v>
      </c>
      <c r="Q121" s="380" t="s">
        <v>3438</v>
      </c>
      <c r="R121" s="380" t="s">
        <v>885</v>
      </c>
      <c r="S121" s="379"/>
      <c r="T121" s="380">
        <v>2</v>
      </c>
    </row>
    <row r="122" spans="1:20" x14ac:dyDescent="0.2">
      <c r="A122" s="151">
        <f t="shared" si="27"/>
        <v>50433</v>
      </c>
      <c r="B122" s="151">
        <f t="shared" si="28"/>
        <v>5</v>
      </c>
      <c r="C122" s="152">
        <f t="shared" si="29"/>
        <v>4</v>
      </c>
      <c r="D122" s="152" t="str">
        <f t="shared" si="30"/>
        <v>國久</v>
      </c>
      <c r="E122" s="152" t="str">
        <f t="shared" si="31"/>
        <v>頌竜</v>
      </c>
      <c r="F122" s="153" t="str">
        <f t="shared" si="32"/>
        <v>ｸﾆﾋｻ</v>
      </c>
      <c r="G122" s="153" t="str">
        <f t="shared" si="33"/>
        <v>ｼｮｳﾘｭｳ</v>
      </c>
      <c r="H122" s="154">
        <f t="shared" si="34"/>
        <v>2</v>
      </c>
      <c r="I122" s="152" t="str">
        <f t="shared" si="26"/>
        <v>成蹊</v>
      </c>
      <c r="K122" s="152" t="str">
        <f t="shared" si="35"/>
        <v>男</v>
      </c>
      <c r="M122" s="380">
        <v>50433</v>
      </c>
      <c r="N122" s="380" t="s">
        <v>4001</v>
      </c>
      <c r="O122" s="380" t="s">
        <v>4002</v>
      </c>
      <c r="P122" s="380" t="s">
        <v>4003</v>
      </c>
      <c r="Q122" s="380" t="s">
        <v>4004</v>
      </c>
      <c r="R122" s="380" t="s">
        <v>885</v>
      </c>
      <c r="S122" s="379"/>
      <c r="T122" s="380">
        <v>2</v>
      </c>
    </row>
    <row r="123" spans="1:20" x14ac:dyDescent="0.2">
      <c r="A123" s="151">
        <f t="shared" si="27"/>
        <v>50434</v>
      </c>
      <c r="B123" s="151">
        <f t="shared" si="28"/>
        <v>5</v>
      </c>
      <c r="C123" s="152">
        <f t="shared" si="29"/>
        <v>4</v>
      </c>
      <c r="D123" s="152" t="str">
        <f t="shared" si="30"/>
        <v>前坂</v>
      </c>
      <c r="E123" s="152" t="str">
        <f t="shared" si="31"/>
        <v>忠宏</v>
      </c>
      <c r="F123" s="153" t="str">
        <f t="shared" si="32"/>
        <v>ﾏｴｻｶ</v>
      </c>
      <c r="G123" s="153" t="str">
        <f t="shared" si="33"/>
        <v>ｱﾂﾋﾛ</v>
      </c>
      <c r="H123" s="154">
        <f t="shared" si="34"/>
        <v>2</v>
      </c>
      <c r="I123" s="152" t="str">
        <f t="shared" si="26"/>
        <v>成蹊</v>
      </c>
      <c r="K123" s="152" t="str">
        <f t="shared" si="35"/>
        <v>男</v>
      </c>
      <c r="M123" s="380">
        <v>50434</v>
      </c>
      <c r="N123" s="380" t="s">
        <v>4005</v>
      </c>
      <c r="O123" s="380" t="s">
        <v>4006</v>
      </c>
      <c r="P123" s="380" t="s">
        <v>4007</v>
      </c>
      <c r="Q123" s="380" t="s">
        <v>4008</v>
      </c>
      <c r="R123" s="380" t="s">
        <v>885</v>
      </c>
      <c r="S123" s="379"/>
      <c r="T123" s="380">
        <v>2</v>
      </c>
    </row>
    <row r="124" spans="1:20" x14ac:dyDescent="0.2">
      <c r="A124" s="151">
        <f t="shared" si="27"/>
        <v>50436</v>
      </c>
      <c r="B124" s="151">
        <f t="shared" si="28"/>
        <v>5</v>
      </c>
      <c r="C124" s="152">
        <f t="shared" si="29"/>
        <v>4</v>
      </c>
      <c r="D124" s="152" t="str">
        <f t="shared" si="30"/>
        <v>チャン</v>
      </c>
      <c r="E124" s="152" t="str">
        <f t="shared" si="31"/>
        <v>修太郎</v>
      </c>
      <c r="F124" s="153" t="str">
        <f t="shared" si="32"/>
        <v>ﾁｬﾝ</v>
      </c>
      <c r="G124" s="153" t="str">
        <f t="shared" si="33"/>
        <v>ｼｭｳﾀﾛｳ</v>
      </c>
      <c r="H124" s="154">
        <f t="shared" si="34"/>
        <v>2</v>
      </c>
      <c r="I124" s="152" t="str">
        <f t="shared" si="26"/>
        <v>成蹊</v>
      </c>
      <c r="K124" s="152" t="str">
        <f t="shared" si="35"/>
        <v>男</v>
      </c>
      <c r="M124" s="380">
        <v>50436</v>
      </c>
      <c r="N124" s="380" t="s">
        <v>6598</v>
      </c>
      <c r="O124" s="380" t="s">
        <v>4010</v>
      </c>
      <c r="P124" s="380" t="s">
        <v>4011</v>
      </c>
      <c r="Q124" s="380" t="s">
        <v>1620</v>
      </c>
      <c r="R124" s="380" t="s">
        <v>885</v>
      </c>
      <c r="S124" s="379"/>
      <c r="T124" s="380">
        <v>2</v>
      </c>
    </row>
    <row r="125" spans="1:20" x14ac:dyDescent="0.2">
      <c r="A125" s="151">
        <f t="shared" si="27"/>
        <v>50437</v>
      </c>
      <c r="B125" s="151">
        <f t="shared" si="28"/>
        <v>5</v>
      </c>
      <c r="C125" s="152">
        <f t="shared" si="29"/>
        <v>4</v>
      </c>
      <c r="D125" s="152" t="str">
        <f t="shared" si="30"/>
        <v>木地本</v>
      </c>
      <c r="E125" s="152" t="str">
        <f t="shared" si="31"/>
        <v>尚弥</v>
      </c>
      <c r="F125" s="153" t="str">
        <f t="shared" si="32"/>
        <v>ｷｼﾞﾓﾄ</v>
      </c>
      <c r="G125" s="153" t="str">
        <f t="shared" si="33"/>
        <v>ﾅｵﾔ</v>
      </c>
      <c r="H125" s="154">
        <f t="shared" si="34"/>
        <v>2</v>
      </c>
      <c r="I125" s="152" t="str">
        <f t="shared" si="26"/>
        <v>成蹊</v>
      </c>
      <c r="K125" s="152" t="str">
        <f t="shared" si="35"/>
        <v>男</v>
      </c>
      <c r="M125" s="380">
        <v>50437</v>
      </c>
      <c r="N125" s="380" t="s">
        <v>4012</v>
      </c>
      <c r="O125" s="380" t="s">
        <v>4013</v>
      </c>
      <c r="P125" s="380" t="s">
        <v>4014</v>
      </c>
      <c r="Q125" s="380" t="s">
        <v>598</v>
      </c>
      <c r="R125" s="380" t="s">
        <v>885</v>
      </c>
      <c r="S125" s="379"/>
      <c r="T125" s="380">
        <v>2</v>
      </c>
    </row>
    <row r="126" spans="1:20" x14ac:dyDescent="0.2">
      <c r="A126" s="151">
        <f t="shared" si="27"/>
        <v>50438</v>
      </c>
      <c r="B126" s="151">
        <f t="shared" si="28"/>
        <v>5</v>
      </c>
      <c r="C126" s="152">
        <f t="shared" si="29"/>
        <v>4</v>
      </c>
      <c r="D126" s="152" t="str">
        <f t="shared" si="30"/>
        <v>島村</v>
      </c>
      <c r="E126" s="152" t="str">
        <f t="shared" si="31"/>
        <v>海斗</v>
      </c>
      <c r="F126" s="153" t="str">
        <f t="shared" si="32"/>
        <v>ｼﾏﾑﾗ</v>
      </c>
      <c r="G126" s="153" t="str">
        <f t="shared" si="33"/>
        <v>ｶｲﾄ</v>
      </c>
      <c r="H126" s="154">
        <f t="shared" si="34"/>
        <v>2</v>
      </c>
      <c r="I126" s="152" t="str">
        <f t="shared" si="26"/>
        <v>成蹊</v>
      </c>
      <c r="K126" s="152" t="str">
        <f t="shared" si="35"/>
        <v>男</v>
      </c>
      <c r="M126" s="380">
        <v>50438</v>
      </c>
      <c r="N126" s="380" t="s">
        <v>1276</v>
      </c>
      <c r="O126" s="380" t="s">
        <v>1263</v>
      </c>
      <c r="P126" s="380" t="s">
        <v>600</v>
      </c>
      <c r="Q126" s="380" t="s">
        <v>616</v>
      </c>
      <c r="R126" s="380" t="s">
        <v>885</v>
      </c>
      <c r="S126" s="379"/>
      <c r="T126" s="380">
        <v>2</v>
      </c>
    </row>
    <row r="127" spans="1:20" x14ac:dyDescent="0.2">
      <c r="A127" s="151">
        <f t="shared" si="27"/>
        <v>50440</v>
      </c>
      <c r="B127" s="151">
        <f t="shared" si="28"/>
        <v>5</v>
      </c>
      <c r="C127" s="152">
        <f t="shared" si="29"/>
        <v>4</v>
      </c>
      <c r="D127" s="152" t="str">
        <f t="shared" si="30"/>
        <v>坪田</v>
      </c>
      <c r="E127" s="152" t="str">
        <f t="shared" si="31"/>
        <v>憲伸</v>
      </c>
      <c r="F127" s="153" t="str">
        <f t="shared" si="32"/>
        <v>ﾂﾎﾞﾀ</v>
      </c>
      <c r="G127" s="153" t="str">
        <f t="shared" si="33"/>
        <v>ｹﾝｼﾝ</v>
      </c>
      <c r="H127" s="154">
        <f t="shared" si="34"/>
        <v>2</v>
      </c>
      <c r="I127" s="152" t="str">
        <f t="shared" si="26"/>
        <v>成蹊</v>
      </c>
      <c r="K127" s="152" t="str">
        <f t="shared" si="35"/>
        <v>男</v>
      </c>
      <c r="M127" s="380">
        <v>50440</v>
      </c>
      <c r="N127" s="380" t="s">
        <v>4017</v>
      </c>
      <c r="O127" s="380" t="s">
        <v>3792</v>
      </c>
      <c r="P127" s="380" t="s">
        <v>4018</v>
      </c>
      <c r="Q127" s="380" t="s">
        <v>3793</v>
      </c>
      <c r="R127" s="380" t="s">
        <v>885</v>
      </c>
      <c r="S127" s="379"/>
      <c r="T127" s="380">
        <v>2</v>
      </c>
    </row>
    <row r="128" spans="1:20" x14ac:dyDescent="0.2">
      <c r="A128" s="151">
        <f t="shared" si="27"/>
        <v>50443</v>
      </c>
      <c r="B128" s="151">
        <f t="shared" si="28"/>
        <v>5</v>
      </c>
      <c r="C128" s="152">
        <f t="shared" si="29"/>
        <v>4</v>
      </c>
      <c r="D128" s="152" t="str">
        <f t="shared" si="30"/>
        <v>武田</v>
      </c>
      <c r="E128" s="152" t="str">
        <f t="shared" si="31"/>
        <v>知己</v>
      </c>
      <c r="F128" s="153" t="str">
        <f t="shared" si="32"/>
        <v>ﾀｹﾀﾞ</v>
      </c>
      <c r="G128" s="153" t="str">
        <f t="shared" si="33"/>
        <v>ﾄﾓｷ</v>
      </c>
      <c r="H128" s="154">
        <f t="shared" si="34"/>
        <v>2</v>
      </c>
      <c r="I128" s="152" t="str">
        <f t="shared" si="26"/>
        <v>成蹊</v>
      </c>
      <c r="K128" s="152" t="str">
        <f t="shared" si="35"/>
        <v>男</v>
      </c>
      <c r="M128" s="380">
        <v>50443</v>
      </c>
      <c r="N128" s="380" t="s">
        <v>270</v>
      </c>
      <c r="O128" s="380" t="s">
        <v>4862</v>
      </c>
      <c r="P128" s="380" t="s">
        <v>615</v>
      </c>
      <c r="Q128" s="380" t="s">
        <v>324</v>
      </c>
      <c r="R128" s="380" t="s">
        <v>885</v>
      </c>
      <c r="S128" s="379"/>
      <c r="T128" s="380">
        <v>2</v>
      </c>
    </row>
    <row r="129" spans="1:20" x14ac:dyDescent="0.2">
      <c r="A129" s="151">
        <f t="shared" si="27"/>
        <v>50445</v>
      </c>
      <c r="B129" s="151">
        <f t="shared" si="28"/>
        <v>5</v>
      </c>
      <c r="C129" s="152">
        <f t="shared" si="29"/>
        <v>4</v>
      </c>
      <c r="D129" s="152" t="str">
        <f t="shared" si="30"/>
        <v>長谷川</v>
      </c>
      <c r="E129" s="152" t="str">
        <f t="shared" si="31"/>
        <v>涼介</v>
      </c>
      <c r="F129" s="153" t="str">
        <f t="shared" si="32"/>
        <v>ﾊｾｶﾞﾜ</v>
      </c>
      <c r="G129" s="153" t="str">
        <f t="shared" si="33"/>
        <v>ﾘｮｳｽｹ</v>
      </c>
      <c r="H129" s="154">
        <f t="shared" si="34"/>
        <v>1</v>
      </c>
      <c r="I129" s="152" t="str">
        <f t="shared" si="26"/>
        <v>成蹊</v>
      </c>
      <c r="K129" s="152" t="str">
        <f t="shared" si="35"/>
        <v>男</v>
      </c>
      <c r="M129" s="380">
        <v>50445</v>
      </c>
      <c r="N129" s="380" t="s">
        <v>499</v>
      </c>
      <c r="O129" s="380" t="s">
        <v>621</v>
      </c>
      <c r="P129" s="380" t="s">
        <v>509</v>
      </c>
      <c r="Q129" s="380" t="s">
        <v>457</v>
      </c>
      <c r="R129" s="380" t="s">
        <v>885</v>
      </c>
      <c r="S129" s="379"/>
      <c r="T129" s="380">
        <v>1</v>
      </c>
    </row>
    <row r="130" spans="1:20" x14ac:dyDescent="0.2">
      <c r="A130" s="151">
        <f t="shared" si="27"/>
        <v>50446</v>
      </c>
      <c r="B130" s="151">
        <f t="shared" si="28"/>
        <v>5</v>
      </c>
      <c r="C130" s="152">
        <f t="shared" si="29"/>
        <v>4</v>
      </c>
      <c r="D130" s="152" t="str">
        <f t="shared" si="30"/>
        <v>渡辺</v>
      </c>
      <c r="E130" s="152" t="str">
        <f t="shared" si="31"/>
        <v>恵文</v>
      </c>
      <c r="F130" s="153" t="str">
        <f t="shared" si="32"/>
        <v>ﾜﾀﾅﾍﾞ</v>
      </c>
      <c r="G130" s="153" t="str">
        <f t="shared" si="33"/>
        <v>ﾄｼﾌﾐ</v>
      </c>
      <c r="H130" s="154">
        <f t="shared" si="34"/>
        <v>1</v>
      </c>
      <c r="I130" s="152" t="str">
        <f t="shared" ref="I130:I193" si="46">VLOOKUP(B130*100+C130,テスト,2,0)</f>
        <v>成蹊</v>
      </c>
      <c r="K130" s="152" t="str">
        <f t="shared" si="35"/>
        <v>男</v>
      </c>
      <c r="M130" s="380">
        <v>50446</v>
      </c>
      <c r="N130" s="380" t="s">
        <v>113</v>
      </c>
      <c r="O130" s="380" t="s">
        <v>5503</v>
      </c>
      <c r="P130" s="380" t="s">
        <v>346</v>
      </c>
      <c r="Q130" s="380" t="s">
        <v>5504</v>
      </c>
      <c r="R130" s="380" t="s">
        <v>885</v>
      </c>
      <c r="S130" s="379"/>
      <c r="T130" s="380">
        <v>1</v>
      </c>
    </row>
    <row r="131" spans="1:20" x14ac:dyDescent="0.2">
      <c r="A131" s="151">
        <f t="shared" ref="A131:A194" si="47">M131</f>
        <v>50447</v>
      </c>
      <c r="B131" s="151">
        <f t="shared" ref="B131:B194" si="48">ROUNDDOWN(A131/10000,0)</f>
        <v>5</v>
      </c>
      <c r="C131" s="152">
        <f t="shared" ref="C131:C194" si="49">ROUNDDOWN((A131-B131*10000)/100,0)</f>
        <v>4</v>
      </c>
      <c r="D131" s="152" t="str">
        <f t="shared" ref="D131:D194" si="50">N131</f>
        <v>東</v>
      </c>
      <c r="E131" s="152" t="str">
        <f t="shared" ref="E131:E194" si="51">O131</f>
        <v>遼志</v>
      </c>
      <c r="F131" s="153" t="str">
        <f t="shared" ref="F131:F194" si="52">P131</f>
        <v>ﾋｶﾞｼ</v>
      </c>
      <c r="G131" s="153" t="str">
        <f t="shared" ref="G131:G194" si="53">Q131</f>
        <v>ﾊﾙｼ</v>
      </c>
      <c r="H131" s="154">
        <f t="shared" ref="H131:H194" si="54">T131</f>
        <v>1</v>
      </c>
      <c r="I131" s="152" t="str">
        <f t="shared" si="46"/>
        <v>成蹊</v>
      </c>
      <c r="K131" s="152" t="str">
        <f t="shared" ref="K131:K194" si="55">R131</f>
        <v>男</v>
      </c>
      <c r="M131" s="380">
        <v>50447</v>
      </c>
      <c r="N131" s="380" t="s">
        <v>2084</v>
      </c>
      <c r="O131" s="380" t="s">
        <v>5505</v>
      </c>
      <c r="P131" s="380" t="s">
        <v>3676</v>
      </c>
      <c r="Q131" s="380" t="s">
        <v>5506</v>
      </c>
      <c r="R131" s="380" t="s">
        <v>885</v>
      </c>
      <c r="S131" s="379"/>
      <c r="T131" s="380">
        <v>1</v>
      </c>
    </row>
    <row r="132" spans="1:20" x14ac:dyDescent="0.2">
      <c r="A132" s="151">
        <f t="shared" si="47"/>
        <v>50448</v>
      </c>
      <c r="B132" s="151">
        <f t="shared" si="48"/>
        <v>5</v>
      </c>
      <c r="C132" s="152">
        <f t="shared" si="49"/>
        <v>4</v>
      </c>
      <c r="D132" s="152" t="str">
        <f t="shared" si="50"/>
        <v>矢部</v>
      </c>
      <c r="E132" s="152" t="str">
        <f t="shared" si="51"/>
        <v>航太郎</v>
      </c>
      <c r="F132" s="153" t="str">
        <f t="shared" si="52"/>
        <v>ﾔﾍﾞ</v>
      </c>
      <c r="G132" s="153" t="str">
        <f t="shared" si="53"/>
        <v>ｺｳﾀﾛｳ</v>
      </c>
      <c r="H132" s="154">
        <f t="shared" si="54"/>
        <v>1</v>
      </c>
      <c r="I132" s="152" t="str">
        <f t="shared" si="46"/>
        <v>成蹊</v>
      </c>
      <c r="K132" s="152" t="str">
        <f t="shared" si="55"/>
        <v>男</v>
      </c>
      <c r="M132" s="380">
        <v>50448</v>
      </c>
      <c r="N132" s="380" t="s">
        <v>2555</v>
      </c>
      <c r="O132" s="380" t="s">
        <v>5507</v>
      </c>
      <c r="P132" s="380" t="s">
        <v>2556</v>
      </c>
      <c r="Q132" s="380" t="s">
        <v>381</v>
      </c>
      <c r="R132" s="380" t="s">
        <v>885</v>
      </c>
      <c r="S132" s="379"/>
      <c r="T132" s="380">
        <v>1</v>
      </c>
    </row>
    <row r="133" spans="1:20" x14ac:dyDescent="0.2">
      <c r="A133" s="151">
        <f t="shared" si="47"/>
        <v>50449</v>
      </c>
      <c r="B133" s="151">
        <f t="shared" si="48"/>
        <v>5</v>
      </c>
      <c r="C133" s="152">
        <f t="shared" si="49"/>
        <v>4</v>
      </c>
      <c r="D133" s="152" t="str">
        <f t="shared" si="50"/>
        <v>平片</v>
      </c>
      <c r="E133" s="152" t="str">
        <f t="shared" si="51"/>
        <v>暁也</v>
      </c>
      <c r="F133" s="153" t="str">
        <f t="shared" si="52"/>
        <v>ﾋﾗｶﾀ</v>
      </c>
      <c r="G133" s="153" t="str">
        <f t="shared" si="53"/>
        <v>ｷｮｳﾔ</v>
      </c>
      <c r="H133" s="154">
        <f t="shared" si="54"/>
        <v>2</v>
      </c>
      <c r="I133" s="152" t="str">
        <f t="shared" si="46"/>
        <v>成蹊</v>
      </c>
      <c r="K133" s="152" t="str">
        <f t="shared" si="55"/>
        <v>男</v>
      </c>
      <c r="M133" s="380">
        <v>50449</v>
      </c>
      <c r="N133" s="380" t="s">
        <v>6497</v>
      </c>
      <c r="O133" s="380" t="s">
        <v>6498</v>
      </c>
      <c r="P133" s="380" t="s">
        <v>6499</v>
      </c>
      <c r="Q133" s="380" t="s">
        <v>2308</v>
      </c>
      <c r="R133" s="380" t="s">
        <v>885</v>
      </c>
      <c r="S133" s="379"/>
      <c r="T133" s="380">
        <v>2</v>
      </c>
    </row>
    <row r="134" spans="1:20" x14ac:dyDescent="0.2">
      <c r="A134" s="151">
        <f t="shared" si="47"/>
        <v>50451</v>
      </c>
      <c r="B134" s="151">
        <f t="shared" si="48"/>
        <v>5</v>
      </c>
      <c r="C134" s="152">
        <f t="shared" si="49"/>
        <v>4</v>
      </c>
      <c r="D134" s="152" t="str">
        <f t="shared" si="50"/>
        <v>田邉</v>
      </c>
      <c r="E134" s="152" t="str">
        <f t="shared" si="51"/>
        <v>真穂</v>
      </c>
      <c r="F134" s="153" t="str">
        <f t="shared" si="52"/>
        <v>ﾀﾅﾍﾞ</v>
      </c>
      <c r="G134" s="153" t="str">
        <f t="shared" si="53"/>
        <v>ﾏﾎ</v>
      </c>
      <c r="H134" s="154">
        <f t="shared" si="54"/>
        <v>2</v>
      </c>
      <c r="I134" s="152" t="str">
        <f t="shared" si="46"/>
        <v>成蹊</v>
      </c>
      <c r="K134" s="152" t="str">
        <f t="shared" si="55"/>
        <v>女</v>
      </c>
      <c r="M134" s="380">
        <v>50451</v>
      </c>
      <c r="N134" s="380" t="s">
        <v>267</v>
      </c>
      <c r="O134" s="380" t="s">
        <v>4019</v>
      </c>
      <c r="P134" s="380" t="s">
        <v>541</v>
      </c>
      <c r="Q134" s="380" t="s">
        <v>560</v>
      </c>
      <c r="R134" s="380" t="s">
        <v>886</v>
      </c>
      <c r="S134" s="379"/>
      <c r="T134" s="380">
        <v>2</v>
      </c>
    </row>
    <row r="135" spans="1:20" x14ac:dyDescent="0.2">
      <c r="A135" s="151">
        <f t="shared" si="47"/>
        <v>50452</v>
      </c>
      <c r="B135" s="151">
        <f t="shared" si="48"/>
        <v>5</v>
      </c>
      <c r="C135" s="152">
        <f t="shared" si="49"/>
        <v>4</v>
      </c>
      <c r="D135" s="152" t="str">
        <f t="shared" si="50"/>
        <v>大野</v>
      </c>
      <c r="E135" s="152" t="str">
        <f t="shared" si="51"/>
        <v>遙</v>
      </c>
      <c r="F135" s="153" t="str">
        <f t="shared" si="52"/>
        <v>ｵｵﾉ</v>
      </c>
      <c r="G135" s="153" t="str">
        <f t="shared" si="53"/>
        <v>ﾊﾙｶ</v>
      </c>
      <c r="H135" s="154">
        <f t="shared" si="54"/>
        <v>2</v>
      </c>
      <c r="I135" s="152" t="str">
        <f t="shared" si="46"/>
        <v>成蹊</v>
      </c>
      <c r="K135" s="152" t="str">
        <f t="shared" si="55"/>
        <v>女</v>
      </c>
      <c r="M135" s="380">
        <v>50452</v>
      </c>
      <c r="N135" s="380" t="s">
        <v>170</v>
      </c>
      <c r="O135" s="380" t="s">
        <v>4020</v>
      </c>
      <c r="P135" s="380" t="s">
        <v>537</v>
      </c>
      <c r="Q135" s="380" t="s">
        <v>364</v>
      </c>
      <c r="R135" s="380" t="s">
        <v>886</v>
      </c>
      <c r="S135" s="379"/>
      <c r="T135" s="380">
        <v>2</v>
      </c>
    </row>
    <row r="136" spans="1:20" x14ac:dyDescent="0.2">
      <c r="A136" s="151">
        <f t="shared" si="47"/>
        <v>50453</v>
      </c>
      <c r="B136" s="151">
        <f t="shared" si="48"/>
        <v>5</v>
      </c>
      <c r="C136" s="152">
        <f t="shared" si="49"/>
        <v>4</v>
      </c>
      <c r="D136" s="152" t="str">
        <f t="shared" si="50"/>
        <v>米山</v>
      </c>
      <c r="E136" s="152" t="str">
        <f t="shared" si="51"/>
        <v>万琴</v>
      </c>
      <c r="F136" s="153" t="str">
        <f t="shared" si="52"/>
        <v>ﾖﾈﾔﾏ</v>
      </c>
      <c r="G136" s="153" t="str">
        <f t="shared" si="53"/>
        <v>ﾏｺﾄ</v>
      </c>
      <c r="H136" s="154">
        <f t="shared" si="54"/>
        <v>2</v>
      </c>
      <c r="I136" s="152" t="str">
        <f t="shared" si="46"/>
        <v>成蹊</v>
      </c>
      <c r="K136" s="152" t="str">
        <f t="shared" si="55"/>
        <v>女</v>
      </c>
      <c r="M136" s="380">
        <v>50453</v>
      </c>
      <c r="N136" s="380" t="s">
        <v>4021</v>
      </c>
      <c r="O136" s="380" t="s">
        <v>4022</v>
      </c>
      <c r="P136" s="380" t="s">
        <v>4023</v>
      </c>
      <c r="Q136" s="380" t="s">
        <v>891</v>
      </c>
      <c r="R136" s="380" t="s">
        <v>886</v>
      </c>
      <c r="S136" s="379"/>
      <c r="T136" s="380">
        <v>2</v>
      </c>
    </row>
    <row r="137" spans="1:20" x14ac:dyDescent="0.2">
      <c r="A137" s="151">
        <f t="shared" si="47"/>
        <v>50454</v>
      </c>
      <c r="B137" s="151">
        <f t="shared" si="48"/>
        <v>5</v>
      </c>
      <c r="C137" s="152">
        <f t="shared" si="49"/>
        <v>4</v>
      </c>
      <c r="D137" s="152" t="str">
        <f t="shared" si="50"/>
        <v>細川</v>
      </c>
      <c r="E137" s="152" t="str">
        <f t="shared" si="51"/>
        <v>真子</v>
      </c>
      <c r="F137" s="153" t="str">
        <f t="shared" si="52"/>
        <v>ﾎｿｶﾜ</v>
      </c>
      <c r="G137" s="153" t="str">
        <f t="shared" si="53"/>
        <v>ﾏｺ</v>
      </c>
      <c r="H137" s="154">
        <f t="shared" si="54"/>
        <v>2</v>
      </c>
      <c r="I137" s="152" t="str">
        <f t="shared" si="46"/>
        <v>成蹊</v>
      </c>
      <c r="K137" s="152" t="str">
        <f t="shared" si="55"/>
        <v>女</v>
      </c>
      <c r="M137" s="380">
        <v>50454</v>
      </c>
      <c r="N137" s="380" t="s">
        <v>1751</v>
      </c>
      <c r="O137" s="380" t="s">
        <v>1363</v>
      </c>
      <c r="P137" s="380" t="s">
        <v>1752</v>
      </c>
      <c r="Q137" s="380" t="s">
        <v>1348</v>
      </c>
      <c r="R137" s="380" t="s">
        <v>886</v>
      </c>
      <c r="S137" s="379"/>
      <c r="T137" s="380">
        <v>2</v>
      </c>
    </row>
    <row r="138" spans="1:20" x14ac:dyDescent="0.2">
      <c r="A138" s="151">
        <f t="shared" si="47"/>
        <v>50455</v>
      </c>
      <c r="B138" s="151">
        <f t="shared" si="48"/>
        <v>5</v>
      </c>
      <c r="C138" s="152">
        <f t="shared" si="49"/>
        <v>4</v>
      </c>
      <c r="D138" s="152" t="str">
        <f t="shared" si="50"/>
        <v>平賀</v>
      </c>
      <c r="E138" s="152" t="str">
        <f t="shared" si="51"/>
        <v>小絢</v>
      </c>
      <c r="F138" s="153" t="str">
        <f t="shared" si="52"/>
        <v>ﾋﾗｶﾞ</v>
      </c>
      <c r="G138" s="153" t="str">
        <f t="shared" si="53"/>
        <v>ｻｱﾔ</v>
      </c>
      <c r="H138" s="154">
        <f t="shared" si="54"/>
        <v>2</v>
      </c>
      <c r="I138" s="152" t="str">
        <f t="shared" si="46"/>
        <v>成蹊</v>
      </c>
      <c r="K138" s="152" t="str">
        <f t="shared" si="55"/>
        <v>女</v>
      </c>
      <c r="M138" s="380">
        <v>50455</v>
      </c>
      <c r="N138" s="380" t="s">
        <v>4024</v>
      </c>
      <c r="O138" s="380" t="s">
        <v>4025</v>
      </c>
      <c r="P138" s="380" t="s">
        <v>4026</v>
      </c>
      <c r="Q138" s="380" t="s">
        <v>2889</v>
      </c>
      <c r="R138" s="380" t="s">
        <v>886</v>
      </c>
      <c r="S138" s="379"/>
      <c r="T138" s="380">
        <v>2</v>
      </c>
    </row>
    <row r="139" spans="1:20" x14ac:dyDescent="0.2">
      <c r="A139" s="151">
        <f t="shared" si="47"/>
        <v>50456</v>
      </c>
      <c r="B139" s="151">
        <f t="shared" si="48"/>
        <v>5</v>
      </c>
      <c r="C139" s="152">
        <f t="shared" si="49"/>
        <v>4</v>
      </c>
      <c r="D139" s="152" t="str">
        <f t="shared" si="50"/>
        <v>髙須</v>
      </c>
      <c r="E139" s="152" t="str">
        <f t="shared" si="51"/>
        <v>星来</v>
      </c>
      <c r="F139" s="153" t="str">
        <f t="shared" si="52"/>
        <v>ﾀｶｽ</v>
      </c>
      <c r="G139" s="153" t="str">
        <f t="shared" si="53"/>
        <v>ｾｲﾗ</v>
      </c>
      <c r="H139" s="154">
        <f t="shared" si="54"/>
        <v>2</v>
      </c>
      <c r="I139" s="152" t="str">
        <f t="shared" si="46"/>
        <v>成蹊</v>
      </c>
      <c r="K139" s="152" t="str">
        <f t="shared" si="55"/>
        <v>女</v>
      </c>
      <c r="M139" s="380">
        <v>50456</v>
      </c>
      <c r="N139" s="380" t="s">
        <v>4027</v>
      </c>
      <c r="O139" s="380" t="s">
        <v>4028</v>
      </c>
      <c r="P139" s="380" t="s">
        <v>4029</v>
      </c>
      <c r="Q139" s="380" t="s">
        <v>4030</v>
      </c>
      <c r="R139" s="380" t="s">
        <v>886</v>
      </c>
      <c r="S139" s="379"/>
      <c r="T139" s="380">
        <v>2</v>
      </c>
    </row>
    <row r="140" spans="1:20" x14ac:dyDescent="0.2">
      <c r="A140" s="151">
        <f t="shared" si="47"/>
        <v>50457</v>
      </c>
      <c r="B140" s="151">
        <f t="shared" si="48"/>
        <v>5</v>
      </c>
      <c r="C140" s="152">
        <f t="shared" si="49"/>
        <v>4</v>
      </c>
      <c r="D140" s="152" t="str">
        <f t="shared" si="50"/>
        <v>上向</v>
      </c>
      <c r="E140" s="152" t="str">
        <f t="shared" si="51"/>
        <v>詩子</v>
      </c>
      <c r="F140" s="153" t="str">
        <f t="shared" si="52"/>
        <v>ｳｴﾑｶｲ</v>
      </c>
      <c r="G140" s="153" t="str">
        <f t="shared" si="53"/>
        <v>ｳﾀｺ</v>
      </c>
      <c r="H140" s="154">
        <f t="shared" si="54"/>
        <v>2</v>
      </c>
      <c r="I140" s="152" t="str">
        <f t="shared" si="46"/>
        <v>成蹊</v>
      </c>
      <c r="K140" s="152" t="str">
        <f t="shared" si="55"/>
        <v>女</v>
      </c>
      <c r="M140" s="380">
        <v>50457</v>
      </c>
      <c r="N140" s="380" t="s">
        <v>4031</v>
      </c>
      <c r="O140" s="380" t="s">
        <v>4032</v>
      </c>
      <c r="P140" s="380" t="s">
        <v>4033</v>
      </c>
      <c r="Q140" s="380" t="s">
        <v>4034</v>
      </c>
      <c r="R140" s="380" t="s">
        <v>886</v>
      </c>
      <c r="S140" s="379"/>
      <c r="T140" s="380">
        <v>2</v>
      </c>
    </row>
    <row r="141" spans="1:20" x14ac:dyDescent="0.2">
      <c r="A141" s="151">
        <f t="shared" si="47"/>
        <v>50458</v>
      </c>
      <c r="B141" s="151">
        <f t="shared" si="48"/>
        <v>5</v>
      </c>
      <c r="C141" s="152">
        <f t="shared" si="49"/>
        <v>4</v>
      </c>
      <c r="D141" s="152" t="str">
        <f t="shared" si="50"/>
        <v>髙尾</v>
      </c>
      <c r="E141" s="152" t="str">
        <f t="shared" si="51"/>
        <v>愛花</v>
      </c>
      <c r="F141" s="153" t="str">
        <f t="shared" si="52"/>
        <v>ﾀｶｵ</v>
      </c>
      <c r="G141" s="153" t="str">
        <f t="shared" si="53"/>
        <v>ｱｲｶ</v>
      </c>
      <c r="H141" s="154">
        <f t="shared" si="54"/>
        <v>1</v>
      </c>
      <c r="I141" s="152" t="str">
        <f t="shared" si="46"/>
        <v>成蹊</v>
      </c>
      <c r="K141" s="152" t="str">
        <f t="shared" si="55"/>
        <v>女</v>
      </c>
      <c r="M141" s="380">
        <v>50458</v>
      </c>
      <c r="N141" s="380" t="s">
        <v>5508</v>
      </c>
      <c r="O141" s="380" t="s">
        <v>5509</v>
      </c>
      <c r="P141" s="380" t="s">
        <v>5510</v>
      </c>
      <c r="Q141" s="380" t="s">
        <v>5511</v>
      </c>
      <c r="R141" s="380" t="s">
        <v>886</v>
      </c>
      <c r="S141" s="379"/>
      <c r="T141" s="380">
        <v>1</v>
      </c>
    </row>
    <row r="142" spans="1:20" x14ac:dyDescent="0.2">
      <c r="A142" s="151">
        <f t="shared" si="47"/>
        <v>50459</v>
      </c>
      <c r="B142" s="151">
        <f t="shared" si="48"/>
        <v>5</v>
      </c>
      <c r="C142" s="152">
        <f t="shared" si="49"/>
        <v>4</v>
      </c>
      <c r="D142" s="152" t="str">
        <f t="shared" si="50"/>
        <v>直海</v>
      </c>
      <c r="E142" s="152" t="str">
        <f t="shared" si="51"/>
        <v>涼香</v>
      </c>
      <c r="F142" s="153" t="str">
        <f t="shared" si="52"/>
        <v>ﾅｵﾐ</v>
      </c>
      <c r="G142" s="153" t="str">
        <f t="shared" si="53"/>
        <v>ｽｽﾞｶ</v>
      </c>
      <c r="H142" s="154">
        <f t="shared" si="54"/>
        <v>1</v>
      </c>
      <c r="I142" s="152" t="str">
        <f t="shared" si="46"/>
        <v>成蹊</v>
      </c>
      <c r="K142" s="152" t="str">
        <f t="shared" si="55"/>
        <v>女</v>
      </c>
      <c r="M142" s="380">
        <v>50459</v>
      </c>
      <c r="N142" s="380" t="s">
        <v>5512</v>
      </c>
      <c r="O142" s="380" t="s">
        <v>5499</v>
      </c>
      <c r="P142" s="380" t="s">
        <v>2897</v>
      </c>
      <c r="Q142" s="380" t="s">
        <v>2425</v>
      </c>
      <c r="R142" s="380" t="s">
        <v>886</v>
      </c>
      <c r="S142" s="379"/>
      <c r="T142" s="380">
        <v>1</v>
      </c>
    </row>
    <row r="143" spans="1:20" x14ac:dyDescent="0.2">
      <c r="A143" s="151">
        <f t="shared" si="47"/>
        <v>50490</v>
      </c>
      <c r="B143" s="151">
        <f t="shared" si="48"/>
        <v>5</v>
      </c>
      <c r="C143" s="152">
        <f t="shared" si="49"/>
        <v>4</v>
      </c>
      <c r="D143" s="152" t="str">
        <f t="shared" si="50"/>
        <v>秋山</v>
      </c>
      <c r="E143" s="152" t="str">
        <f t="shared" si="51"/>
        <v>陽南</v>
      </c>
      <c r="F143" s="153" t="str">
        <f t="shared" si="52"/>
        <v>ｱｷﾔﾏ</v>
      </c>
      <c r="G143" s="153" t="str">
        <f t="shared" si="53"/>
        <v>ﾋﾅ</v>
      </c>
      <c r="H143" s="154">
        <f t="shared" si="54"/>
        <v>3</v>
      </c>
      <c r="I143" s="152" t="str">
        <f t="shared" si="46"/>
        <v>成蹊</v>
      </c>
      <c r="K143" s="152" t="str">
        <f t="shared" si="55"/>
        <v>女</v>
      </c>
      <c r="M143" s="380">
        <v>50490</v>
      </c>
      <c r="N143" s="380" t="s">
        <v>137</v>
      </c>
      <c r="O143" s="380" t="s">
        <v>1906</v>
      </c>
      <c r="P143" s="380" t="s">
        <v>370</v>
      </c>
      <c r="Q143" s="380" t="s">
        <v>1353</v>
      </c>
      <c r="R143" s="380" t="s">
        <v>886</v>
      </c>
      <c r="S143" s="379"/>
      <c r="T143" s="380">
        <v>3</v>
      </c>
    </row>
    <row r="144" spans="1:20" x14ac:dyDescent="0.2">
      <c r="A144" s="151">
        <f t="shared" si="47"/>
        <v>50492</v>
      </c>
      <c r="B144" s="151">
        <f t="shared" si="48"/>
        <v>5</v>
      </c>
      <c r="C144" s="152">
        <f t="shared" si="49"/>
        <v>4</v>
      </c>
      <c r="D144" s="152" t="str">
        <f t="shared" si="50"/>
        <v>古賀</v>
      </c>
      <c r="E144" s="152" t="str">
        <f t="shared" si="51"/>
        <v>有咲</v>
      </c>
      <c r="F144" s="153" t="str">
        <f t="shared" si="52"/>
        <v>ｺｶﾞ</v>
      </c>
      <c r="G144" s="153" t="str">
        <f t="shared" si="53"/>
        <v>ｱﾘｻ</v>
      </c>
      <c r="H144" s="154">
        <f t="shared" si="54"/>
        <v>3</v>
      </c>
      <c r="I144" s="152" t="str">
        <f t="shared" si="46"/>
        <v>成蹊</v>
      </c>
      <c r="K144" s="152" t="str">
        <f t="shared" si="55"/>
        <v>女</v>
      </c>
      <c r="M144" s="380">
        <v>50492</v>
      </c>
      <c r="N144" s="380" t="s">
        <v>1000</v>
      </c>
      <c r="O144" s="380" t="s">
        <v>1742</v>
      </c>
      <c r="P144" s="380" t="s">
        <v>1001</v>
      </c>
      <c r="Q144" s="380" t="s">
        <v>1540</v>
      </c>
      <c r="R144" s="380" t="s">
        <v>886</v>
      </c>
      <c r="S144" s="379"/>
      <c r="T144" s="380">
        <v>3</v>
      </c>
    </row>
    <row r="145" spans="1:20" x14ac:dyDescent="0.2">
      <c r="A145" s="151">
        <f t="shared" si="47"/>
        <v>50494</v>
      </c>
      <c r="B145" s="151">
        <f t="shared" si="48"/>
        <v>5</v>
      </c>
      <c r="C145" s="152">
        <f t="shared" si="49"/>
        <v>4</v>
      </c>
      <c r="D145" s="152" t="str">
        <f t="shared" si="50"/>
        <v>前川</v>
      </c>
      <c r="E145" s="152" t="str">
        <f t="shared" si="51"/>
        <v>ゆろ</v>
      </c>
      <c r="F145" s="153" t="str">
        <f t="shared" si="52"/>
        <v>ﾏｴｶﾜ</v>
      </c>
      <c r="G145" s="153" t="str">
        <f t="shared" si="53"/>
        <v>ﾕﾛ</v>
      </c>
      <c r="H145" s="154">
        <f t="shared" si="54"/>
        <v>3</v>
      </c>
      <c r="I145" s="152" t="str">
        <f t="shared" si="46"/>
        <v>成蹊</v>
      </c>
      <c r="K145" s="152" t="str">
        <f t="shared" si="55"/>
        <v>女</v>
      </c>
      <c r="M145" s="380">
        <v>50494</v>
      </c>
      <c r="N145" s="380" t="s">
        <v>1206</v>
      </c>
      <c r="O145" s="380" t="s">
        <v>2369</v>
      </c>
      <c r="P145" s="380" t="s">
        <v>1207</v>
      </c>
      <c r="Q145" s="380" t="s">
        <v>2370</v>
      </c>
      <c r="R145" s="380" t="s">
        <v>886</v>
      </c>
      <c r="S145" s="379"/>
      <c r="T145" s="380">
        <v>3</v>
      </c>
    </row>
    <row r="146" spans="1:20" x14ac:dyDescent="0.2">
      <c r="A146" s="151">
        <f t="shared" si="47"/>
        <v>50495</v>
      </c>
      <c r="B146" s="151">
        <f t="shared" si="48"/>
        <v>5</v>
      </c>
      <c r="C146" s="152">
        <f t="shared" si="49"/>
        <v>4</v>
      </c>
      <c r="D146" s="152" t="str">
        <f t="shared" si="50"/>
        <v>福永</v>
      </c>
      <c r="E146" s="152" t="str">
        <f t="shared" si="51"/>
        <v>真依子</v>
      </c>
      <c r="F146" s="153" t="str">
        <f t="shared" si="52"/>
        <v>ﾌｸﾅｶﾞ</v>
      </c>
      <c r="G146" s="153" t="str">
        <f t="shared" si="53"/>
        <v>ﾏｲｺ</v>
      </c>
      <c r="H146" s="154">
        <f t="shared" si="54"/>
        <v>3</v>
      </c>
      <c r="I146" s="152" t="str">
        <f t="shared" si="46"/>
        <v>成蹊</v>
      </c>
      <c r="K146" s="152" t="str">
        <f t="shared" si="55"/>
        <v>女</v>
      </c>
      <c r="M146" s="380">
        <v>50495</v>
      </c>
      <c r="N146" s="380" t="s">
        <v>2371</v>
      </c>
      <c r="O146" s="380" t="s">
        <v>2372</v>
      </c>
      <c r="P146" s="380" t="s">
        <v>2373</v>
      </c>
      <c r="Q146" s="380" t="s">
        <v>2374</v>
      </c>
      <c r="R146" s="380" t="s">
        <v>886</v>
      </c>
      <c r="S146" s="379"/>
      <c r="T146" s="380">
        <v>3</v>
      </c>
    </row>
    <row r="147" spans="1:20" x14ac:dyDescent="0.2">
      <c r="A147" s="151">
        <f t="shared" si="47"/>
        <v>50496</v>
      </c>
      <c r="B147" s="151">
        <f t="shared" si="48"/>
        <v>5</v>
      </c>
      <c r="C147" s="152">
        <f t="shared" si="49"/>
        <v>4</v>
      </c>
      <c r="D147" s="152" t="str">
        <f t="shared" si="50"/>
        <v>高桑</v>
      </c>
      <c r="E147" s="152" t="str">
        <f t="shared" si="51"/>
        <v>真歩</v>
      </c>
      <c r="F147" s="153" t="str">
        <f t="shared" si="52"/>
        <v>ﾀｶｸﾜ</v>
      </c>
      <c r="G147" s="153" t="str">
        <f t="shared" si="53"/>
        <v>ﾏﾎ</v>
      </c>
      <c r="H147" s="154">
        <f t="shared" si="54"/>
        <v>3</v>
      </c>
      <c r="I147" s="152" t="str">
        <f t="shared" si="46"/>
        <v>成蹊</v>
      </c>
      <c r="K147" s="152" t="str">
        <f t="shared" si="55"/>
        <v>女</v>
      </c>
      <c r="M147" s="380">
        <v>50496</v>
      </c>
      <c r="N147" s="380" t="s">
        <v>2375</v>
      </c>
      <c r="O147" s="380" t="s">
        <v>2376</v>
      </c>
      <c r="P147" s="380" t="s">
        <v>2377</v>
      </c>
      <c r="Q147" s="380" t="s">
        <v>560</v>
      </c>
      <c r="R147" s="380" t="s">
        <v>886</v>
      </c>
      <c r="S147" s="379"/>
      <c r="T147" s="380">
        <v>3</v>
      </c>
    </row>
    <row r="148" spans="1:20" x14ac:dyDescent="0.2">
      <c r="A148" s="151">
        <f t="shared" si="47"/>
        <v>50497</v>
      </c>
      <c r="B148" s="151">
        <f t="shared" si="48"/>
        <v>5</v>
      </c>
      <c r="C148" s="152">
        <f t="shared" si="49"/>
        <v>4</v>
      </c>
      <c r="D148" s="152" t="str">
        <f t="shared" si="50"/>
        <v>富樫</v>
      </c>
      <c r="E148" s="152" t="str">
        <f t="shared" si="51"/>
        <v>祐日</v>
      </c>
      <c r="F148" s="153" t="str">
        <f t="shared" si="52"/>
        <v>ﾄｶﾞｼ</v>
      </c>
      <c r="G148" s="153" t="str">
        <f t="shared" si="53"/>
        <v>ﾕｳｶ</v>
      </c>
      <c r="H148" s="154">
        <f t="shared" si="54"/>
        <v>3</v>
      </c>
      <c r="I148" s="152" t="str">
        <f t="shared" si="46"/>
        <v>成蹊</v>
      </c>
      <c r="K148" s="152" t="str">
        <f t="shared" si="55"/>
        <v>女</v>
      </c>
      <c r="M148" s="380">
        <v>50497</v>
      </c>
      <c r="N148" s="380" t="s">
        <v>2169</v>
      </c>
      <c r="O148" s="380" t="s">
        <v>2378</v>
      </c>
      <c r="P148" s="380" t="s">
        <v>2329</v>
      </c>
      <c r="Q148" s="380" t="s">
        <v>554</v>
      </c>
      <c r="R148" s="380" t="s">
        <v>886</v>
      </c>
      <c r="S148" s="379"/>
      <c r="T148" s="380">
        <v>3</v>
      </c>
    </row>
    <row r="149" spans="1:20" x14ac:dyDescent="0.2">
      <c r="A149" s="151">
        <f t="shared" si="47"/>
        <v>50498</v>
      </c>
      <c r="B149" s="151">
        <f t="shared" si="48"/>
        <v>5</v>
      </c>
      <c r="C149" s="152">
        <f t="shared" si="49"/>
        <v>4</v>
      </c>
      <c r="D149" s="152" t="str">
        <f t="shared" si="50"/>
        <v>武村</v>
      </c>
      <c r="E149" s="152" t="str">
        <f t="shared" si="51"/>
        <v>あみ</v>
      </c>
      <c r="F149" s="153" t="str">
        <f t="shared" si="52"/>
        <v>ﾀｹﾑﾗ</v>
      </c>
      <c r="G149" s="153" t="str">
        <f t="shared" si="53"/>
        <v>ｱﾐ</v>
      </c>
      <c r="H149" s="154">
        <f t="shared" si="54"/>
        <v>2</v>
      </c>
      <c r="I149" s="152" t="str">
        <f t="shared" si="46"/>
        <v>成蹊</v>
      </c>
      <c r="K149" s="152" t="str">
        <f t="shared" si="55"/>
        <v>女</v>
      </c>
      <c r="M149" s="380">
        <v>50498</v>
      </c>
      <c r="N149" s="380" t="s">
        <v>3439</v>
      </c>
      <c r="O149" s="380" t="s">
        <v>1973</v>
      </c>
      <c r="P149" s="380" t="s">
        <v>1664</v>
      </c>
      <c r="Q149" s="380" t="s">
        <v>923</v>
      </c>
      <c r="R149" s="380" t="s">
        <v>886</v>
      </c>
      <c r="S149" s="379"/>
      <c r="T149" s="380">
        <v>2</v>
      </c>
    </row>
    <row r="150" spans="1:20" x14ac:dyDescent="0.2">
      <c r="A150" s="151">
        <f t="shared" si="47"/>
        <v>50518</v>
      </c>
      <c r="B150" s="151">
        <f t="shared" si="48"/>
        <v>5</v>
      </c>
      <c r="C150" s="152">
        <f t="shared" si="49"/>
        <v>5</v>
      </c>
      <c r="D150" s="152" t="str">
        <f t="shared" si="50"/>
        <v>小畑</v>
      </c>
      <c r="E150" s="152" t="str">
        <f t="shared" si="51"/>
        <v>泰佑</v>
      </c>
      <c r="F150" s="153" t="str">
        <f t="shared" si="52"/>
        <v>ｵﾊﾞﾀ</v>
      </c>
      <c r="G150" s="153" t="str">
        <f t="shared" si="53"/>
        <v>ﾀｲｽｹ</v>
      </c>
      <c r="H150" s="154">
        <f t="shared" si="54"/>
        <v>3</v>
      </c>
      <c r="I150" s="152" t="str">
        <f t="shared" si="46"/>
        <v>法政</v>
      </c>
      <c r="K150" s="152" t="str">
        <f t="shared" si="55"/>
        <v>男</v>
      </c>
      <c r="M150" s="380">
        <v>50518</v>
      </c>
      <c r="N150" s="380" t="s">
        <v>1489</v>
      </c>
      <c r="O150" s="380" t="s">
        <v>2379</v>
      </c>
      <c r="P150" s="380" t="s">
        <v>1490</v>
      </c>
      <c r="Q150" s="380" t="s">
        <v>368</v>
      </c>
      <c r="R150" s="380" t="s">
        <v>885</v>
      </c>
      <c r="S150" s="379"/>
      <c r="T150" s="380">
        <v>3</v>
      </c>
    </row>
    <row r="151" spans="1:20" x14ac:dyDescent="0.2">
      <c r="A151" s="151">
        <f t="shared" si="47"/>
        <v>50519</v>
      </c>
      <c r="B151" s="151">
        <f t="shared" si="48"/>
        <v>5</v>
      </c>
      <c r="C151" s="152">
        <f t="shared" si="49"/>
        <v>5</v>
      </c>
      <c r="D151" s="152" t="str">
        <f t="shared" si="50"/>
        <v>平</v>
      </c>
      <c r="E151" s="152" t="str">
        <f t="shared" si="51"/>
        <v>晃生</v>
      </c>
      <c r="F151" s="153" t="str">
        <f t="shared" si="52"/>
        <v>ﾀｲﾗ</v>
      </c>
      <c r="G151" s="153" t="str">
        <f t="shared" si="53"/>
        <v>ｱｷｵ</v>
      </c>
      <c r="H151" s="154">
        <f t="shared" si="54"/>
        <v>3</v>
      </c>
      <c r="I151" s="152" t="str">
        <f t="shared" si="46"/>
        <v>法政</v>
      </c>
      <c r="K151" s="152" t="str">
        <f t="shared" si="55"/>
        <v>男</v>
      </c>
      <c r="M151" s="380">
        <v>50519</v>
      </c>
      <c r="N151" s="380" t="s">
        <v>2380</v>
      </c>
      <c r="O151" s="380" t="s">
        <v>2381</v>
      </c>
      <c r="P151" s="380" t="s">
        <v>1275</v>
      </c>
      <c r="Q151" s="380" t="s">
        <v>976</v>
      </c>
      <c r="R151" s="380" t="s">
        <v>885</v>
      </c>
      <c r="S151" s="379"/>
      <c r="T151" s="380">
        <v>3</v>
      </c>
    </row>
    <row r="152" spans="1:20" x14ac:dyDescent="0.2">
      <c r="A152" s="151">
        <f t="shared" si="47"/>
        <v>50522</v>
      </c>
      <c r="B152" s="151">
        <f t="shared" si="48"/>
        <v>5</v>
      </c>
      <c r="C152" s="152">
        <f t="shared" si="49"/>
        <v>5</v>
      </c>
      <c r="D152" s="152" t="str">
        <f t="shared" si="50"/>
        <v>山口</v>
      </c>
      <c r="E152" s="152" t="str">
        <f t="shared" si="51"/>
        <v>智也</v>
      </c>
      <c r="F152" s="153" t="str">
        <f t="shared" si="52"/>
        <v>ﾔﾏｸﾞﾁ</v>
      </c>
      <c r="G152" s="153" t="str">
        <f t="shared" si="53"/>
        <v>ﾄﾓﾔ</v>
      </c>
      <c r="H152" s="154">
        <f t="shared" si="54"/>
        <v>2</v>
      </c>
      <c r="I152" s="152" t="str">
        <f t="shared" si="46"/>
        <v>法政</v>
      </c>
      <c r="K152" s="152" t="str">
        <f t="shared" si="55"/>
        <v>男</v>
      </c>
      <c r="M152" s="380">
        <v>50522</v>
      </c>
      <c r="N152" s="380" t="s">
        <v>180</v>
      </c>
      <c r="O152" s="380" t="s">
        <v>249</v>
      </c>
      <c r="P152" s="380" t="s">
        <v>565</v>
      </c>
      <c r="Q152" s="380" t="s">
        <v>454</v>
      </c>
      <c r="R152" s="380" t="s">
        <v>885</v>
      </c>
      <c r="S152" s="379"/>
      <c r="T152" s="380">
        <v>2</v>
      </c>
    </row>
    <row r="153" spans="1:20" x14ac:dyDescent="0.2">
      <c r="A153" s="151">
        <f t="shared" si="47"/>
        <v>50523</v>
      </c>
      <c r="B153" s="151">
        <f t="shared" si="48"/>
        <v>5</v>
      </c>
      <c r="C153" s="152">
        <f t="shared" si="49"/>
        <v>5</v>
      </c>
      <c r="D153" s="152" t="str">
        <f t="shared" si="50"/>
        <v>田所</v>
      </c>
      <c r="E153" s="152" t="str">
        <f t="shared" si="51"/>
        <v>大登</v>
      </c>
      <c r="F153" s="153" t="str">
        <f t="shared" si="52"/>
        <v>ﾀﾄﾞｺﾛ</v>
      </c>
      <c r="G153" s="153" t="str">
        <f t="shared" si="53"/>
        <v>ﾊﾙﾄ</v>
      </c>
      <c r="H153" s="154">
        <f t="shared" si="54"/>
        <v>2</v>
      </c>
      <c r="I153" s="152" t="str">
        <f t="shared" si="46"/>
        <v>法政</v>
      </c>
      <c r="K153" s="152" t="str">
        <f t="shared" si="55"/>
        <v>男</v>
      </c>
      <c r="M153" s="380">
        <v>50523</v>
      </c>
      <c r="N153" s="380" t="s">
        <v>4015</v>
      </c>
      <c r="O153" s="380" t="s">
        <v>4035</v>
      </c>
      <c r="P153" s="380" t="s">
        <v>4016</v>
      </c>
      <c r="Q153" s="380" t="s">
        <v>2723</v>
      </c>
      <c r="R153" s="380" t="s">
        <v>885</v>
      </c>
      <c r="S153" s="379"/>
      <c r="T153" s="380">
        <v>2</v>
      </c>
    </row>
    <row r="154" spans="1:20" x14ac:dyDescent="0.2">
      <c r="A154" s="151">
        <f t="shared" si="47"/>
        <v>50524</v>
      </c>
      <c r="B154" s="151">
        <f t="shared" si="48"/>
        <v>5</v>
      </c>
      <c r="C154" s="152">
        <f t="shared" si="49"/>
        <v>5</v>
      </c>
      <c r="D154" s="152" t="str">
        <f t="shared" si="50"/>
        <v>大山</v>
      </c>
      <c r="E154" s="152" t="str">
        <f t="shared" si="51"/>
        <v>賢人</v>
      </c>
      <c r="F154" s="153" t="str">
        <f t="shared" si="52"/>
        <v>ｵｵﾔﾏ</v>
      </c>
      <c r="G154" s="153" t="str">
        <f t="shared" si="53"/>
        <v>ｹﾝﾄ</v>
      </c>
      <c r="H154" s="154">
        <f t="shared" si="54"/>
        <v>2</v>
      </c>
      <c r="I154" s="152" t="str">
        <f t="shared" si="46"/>
        <v>法政</v>
      </c>
      <c r="K154" s="152" t="str">
        <f t="shared" si="55"/>
        <v>男</v>
      </c>
      <c r="M154" s="380">
        <v>50524</v>
      </c>
      <c r="N154" s="380" t="s">
        <v>2898</v>
      </c>
      <c r="O154" s="380" t="s">
        <v>4036</v>
      </c>
      <c r="P154" s="380" t="s">
        <v>2899</v>
      </c>
      <c r="Q154" s="380" t="s">
        <v>390</v>
      </c>
      <c r="R154" s="380" t="s">
        <v>885</v>
      </c>
      <c r="S154" s="379"/>
      <c r="T154" s="380">
        <v>2</v>
      </c>
    </row>
    <row r="155" spans="1:20" x14ac:dyDescent="0.2">
      <c r="A155" s="151">
        <f t="shared" si="47"/>
        <v>50526</v>
      </c>
      <c r="B155" s="151">
        <f t="shared" si="48"/>
        <v>5</v>
      </c>
      <c r="C155" s="152">
        <f t="shared" si="49"/>
        <v>5</v>
      </c>
      <c r="D155" s="152" t="str">
        <f t="shared" si="50"/>
        <v>坂本</v>
      </c>
      <c r="E155" s="152" t="str">
        <f t="shared" si="51"/>
        <v>平太</v>
      </c>
      <c r="F155" s="153" t="str">
        <f t="shared" si="52"/>
        <v>ｻｶﾓﾄ</v>
      </c>
      <c r="G155" s="153" t="str">
        <f t="shared" si="53"/>
        <v>ﾍｲﾀ</v>
      </c>
      <c r="H155" s="154">
        <f t="shared" si="54"/>
        <v>2</v>
      </c>
      <c r="I155" s="152" t="str">
        <f t="shared" si="46"/>
        <v>法政</v>
      </c>
      <c r="K155" s="152" t="str">
        <f t="shared" si="55"/>
        <v>男</v>
      </c>
      <c r="M155" s="380">
        <v>50526</v>
      </c>
      <c r="N155" s="380" t="s">
        <v>175</v>
      </c>
      <c r="O155" s="380" t="s">
        <v>4976</v>
      </c>
      <c r="P155" s="380" t="s">
        <v>430</v>
      </c>
      <c r="Q155" s="380" t="s">
        <v>4977</v>
      </c>
      <c r="R155" s="380" t="s">
        <v>885</v>
      </c>
      <c r="S155" s="379"/>
      <c r="T155" s="380">
        <v>2</v>
      </c>
    </row>
    <row r="156" spans="1:20" x14ac:dyDescent="0.2">
      <c r="A156" s="151">
        <f t="shared" si="47"/>
        <v>50527</v>
      </c>
      <c r="B156" s="151">
        <f t="shared" si="48"/>
        <v>5</v>
      </c>
      <c r="C156" s="152">
        <f t="shared" si="49"/>
        <v>5</v>
      </c>
      <c r="D156" s="152" t="str">
        <f t="shared" si="50"/>
        <v>瀬崎</v>
      </c>
      <c r="E156" s="152" t="str">
        <f t="shared" si="51"/>
        <v>亮</v>
      </c>
      <c r="F156" s="153" t="str">
        <f t="shared" si="52"/>
        <v>ｾｻﾞｷ</v>
      </c>
      <c r="G156" s="153" t="str">
        <f t="shared" si="53"/>
        <v>ﾘｮｳ</v>
      </c>
      <c r="H156" s="154">
        <f t="shared" si="54"/>
        <v>1</v>
      </c>
      <c r="I156" s="152" t="str">
        <f t="shared" si="46"/>
        <v>法政</v>
      </c>
      <c r="K156" s="152" t="str">
        <f t="shared" si="55"/>
        <v>男</v>
      </c>
      <c r="M156" s="380">
        <v>50527</v>
      </c>
      <c r="N156" s="380" t="s">
        <v>5513</v>
      </c>
      <c r="O156" s="380" t="s">
        <v>281</v>
      </c>
      <c r="P156" s="380" t="s">
        <v>5514</v>
      </c>
      <c r="Q156" s="380" t="s">
        <v>396</v>
      </c>
      <c r="R156" s="380" t="s">
        <v>885</v>
      </c>
      <c r="S156" s="379"/>
      <c r="T156" s="380">
        <v>1</v>
      </c>
    </row>
    <row r="157" spans="1:20" x14ac:dyDescent="0.2">
      <c r="A157" s="151">
        <f t="shared" si="47"/>
        <v>50528</v>
      </c>
      <c r="B157" s="151">
        <f t="shared" si="48"/>
        <v>5</v>
      </c>
      <c r="C157" s="152">
        <f t="shared" si="49"/>
        <v>5</v>
      </c>
      <c r="D157" s="152" t="str">
        <f t="shared" si="50"/>
        <v>福澤</v>
      </c>
      <c r="E157" s="152" t="str">
        <f t="shared" si="51"/>
        <v>拓也</v>
      </c>
      <c r="F157" s="153" t="str">
        <f t="shared" si="52"/>
        <v>ﾌｸｻﾞﾜ</v>
      </c>
      <c r="G157" s="153" t="str">
        <f t="shared" si="53"/>
        <v>ﾀｸﾔ</v>
      </c>
      <c r="H157" s="154">
        <f t="shared" si="54"/>
        <v>1</v>
      </c>
      <c r="I157" s="152" t="str">
        <f t="shared" si="46"/>
        <v>法政</v>
      </c>
      <c r="K157" s="152" t="str">
        <f t="shared" si="55"/>
        <v>男</v>
      </c>
      <c r="M157" s="380">
        <v>50528</v>
      </c>
      <c r="N157" s="380" t="s">
        <v>5515</v>
      </c>
      <c r="O157" s="380" t="s">
        <v>114</v>
      </c>
      <c r="P157" s="380" t="s">
        <v>5516</v>
      </c>
      <c r="Q157" s="380" t="s">
        <v>357</v>
      </c>
      <c r="R157" s="380" t="s">
        <v>885</v>
      </c>
      <c r="S157" s="379"/>
      <c r="T157" s="380">
        <v>1</v>
      </c>
    </row>
    <row r="158" spans="1:20" x14ac:dyDescent="0.2">
      <c r="A158" s="151">
        <f t="shared" si="47"/>
        <v>50529</v>
      </c>
      <c r="B158" s="151">
        <f t="shared" si="48"/>
        <v>5</v>
      </c>
      <c r="C158" s="152">
        <f t="shared" si="49"/>
        <v>5</v>
      </c>
      <c r="D158" s="152" t="str">
        <f t="shared" si="50"/>
        <v>箕浦</v>
      </c>
      <c r="E158" s="152" t="str">
        <f t="shared" si="51"/>
        <v>隼太</v>
      </c>
      <c r="F158" s="153" t="str">
        <f t="shared" si="52"/>
        <v>ﾐﾉｳﾗ</v>
      </c>
      <c r="G158" s="153" t="str">
        <f t="shared" si="53"/>
        <v>ｼｭﾝﾀ</v>
      </c>
      <c r="H158" s="154">
        <f t="shared" si="54"/>
        <v>1</v>
      </c>
      <c r="I158" s="152" t="str">
        <f t="shared" si="46"/>
        <v>法政</v>
      </c>
      <c r="K158" s="152" t="str">
        <f t="shared" si="55"/>
        <v>男</v>
      </c>
      <c r="M158" s="380">
        <v>50529</v>
      </c>
      <c r="N158" s="380" t="s">
        <v>5517</v>
      </c>
      <c r="O158" s="380" t="s">
        <v>5518</v>
      </c>
      <c r="P158" s="380" t="s">
        <v>5519</v>
      </c>
      <c r="Q158" s="380" t="s">
        <v>468</v>
      </c>
      <c r="R158" s="380" t="s">
        <v>885</v>
      </c>
      <c r="S158" s="379"/>
      <c r="T158" s="380">
        <v>1</v>
      </c>
    </row>
    <row r="159" spans="1:20" x14ac:dyDescent="0.2">
      <c r="A159" s="151">
        <f t="shared" si="47"/>
        <v>50530</v>
      </c>
      <c r="B159" s="151">
        <f t="shared" si="48"/>
        <v>5</v>
      </c>
      <c r="C159" s="152">
        <f t="shared" si="49"/>
        <v>5</v>
      </c>
      <c r="D159" s="152" t="str">
        <f t="shared" si="50"/>
        <v>川田</v>
      </c>
      <c r="E159" s="152" t="str">
        <f t="shared" si="51"/>
        <v>勇護</v>
      </c>
      <c r="F159" s="153" t="str">
        <f t="shared" si="52"/>
        <v>ｶﾜﾀﾞ</v>
      </c>
      <c r="G159" s="153" t="str">
        <f t="shared" si="53"/>
        <v>ﾕｳｺﾞ</v>
      </c>
      <c r="H159" s="154">
        <f t="shared" si="54"/>
        <v>1</v>
      </c>
      <c r="I159" s="152" t="str">
        <f t="shared" si="46"/>
        <v>法政</v>
      </c>
      <c r="K159" s="152" t="str">
        <f t="shared" si="55"/>
        <v>男</v>
      </c>
      <c r="M159" s="380">
        <v>50530</v>
      </c>
      <c r="N159" s="380" t="s">
        <v>4151</v>
      </c>
      <c r="O159" s="380" t="s">
        <v>5520</v>
      </c>
      <c r="P159" s="380" t="s">
        <v>2273</v>
      </c>
      <c r="Q159" s="380" t="s">
        <v>2244</v>
      </c>
      <c r="R159" s="380" t="s">
        <v>885</v>
      </c>
      <c r="S159" s="379"/>
      <c r="T159" s="380">
        <v>1</v>
      </c>
    </row>
    <row r="160" spans="1:20" x14ac:dyDescent="0.2">
      <c r="A160" s="151">
        <f t="shared" si="47"/>
        <v>50531</v>
      </c>
      <c r="B160" s="151">
        <f t="shared" si="48"/>
        <v>5</v>
      </c>
      <c r="C160" s="152">
        <f t="shared" si="49"/>
        <v>5</v>
      </c>
      <c r="D160" s="152" t="str">
        <f t="shared" si="50"/>
        <v>矢田</v>
      </c>
      <c r="E160" s="152" t="str">
        <f t="shared" si="51"/>
        <v>亮太</v>
      </c>
      <c r="F160" s="153" t="str">
        <f t="shared" si="52"/>
        <v>ﾔﾀﾞ</v>
      </c>
      <c r="G160" s="153" t="str">
        <f t="shared" si="53"/>
        <v>ﾘｮｳﾀ</v>
      </c>
      <c r="H160" s="154">
        <f t="shared" si="54"/>
        <v>1</v>
      </c>
      <c r="I160" s="152" t="str">
        <f t="shared" si="46"/>
        <v>法政</v>
      </c>
      <c r="K160" s="152" t="str">
        <f t="shared" si="55"/>
        <v>男</v>
      </c>
      <c r="M160" s="380">
        <v>50531</v>
      </c>
      <c r="N160" s="380" t="s">
        <v>5521</v>
      </c>
      <c r="O160" s="380" t="s">
        <v>225</v>
      </c>
      <c r="P160" s="380" t="s">
        <v>5522</v>
      </c>
      <c r="Q160" s="380" t="s">
        <v>309</v>
      </c>
      <c r="R160" s="380" t="s">
        <v>885</v>
      </c>
      <c r="S160" s="379"/>
      <c r="T160" s="380">
        <v>1</v>
      </c>
    </row>
    <row r="161" spans="1:20" x14ac:dyDescent="0.2">
      <c r="A161" s="151">
        <f t="shared" si="47"/>
        <v>50532</v>
      </c>
      <c r="B161" s="151">
        <f t="shared" si="48"/>
        <v>5</v>
      </c>
      <c r="C161" s="152">
        <f t="shared" si="49"/>
        <v>5</v>
      </c>
      <c r="D161" s="152" t="str">
        <f t="shared" si="50"/>
        <v>福島</v>
      </c>
      <c r="E161" s="152" t="str">
        <f t="shared" si="51"/>
        <v>良</v>
      </c>
      <c r="F161" s="153" t="str">
        <f t="shared" si="52"/>
        <v>ﾌｸｼﾏ</v>
      </c>
      <c r="G161" s="153" t="str">
        <f t="shared" si="53"/>
        <v>ﾘｮｳ</v>
      </c>
      <c r="H161" s="154">
        <f t="shared" si="54"/>
        <v>1</v>
      </c>
      <c r="I161" s="152" t="str">
        <f t="shared" si="46"/>
        <v>法政</v>
      </c>
      <c r="K161" s="152" t="str">
        <f t="shared" si="55"/>
        <v>男</v>
      </c>
      <c r="M161" s="380">
        <v>50532</v>
      </c>
      <c r="N161" s="380" t="s">
        <v>997</v>
      </c>
      <c r="O161" s="380" t="s">
        <v>4067</v>
      </c>
      <c r="P161" s="380" t="s">
        <v>986</v>
      </c>
      <c r="Q161" s="380" t="s">
        <v>396</v>
      </c>
      <c r="R161" s="380" t="s">
        <v>885</v>
      </c>
      <c r="S161" s="379"/>
      <c r="T161" s="380">
        <v>1</v>
      </c>
    </row>
    <row r="162" spans="1:20" x14ac:dyDescent="0.2">
      <c r="A162" s="151">
        <f t="shared" si="47"/>
        <v>50533</v>
      </c>
      <c r="B162" s="151">
        <f t="shared" si="48"/>
        <v>5</v>
      </c>
      <c r="C162" s="152">
        <f t="shared" si="49"/>
        <v>5</v>
      </c>
      <c r="D162" s="152" t="str">
        <f t="shared" si="50"/>
        <v>草野</v>
      </c>
      <c r="E162" s="152" t="str">
        <f t="shared" si="51"/>
        <v>健太</v>
      </c>
      <c r="F162" s="153" t="str">
        <f t="shared" si="52"/>
        <v>ｸｻﾉ</v>
      </c>
      <c r="G162" s="153" t="str">
        <f t="shared" si="53"/>
        <v>ｹﾝﾀ</v>
      </c>
      <c r="H162" s="154">
        <f t="shared" si="54"/>
        <v>1</v>
      </c>
      <c r="I162" s="152" t="str">
        <f t="shared" si="46"/>
        <v>法政</v>
      </c>
      <c r="K162" s="152" t="str">
        <f t="shared" si="55"/>
        <v>男</v>
      </c>
      <c r="M162" s="380">
        <v>50533</v>
      </c>
      <c r="N162" s="380" t="s">
        <v>6556</v>
      </c>
      <c r="O162" s="380" t="s">
        <v>107</v>
      </c>
      <c r="P162" s="380" t="s">
        <v>6557</v>
      </c>
      <c r="Q162" s="380" t="s">
        <v>322</v>
      </c>
      <c r="R162" s="380" t="s">
        <v>885</v>
      </c>
      <c r="S162" s="379"/>
      <c r="T162" s="380">
        <v>1</v>
      </c>
    </row>
    <row r="163" spans="1:20" x14ac:dyDescent="0.2">
      <c r="A163" s="151">
        <f t="shared" si="47"/>
        <v>50583</v>
      </c>
      <c r="B163" s="151">
        <f t="shared" si="48"/>
        <v>5</v>
      </c>
      <c r="C163" s="152">
        <f t="shared" si="49"/>
        <v>5</v>
      </c>
      <c r="D163" s="152" t="str">
        <f t="shared" si="50"/>
        <v>林</v>
      </c>
      <c r="E163" s="152" t="str">
        <f t="shared" si="51"/>
        <v>優里</v>
      </c>
      <c r="F163" s="153" t="str">
        <f t="shared" si="52"/>
        <v>ﾊﾔｼ</v>
      </c>
      <c r="G163" s="153" t="str">
        <f t="shared" si="53"/>
        <v>ﾕﾘ</v>
      </c>
      <c r="H163" s="154">
        <f t="shared" si="54"/>
        <v>3</v>
      </c>
      <c r="I163" s="152" t="str">
        <f t="shared" si="46"/>
        <v>法政</v>
      </c>
      <c r="K163" s="152" t="str">
        <f t="shared" si="55"/>
        <v>女</v>
      </c>
      <c r="M163" s="380">
        <v>50583</v>
      </c>
      <c r="N163" s="380" t="s">
        <v>961</v>
      </c>
      <c r="O163" s="380" t="s">
        <v>278</v>
      </c>
      <c r="P163" s="380" t="s">
        <v>962</v>
      </c>
      <c r="Q163" s="380" t="s">
        <v>320</v>
      </c>
      <c r="R163" s="380" t="s">
        <v>886</v>
      </c>
      <c r="S163" s="379"/>
      <c r="T163" s="380">
        <v>3</v>
      </c>
    </row>
    <row r="164" spans="1:20" x14ac:dyDescent="0.2">
      <c r="A164" s="151">
        <f t="shared" si="47"/>
        <v>50587</v>
      </c>
      <c r="B164" s="151">
        <f t="shared" si="48"/>
        <v>5</v>
      </c>
      <c r="C164" s="152">
        <f t="shared" si="49"/>
        <v>5</v>
      </c>
      <c r="D164" s="152" t="str">
        <f t="shared" si="50"/>
        <v>山本</v>
      </c>
      <c r="E164" s="152" t="str">
        <f t="shared" si="51"/>
        <v>恭子</v>
      </c>
      <c r="F164" s="153" t="str">
        <f t="shared" si="52"/>
        <v>ﾔﾏﾓﾄ</v>
      </c>
      <c r="G164" s="153" t="str">
        <f t="shared" si="53"/>
        <v>ｷｮｳｺ</v>
      </c>
      <c r="H164" s="154">
        <f t="shared" si="54"/>
        <v>2</v>
      </c>
      <c r="I164" s="152" t="str">
        <f t="shared" si="46"/>
        <v>法政</v>
      </c>
      <c r="K164" s="152" t="str">
        <f t="shared" si="55"/>
        <v>女</v>
      </c>
      <c r="M164" s="380">
        <v>50587</v>
      </c>
      <c r="N164" s="380" t="s">
        <v>129</v>
      </c>
      <c r="O164" s="380" t="s">
        <v>3440</v>
      </c>
      <c r="P164" s="380" t="s">
        <v>384</v>
      </c>
      <c r="Q164" s="380" t="s">
        <v>3441</v>
      </c>
      <c r="R164" s="380" t="s">
        <v>886</v>
      </c>
      <c r="S164" s="379"/>
      <c r="T164" s="380">
        <v>2</v>
      </c>
    </row>
    <row r="165" spans="1:20" x14ac:dyDescent="0.2">
      <c r="A165" s="151">
        <f t="shared" si="47"/>
        <v>50588</v>
      </c>
      <c r="B165" s="151">
        <f t="shared" si="48"/>
        <v>5</v>
      </c>
      <c r="C165" s="152">
        <f t="shared" si="49"/>
        <v>5</v>
      </c>
      <c r="D165" s="152" t="str">
        <f t="shared" si="50"/>
        <v>松井</v>
      </c>
      <c r="E165" s="152" t="str">
        <f t="shared" si="51"/>
        <v>仁奈</v>
      </c>
      <c r="F165" s="153" t="str">
        <f t="shared" si="52"/>
        <v>ﾏﾂｲ</v>
      </c>
      <c r="G165" s="153" t="str">
        <f t="shared" si="53"/>
        <v>ﾆﾅ</v>
      </c>
      <c r="H165" s="154">
        <f t="shared" si="54"/>
        <v>2</v>
      </c>
      <c r="I165" s="152" t="str">
        <f t="shared" si="46"/>
        <v>法政</v>
      </c>
      <c r="K165" s="152" t="str">
        <f t="shared" si="55"/>
        <v>女</v>
      </c>
      <c r="M165" s="380">
        <v>50588</v>
      </c>
      <c r="N165" s="380" t="s">
        <v>1520</v>
      </c>
      <c r="O165" s="380" t="s">
        <v>3442</v>
      </c>
      <c r="P165" s="380" t="s">
        <v>1521</v>
      </c>
      <c r="Q165" s="380" t="s">
        <v>3443</v>
      </c>
      <c r="R165" s="380" t="s">
        <v>886</v>
      </c>
      <c r="S165" s="379"/>
      <c r="T165" s="380">
        <v>2</v>
      </c>
    </row>
    <row r="166" spans="1:20" x14ac:dyDescent="0.2">
      <c r="A166" s="151">
        <f t="shared" si="47"/>
        <v>50589</v>
      </c>
      <c r="B166" s="151">
        <f t="shared" si="48"/>
        <v>5</v>
      </c>
      <c r="C166" s="152">
        <f t="shared" si="49"/>
        <v>5</v>
      </c>
      <c r="D166" s="152" t="str">
        <f t="shared" si="50"/>
        <v>三浦</v>
      </c>
      <c r="E166" s="152" t="str">
        <f t="shared" si="51"/>
        <v>みなみ</v>
      </c>
      <c r="F166" s="153" t="str">
        <f t="shared" si="52"/>
        <v>ﾐｳﾗ</v>
      </c>
      <c r="G166" s="153" t="str">
        <f t="shared" si="53"/>
        <v>ﾐﾅﾐ</v>
      </c>
      <c r="H166" s="154">
        <f t="shared" si="54"/>
        <v>2</v>
      </c>
      <c r="I166" s="152" t="str">
        <f t="shared" si="46"/>
        <v>法政</v>
      </c>
      <c r="K166" s="152" t="str">
        <f t="shared" si="55"/>
        <v>女</v>
      </c>
      <c r="M166" s="380">
        <v>50589</v>
      </c>
      <c r="N166" s="380" t="s">
        <v>206</v>
      </c>
      <c r="O166" s="380" t="s">
        <v>246</v>
      </c>
      <c r="P166" s="380" t="s">
        <v>354</v>
      </c>
      <c r="Q166" s="380" t="s">
        <v>514</v>
      </c>
      <c r="R166" s="380" t="s">
        <v>886</v>
      </c>
      <c r="S166" s="379"/>
      <c r="T166" s="380">
        <v>2</v>
      </c>
    </row>
    <row r="167" spans="1:20" x14ac:dyDescent="0.2">
      <c r="A167" s="151">
        <f t="shared" si="47"/>
        <v>50592</v>
      </c>
      <c r="B167" s="151">
        <f t="shared" si="48"/>
        <v>5</v>
      </c>
      <c r="C167" s="152">
        <f t="shared" si="49"/>
        <v>5</v>
      </c>
      <c r="D167" s="152" t="str">
        <f t="shared" si="50"/>
        <v>河野</v>
      </c>
      <c r="E167" s="152" t="str">
        <f t="shared" si="51"/>
        <v>ななみ</v>
      </c>
      <c r="F167" s="153" t="str">
        <f t="shared" si="52"/>
        <v>ｶﾜﾉ</v>
      </c>
      <c r="G167" s="153" t="str">
        <f t="shared" si="53"/>
        <v>ﾅﾅﾐ</v>
      </c>
      <c r="H167" s="154">
        <f t="shared" si="54"/>
        <v>2</v>
      </c>
      <c r="I167" s="152" t="str">
        <f t="shared" si="46"/>
        <v>法政</v>
      </c>
      <c r="K167" s="152" t="str">
        <f t="shared" si="55"/>
        <v>女</v>
      </c>
      <c r="M167" s="380">
        <v>50592</v>
      </c>
      <c r="N167" s="380" t="s">
        <v>2410</v>
      </c>
      <c r="O167" s="380" t="s">
        <v>4037</v>
      </c>
      <c r="P167" s="380" t="s">
        <v>4038</v>
      </c>
      <c r="Q167" s="380" t="s">
        <v>595</v>
      </c>
      <c r="R167" s="380" t="s">
        <v>886</v>
      </c>
      <c r="S167" s="379"/>
      <c r="T167" s="380">
        <v>2</v>
      </c>
    </row>
    <row r="168" spans="1:20" x14ac:dyDescent="0.2">
      <c r="A168" s="151">
        <f t="shared" si="47"/>
        <v>50594</v>
      </c>
      <c r="B168" s="151">
        <f t="shared" si="48"/>
        <v>5</v>
      </c>
      <c r="C168" s="152">
        <f t="shared" si="49"/>
        <v>5</v>
      </c>
      <c r="D168" s="152" t="str">
        <f t="shared" si="50"/>
        <v>浅見</v>
      </c>
      <c r="E168" s="152" t="str">
        <f t="shared" si="51"/>
        <v>那南</v>
      </c>
      <c r="F168" s="153" t="str">
        <f t="shared" si="52"/>
        <v>ｱｻﾐ</v>
      </c>
      <c r="G168" s="153" t="str">
        <f t="shared" si="53"/>
        <v>ﾅﾅ</v>
      </c>
      <c r="H168" s="154">
        <f t="shared" si="54"/>
        <v>2</v>
      </c>
      <c r="I168" s="152" t="str">
        <f t="shared" si="46"/>
        <v>法政</v>
      </c>
      <c r="K168" s="152" t="str">
        <f t="shared" si="55"/>
        <v>女</v>
      </c>
      <c r="M168" s="380">
        <v>50594</v>
      </c>
      <c r="N168" s="380" t="s">
        <v>182</v>
      </c>
      <c r="O168" s="380" t="s">
        <v>4039</v>
      </c>
      <c r="P168" s="380" t="s">
        <v>337</v>
      </c>
      <c r="Q168" s="380" t="s">
        <v>605</v>
      </c>
      <c r="R168" s="380" t="s">
        <v>886</v>
      </c>
      <c r="S168" s="379"/>
      <c r="T168" s="380">
        <v>2</v>
      </c>
    </row>
    <row r="169" spans="1:20" x14ac:dyDescent="0.2">
      <c r="A169" s="151">
        <f t="shared" si="47"/>
        <v>50595</v>
      </c>
      <c r="B169" s="151">
        <f t="shared" si="48"/>
        <v>5</v>
      </c>
      <c r="C169" s="152">
        <f t="shared" si="49"/>
        <v>5</v>
      </c>
      <c r="D169" s="152" t="str">
        <f t="shared" si="50"/>
        <v>藤森</v>
      </c>
      <c r="E169" s="152" t="str">
        <f t="shared" si="51"/>
        <v>乙月</v>
      </c>
      <c r="F169" s="153" t="str">
        <f t="shared" si="52"/>
        <v>ﾌｼﾞﾓﾘ</v>
      </c>
      <c r="G169" s="153" t="str">
        <f t="shared" si="53"/>
        <v>ｲﾂｷ</v>
      </c>
      <c r="H169" s="154">
        <f t="shared" si="54"/>
        <v>2</v>
      </c>
      <c r="I169" s="152" t="str">
        <f t="shared" si="46"/>
        <v>法政</v>
      </c>
      <c r="K169" s="152" t="str">
        <f t="shared" si="55"/>
        <v>女</v>
      </c>
      <c r="M169" s="380">
        <v>50595</v>
      </c>
      <c r="N169" s="380" t="s">
        <v>4040</v>
      </c>
      <c r="O169" s="380" t="s">
        <v>4041</v>
      </c>
      <c r="P169" s="380" t="s">
        <v>4042</v>
      </c>
      <c r="Q169" s="380" t="s">
        <v>1274</v>
      </c>
      <c r="R169" s="380" t="s">
        <v>886</v>
      </c>
      <c r="S169" s="379"/>
      <c r="T169" s="380">
        <v>2</v>
      </c>
    </row>
    <row r="170" spans="1:20" x14ac:dyDescent="0.2">
      <c r="A170" s="151">
        <f t="shared" si="47"/>
        <v>50596</v>
      </c>
      <c r="B170" s="151">
        <f t="shared" si="48"/>
        <v>5</v>
      </c>
      <c r="C170" s="152">
        <f t="shared" si="49"/>
        <v>5</v>
      </c>
      <c r="D170" s="152" t="str">
        <f t="shared" si="50"/>
        <v>松浦</v>
      </c>
      <c r="E170" s="152" t="str">
        <f t="shared" si="51"/>
        <v>帆乃加</v>
      </c>
      <c r="F170" s="153" t="str">
        <f t="shared" si="52"/>
        <v>ﾏﾂｳﾗ</v>
      </c>
      <c r="G170" s="153" t="str">
        <f t="shared" si="53"/>
        <v>ﾎﾉｶ</v>
      </c>
      <c r="H170" s="154">
        <f t="shared" si="54"/>
        <v>2</v>
      </c>
      <c r="I170" s="152" t="str">
        <f t="shared" si="46"/>
        <v>法政</v>
      </c>
      <c r="K170" s="152" t="str">
        <f t="shared" si="55"/>
        <v>女</v>
      </c>
      <c r="M170" s="380">
        <v>50596</v>
      </c>
      <c r="N170" s="380" t="s">
        <v>288</v>
      </c>
      <c r="O170" s="380" t="s">
        <v>4043</v>
      </c>
      <c r="P170" s="380" t="s">
        <v>517</v>
      </c>
      <c r="Q170" s="380" t="s">
        <v>935</v>
      </c>
      <c r="R170" s="380" t="s">
        <v>886</v>
      </c>
      <c r="S170" s="379"/>
      <c r="T170" s="380">
        <v>2</v>
      </c>
    </row>
    <row r="171" spans="1:20" x14ac:dyDescent="0.2">
      <c r="A171" s="151">
        <f t="shared" si="47"/>
        <v>50597</v>
      </c>
      <c r="B171" s="151">
        <f t="shared" si="48"/>
        <v>5</v>
      </c>
      <c r="C171" s="152">
        <f t="shared" si="49"/>
        <v>5</v>
      </c>
      <c r="D171" s="152" t="str">
        <f t="shared" si="50"/>
        <v>山本</v>
      </c>
      <c r="E171" s="152" t="str">
        <f t="shared" si="51"/>
        <v>小雪</v>
      </c>
      <c r="F171" s="153" t="str">
        <f t="shared" si="52"/>
        <v>ﾔﾏﾓﾄ</v>
      </c>
      <c r="G171" s="153" t="str">
        <f t="shared" si="53"/>
        <v>ｺﾕｷ</v>
      </c>
      <c r="H171" s="154">
        <f t="shared" si="54"/>
        <v>1</v>
      </c>
      <c r="I171" s="152" t="str">
        <f t="shared" si="46"/>
        <v>法政</v>
      </c>
      <c r="K171" s="152" t="str">
        <f t="shared" si="55"/>
        <v>女</v>
      </c>
      <c r="M171" s="380">
        <v>50597</v>
      </c>
      <c r="N171" s="380" t="s">
        <v>129</v>
      </c>
      <c r="O171" s="380" t="s">
        <v>4978</v>
      </c>
      <c r="P171" s="380" t="s">
        <v>384</v>
      </c>
      <c r="Q171" s="380" t="s">
        <v>4979</v>
      </c>
      <c r="R171" s="380" t="s">
        <v>886</v>
      </c>
      <c r="S171" s="379"/>
      <c r="T171" s="380">
        <v>1</v>
      </c>
    </row>
    <row r="172" spans="1:20" x14ac:dyDescent="0.2">
      <c r="A172" s="151">
        <f t="shared" si="47"/>
        <v>50598</v>
      </c>
      <c r="B172" s="151">
        <f t="shared" si="48"/>
        <v>5</v>
      </c>
      <c r="C172" s="152">
        <f t="shared" si="49"/>
        <v>5</v>
      </c>
      <c r="D172" s="152" t="str">
        <f t="shared" si="50"/>
        <v>澤部</v>
      </c>
      <c r="E172" s="152" t="str">
        <f t="shared" si="51"/>
        <v>領花</v>
      </c>
      <c r="F172" s="153" t="str">
        <f t="shared" si="52"/>
        <v>ｻﾜﾍﾞ</v>
      </c>
      <c r="G172" s="153" t="str">
        <f t="shared" si="53"/>
        <v>ｴﾘｶ</v>
      </c>
      <c r="H172" s="154">
        <f t="shared" si="54"/>
        <v>1</v>
      </c>
      <c r="I172" s="152" t="str">
        <f t="shared" si="46"/>
        <v>法政</v>
      </c>
      <c r="K172" s="152" t="str">
        <f t="shared" si="55"/>
        <v>女</v>
      </c>
      <c r="M172" s="380">
        <v>50598</v>
      </c>
      <c r="N172" s="380" t="s">
        <v>5523</v>
      </c>
      <c r="O172" s="380" t="s">
        <v>5524</v>
      </c>
      <c r="P172" s="380" t="s">
        <v>5525</v>
      </c>
      <c r="Q172" s="380" t="s">
        <v>558</v>
      </c>
      <c r="R172" s="380" t="s">
        <v>886</v>
      </c>
      <c r="S172" s="379"/>
      <c r="T172" s="380">
        <v>1</v>
      </c>
    </row>
    <row r="173" spans="1:20" x14ac:dyDescent="0.2">
      <c r="A173" s="151">
        <f t="shared" si="47"/>
        <v>50599</v>
      </c>
      <c r="B173" s="151">
        <f t="shared" si="48"/>
        <v>5</v>
      </c>
      <c r="C173" s="152">
        <f t="shared" si="49"/>
        <v>5</v>
      </c>
      <c r="D173" s="152" t="str">
        <f t="shared" si="50"/>
        <v>山本</v>
      </c>
      <c r="E173" s="152" t="str">
        <f t="shared" si="51"/>
        <v>彩奈</v>
      </c>
      <c r="F173" s="153" t="str">
        <f t="shared" si="52"/>
        <v>ﾔﾏﾓﾄ</v>
      </c>
      <c r="G173" s="153" t="str">
        <f t="shared" si="53"/>
        <v>ｱﾔﾅ</v>
      </c>
      <c r="H173" s="154">
        <f t="shared" si="54"/>
        <v>1</v>
      </c>
      <c r="I173" s="152" t="str">
        <f t="shared" si="46"/>
        <v>法政</v>
      </c>
      <c r="K173" s="152" t="str">
        <f t="shared" si="55"/>
        <v>女</v>
      </c>
      <c r="M173" s="380">
        <v>50599</v>
      </c>
      <c r="N173" s="380" t="s">
        <v>129</v>
      </c>
      <c r="O173" s="380" t="s">
        <v>5526</v>
      </c>
      <c r="P173" s="380" t="s">
        <v>384</v>
      </c>
      <c r="Q173" s="380" t="s">
        <v>3484</v>
      </c>
      <c r="R173" s="380" t="s">
        <v>886</v>
      </c>
      <c r="S173" s="379"/>
      <c r="T173" s="380">
        <v>1</v>
      </c>
    </row>
    <row r="174" spans="1:20" x14ac:dyDescent="0.2">
      <c r="A174" s="151">
        <f t="shared" si="47"/>
        <v>50651</v>
      </c>
      <c r="B174" s="151">
        <f t="shared" si="48"/>
        <v>5</v>
      </c>
      <c r="C174" s="152">
        <f t="shared" si="49"/>
        <v>6</v>
      </c>
      <c r="D174" s="152" t="str">
        <f t="shared" si="50"/>
        <v>モカダミ</v>
      </c>
      <c r="E174" s="152" t="str">
        <f t="shared" si="51"/>
        <v>ミナ</v>
      </c>
      <c r="F174" s="153" t="str">
        <f t="shared" si="52"/>
        <v>ﾓｶﾀﾞﾐ</v>
      </c>
      <c r="G174" s="153" t="str">
        <f t="shared" si="53"/>
        <v>ﾐﾅ</v>
      </c>
      <c r="H174" s="154">
        <f t="shared" si="54"/>
        <v>1</v>
      </c>
      <c r="I174" s="152" t="str">
        <f t="shared" si="46"/>
        <v>藤村女</v>
      </c>
      <c r="K174" s="152" t="str">
        <f t="shared" si="55"/>
        <v>女</v>
      </c>
      <c r="M174" s="380">
        <v>50651</v>
      </c>
      <c r="N174" s="380" t="s">
        <v>6599</v>
      </c>
      <c r="O174" s="380" t="s">
        <v>6600</v>
      </c>
      <c r="P174" s="380" t="s">
        <v>4980</v>
      </c>
      <c r="Q174" s="380" t="s">
        <v>4981</v>
      </c>
      <c r="R174" s="380" t="s">
        <v>886</v>
      </c>
      <c r="S174" s="379"/>
      <c r="T174" s="380">
        <v>1</v>
      </c>
    </row>
    <row r="175" spans="1:20" x14ac:dyDescent="0.2">
      <c r="A175" s="151">
        <f t="shared" si="47"/>
        <v>50652</v>
      </c>
      <c r="B175" s="151">
        <f t="shared" si="48"/>
        <v>5</v>
      </c>
      <c r="C175" s="152">
        <f t="shared" si="49"/>
        <v>6</v>
      </c>
      <c r="D175" s="152" t="str">
        <f t="shared" si="50"/>
        <v>下笹</v>
      </c>
      <c r="E175" s="152" t="str">
        <f t="shared" si="51"/>
        <v>瑞季</v>
      </c>
      <c r="F175" s="153" t="str">
        <f t="shared" si="52"/>
        <v>ｼﾓｻｻ</v>
      </c>
      <c r="G175" s="153" t="str">
        <f t="shared" si="53"/>
        <v>ﾐｽﾞｷ</v>
      </c>
      <c r="H175" s="154">
        <f t="shared" si="54"/>
        <v>1</v>
      </c>
      <c r="I175" s="152" t="str">
        <f t="shared" si="46"/>
        <v>藤村女</v>
      </c>
      <c r="K175" s="152" t="str">
        <f t="shared" si="55"/>
        <v>女</v>
      </c>
      <c r="M175" s="380">
        <v>50652</v>
      </c>
      <c r="N175" s="380" t="s">
        <v>4982</v>
      </c>
      <c r="O175" s="380" t="s">
        <v>4983</v>
      </c>
      <c r="P175" s="380" t="s">
        <v>4984</v>
      </c>
      <c r="Q175" s="380" t="s">
        <v>405</v>
      </c>
      <c r="R175" s="380" t="s">
        <v>886</v>
      </c>
      <c r="S175" s="379"/>
      <c r="T175" s="380">
        <v>1</v>
      </c>
    </row>
    <row r="176" spans="1:20" x14ac:dyDescent="0.2">
      <c r="A176" s="151">
        <f t="shared" si="47"/>
        <v>50653</v>
      </c>
      <c r="B176" s="151">
        <f t="shared" si="48"/>
        <v>5</v>
      </c>
      <c r="C176" s="152">
        <f t="shared" si="49"/>
        <v>6</v>
      </c>
      <c r="D176" s="152" t="str">
        <f t="shared" si="50"/>
        <v>鍛冶</v>
      </c>
      <c r="E176" s="152" t="str">
        <f t="shared" si="51"/>
        <v>日奈美</v>
      </c>
      <c r="F176" s="153" t="str">
        <f t="shared" si="52"/>
        <v>ｶｼﾞ</v>
      </c>
      <c r="G176" s="153" t="str">
        <f t="shared" si="53"/>
        <v>ﾋﾅﾐ</v>
      </c>
      <c r="H176" s="154">
        <f t="shared" si="54"/>
        <v>1</v>
      </c>
      <c r="I176" s="152" t="str">
        <f t="shared" si="46"/>
        <v>藤村女</v>
      </c>
      <c r="K176" s="152" t="str">
        <f t="shared" si="55"/>
        <v>女</v>
      </c>
      <c r="M176" s="380">
        <v>50653</v>
      </c>
      <c r="N176" s="380" t="s">
        <v>4985</v>
      </c>
      <c r="O176" s="380" t="s">
        <v>4986</v>
      </c>
      <c r="P176" s="380" t="s">
        <v>4987</v>
      </c>
      <c r="Q176" s="380" t="s">
        <v>4988</v>
      </c>
      <c r="R176" s="380" t="s">
        <v>886</v>
      </c>
      <c r="S176" s="379"/>
      <c r="T176" s="380">
        <v>1</v>
      </c>
    </row>
    <row r="177" spans="1:20" x14ac:dyDescent="0.2">
      <c r="A177" s="151">
        <f t="shared" si="47"/>
        <v>50654</v>
      </c>
      <c r="B177" s="151">
        <f t="shared" si="48"/>
        <v>5</v>
      </c>
      <c r="C177" s="152">
        <f t="shared" si="49"/>
        <v>6</v>
      </c>
      <c r="D177" s="152" t="str">
        <f t="shared" si="50"/>
        <v>佐々木</v>
      </c>
      <c r="E177" s="152" t="str">
        <f t="shared" si="51"/>
        <v>彩花</v>
      </c>
      <c r="F177" s="153" t="str">
        <f t="shared" si="52"/>
        <v>ｻｻｷ</v>
      </c>
      <c r="G177" s="153" t="str">
        <f t="shared" si="53"/>
        <v>ｱﾔｶ</v>
      </c>
      <c r="H177" s="154">
        <f t="shared" si="54"/>
        <v>1</v>
      </c>
      <c r="I177" s="152" t="str">
        <f t="shared" si="46"/>
        <v>藤村女</v>
      </c>
      <c r="K177" s="152" t="str">
        <f t="shared" si="55"/>
        <v>女</v>
      </c>
      <c r="M177" s="380">
        <v>50654</v>
      </c>
      <c r="N177" s="380" t="s">
        <v>505</v>
      </c>
      <c r="O177" s="380" t="s">
        <v>3646</v>
      </c>
      <c r="P177" s="380" t="s">
        <v>506</v>
      </c>
      <c r="Q177" s="380" t="s">
        <v>433</v>
      </c>
      <c r="R177" s="380" t="s">
        <v>886</v>
      </c>
      <c r="S177" s="379"/>
      <c r="T177" s="380">
        <v>1</v>
      </c>
    </row>
    <row r="178" spans="1:20" x14ac:dyDescent="0.2">
      <c r="A178" s="151">
        <f t="shared" si="47"/>
        <v>50655</v>
      </c>
      <c r="B178" s="151">
        <f t="shared" si="48"/>
        <v>5</v>
      </c>
      <c r="C178" s="152">
        <f t="shared" si="49"/>
        <v>6</v>
      </c>
      <c r="D178" s="152" t="str">
        <f t="shared" si="50"/>
        <v>髙西</v>
      </c>
      <c r="E178" s="152" t="str">
        <f t="shared" si="51"/>
        <v>梨那</v>
      </c>
      <c r="F178" s="153" t="str">
        <f t="shared" si="52"/>
        <v>ﾀｶﾆｼ</v>
      </c>
      <c r="G178" s="153" t="str">
        <f t="shared" si="53"/>
        <v>ﾘﾅ</v>
      </c>
      <c r="H178" s="154">
        <f t="shared" si="54"/>
        <v>1</v>
      </c>
      <c r="I178" s="152" t="str">
        <f t="shared" si="46"/>
        <v>藤村女</v>
      </c>
      <c r="K178" s="152" t="str">
        <f t="shared" si="55"/>
        <v>女</v>
      </c>
      <c r="M178" s="380">
        <v>50655</v>
      </c>
      <c r="N178" s="380" t="s">
        <v>4989</v>
      </c>
      <c r="O178" s="380" t="s">
        <v>4990</v>
      </c>
      <c r="P178" s="380" t="s">
        <v>4991</v>
      </c>
      <c r="Q178" s="380" t="s">
        <v>352</v>
      </c>
      <c r="R178" s="380" t="s">
        <v>886</v>
      </c>
      <c r="S178" s="379"/>
      <c r="T178" s="380">
        <v>1</v>
      </c>
    </row>
    <row r="179" spans="1:20" x14ac:dyDescent="0.2">
      <c r="A179" s="151">
        <f t="shared" si="47"/>
        <v>50656</v>
      </c>
      <c r="B179" s="151">
        <f t="shared" si="48"/>
        <v>5</v>
      </c>
      <c r="C179" s="152">
        <f t="shared" si="49"/>
        <v>6</v>
      </c>
      <c r="D179" s="152" t="str">
        <f t="shared" si="50"/>
        <v>佐藤</v>
      </c>
      <c r="E179" s="152" t="str">
        <f t="shared" si="51"/>
        <v>香織</v>
      </c>
      <c r="F179" s="153" t="str">
        <f t="shared" si="52"/>
        <v>ｻﾄｳ</v>
      </c>
      <c r="G179" s="153" t="str">
        <f t="shared" si="53"/>
        <v>ｶｵﾘ</v>
      </c>
      <c r="H179" s="154">
        <f t="shared" si="54"/>
        <v>1</v>
      </c>
      <c r="I179" s="152" t="str">
        <f t="shared" si="46"/>
        <v>藤村女</v>
      </c>
      <c r="K179" s="152" t="str">
        <f t="shared" si="55"/>
        <v>女</v>
      </c>
      <c r="M179" s="380">
        <v>50656</v>
      </c>
      <c r="N179" s="380" t="s">
        <v>101</v>
      </c>
      <c r="O179" s="380" t="s">
        <v>4992</v>
      </c>
      <c r="P179" s="380" t="s">
        <v>313</v>
      </c>
      <c r="Q179" s="380" t="s">
        <v>3536</v>
      </c>
      <c r="R179" s="380" t="s">
        <v>886</v>
      </c>
      <c r="S179" s="379"/>
      <c r="T179" s="380">
        <v>1</v>
      </c>
    </row>
    <row r="180" spans="1:20" x14ac:dyDescent="0.2">
      <c r="A180" s="151">
        <f t="shared" si="47"/>
        <v>50657</v>
      </c>
      <c r="B180" s="151">
        <f t="shared" si="48"/>
        <v>5</v>
      </c>
      <c r="C180" s="152">
        <f t="shared" si="49"/>
        <v>6</v>
      </c>
      <c r="D180" s="152" t="str">
        <f t="shared" si="50"/>
        <v>船山</v>
      </c>
      <c r="E180" s="152" t="str">
        <f t="shared" si="51"/>
        <v>ひなた</v>
      </c>
      <c r="F180" s="153" t="str">
        <f t="shared" si="52"/>
        <v>ﾌﾅﾔﾏ</v>
      </c>
      <c r="G180" s="153" t="str">
        <f t="shared" si="53"/>
        <v>ﾋﾅﾀ</v>
      </c>
      <c r="H180" s="154">
        <f t="shared" si="54"/>
        <v>1</v>
      </c>
      <c r="I180" s="152" t="str">
        <f t="shared" si="46"/>
        <v>藤村女</v>
      </c>
      <c r="K180" s="152" t="str">
        <f t="shared" si="55"/>
        <v>女</v>
      </c>
      <c r="M180" s="380">
        <v>50657</v>
      </c>
      <c r="N180" s="380" t="s">
        <v>4993</v>
      </c>
      <c r="O180" s="380" t="s">
        <v>2055</v>
      </c>
      <c r="P180" s="380" t="s">
        <v>4994</v>
      </c>
      <c r="Q180" s="380" t="s">
        <v>2268</v>
      </c>
      <c r="R180" s="380" t="s">
        <v>886</v>
      </c>
      <c r="S180" s="379"/>
      <c r="T180" s="380">
        <v>1</v>
      </c>
    </row>
    <row r="181" spans="1:20" x14ac:dyDescent="0.2">
      <c r="A181" s="151">
        <f t="shared" si="47"/>
        <v>50658</v>
      </c>
      <c r="B181" s="151">
        <f t="shared" si="48"/>
        <v>5</v>
      </c>
      <c r="C181" s="152">
        <f t="shared" si="49"/>
        <v>6</v>
      </c>
      <c r="D181" s="152" t="str">
        <f t="shared" si="50"/>
        <v>望月</v>
      </c>
      <c r="E181" s="152" t="str">
        <f t="shared" si="51"/>
        <v>優里</v>
      </c>
      <c r="F181" s="153" t="str">
        <f t="shared" si="52"/>
        <v>ﾓﾁﾂﾞｷ</v>
      </c>
      <c r="G181" s="153" t="str">
        <f t="shared" si="53"/>
        <v>ﾕｳﾘ</v>
      </c>
      <c r="H181" s="154">
        <f t="shared" si="54"/>
        <v>1</v>
      </c>
      <c r="I181" s="152" t="str">
        <f t="shared" si="46"/>
        <v>藤村女</v>
      </c>
      <c r="K181" s="152" t="str">
        <f t="shared" si="55"/>
        <v>女</v>
      </c>
      <c r="M181" s="380">
        <v>50658</v>
      </c>
      <c r="N181" s="380" t="s">
        <v>984</v>
      </c>
      <c r="O181" s="380" t="s">
        <v>278</v>
      </c>
      <c r="P181" s="380" t="s">
        <v>985</v>
      </c>
      <c r="Q181" s="380" t="s">
        <v>512</v>
      </c>
      <c r="R181" s="380" t="s">
        <v>886</v>
      </c>
      <c r="S181" s="379"/>
      <c r="T181" s="380">
        <v>1</v>
      </c>
    </row>
    <row r="182" spans="1:20" x14ac:dyDescent="0.2">
      <c r="A182" s="151">
        <f t="shared" si="47"/>
        <v>50659</v>
      </c>
      <c r="B182" s="151">
        <f t="shared" si="48"/>
        <v>5</v>
      </c>
      <c r="C182" s="152">
        <f t="shared" si="49"/>
        <v>6</v>
      </c>
      <c r="D182" s="152" t="str">
        <f t="shared" si="50"/>
        <v>安田</v>
      </c>
      <c r="E182" s="152" t="str">
        <f t="shared" si="51"/>
        <v>華穂</v>
      </c>
      <c r="F182" s="153" t="str">
        <f t="shared" si="52"/>
        <v>ﾔｽﾀﾞ</v>
      </c>
      <c r="G182" s="153" t="str">
        <f t="shared" si="53"/>
        <v>ｶﾎ</v>
      </c>
      <c r="H182" s="154">
        <f t="shared" si="54"/>
        <v>1</v>
      </c>
      <c r="I182" s="152" t="str">
        <f t="shared" si="46"/>
        <v>藤村女</v>
      </c>
      <c r="K182" s="152" t="str">
        <f t="shared" si="55"/>
        <v>女</v>
      </c>
      <c r="M182" s="380">
        <v>50659</v>
      </c>
      <c r="N182" s="380" t="s">
        <v>1737</v>
      </c>
      <c r="O182" s="380" t="s">
        <v>5527</v>
      </c>
      <c r="P182" s="380" t="s">
        <v>1738</v>
      </c>
      <c r="Q182" s="380" t="s">
        <v>559</v>
      </c>
      <c r="R182" s="380" t="s">
        <v>886</v>
      </c>
      <c r="S182" s="379"/>
      <c r="T182" s="380">
        <v>1</v>
      </c>
    </row>
    <row r="183" spans="1:20" x14ac:dyDescent="0.2">
      <c r="A183" s="151">
        <f t="shared" si="47"/>
        <v>50660</v>
      </c>
      <c r="B183" s="151">
        <f t="shared" si="48"/>
        <v>5</v>
      </c>
      <c r="C183" s="152">
        <f t="shared" si="49"/>
        <v>6</v>
      </c>
      <c r="D183" s="152" t="str">
        <f t="shared" si="50"/>
        <v>綾部</v>
      </c>
      <c r="E183" s="152" t="str">
        <f t="shared" si="51"/>
        <v>瑞穂</v>
      </c>
      <c r="F183" s="153" t="str">
        <f t="shared" si="52"/>
        <v>ｱﾔﾍﾞ</v>
      </c>
      <c r="G183" s="153" t="str">
        <f t="shared" si="53"/>
        <v>ﾐｽﾞﾎ</v>
      </c>
      <c r="H183" s="154">
        <f t="shared" si="54"/>
        <v>1</v>
      </c>
      <c r="I183" s="152" t="str">
        <f t="shared" si="46"/>
        <v>藤村女</v>
      </c>
      <c r="K183" s="152" t="str">
        <f t="shared" si="55"/>
        <v>女</v>
      </c>
      <c r="M183" s="380">
        <v>50660</v>
      </c>
      <c r="N183" s="380" t="s">
        <v>5528</v>
      </c>
      <c r="O183" s="380" t="s">
        <v>4346</v>
      </c>
      <c r="P183" s="380" t="s">
        <v>5529</v>
      </c>
      <c r="Q183" s="380" t="s">
        <v>3744</v>
      </c>
      <c r="R183" s="380" t="s">
        <v>886</v>
      </c>
      <c r="S183" s="379"/>
      <c r="T183" s="380">
        <v>1</v>
      </c>
    </row>
    <row r="184" spans="1:20" x14ac:dyDescent="0.2">
      <c r="A184" s="151">
        <f t="shared" si="47"/>
        <v>50670</v>
      </c>
      <c r="B184" s="151">
        <f t="shared" si="48"/>
        <v>5</v>
      </c>
      <c r="C184" s="152">
        <f t="shared" si="49"/>
        <v>6</v>
      </c>
      <c r="D184" s="152" t="str">
        <f t="shared" si="50"/>
        <v>原</v>
      </c>
      <c r="E184" s="152" t="str">
        <f t="shared" si="51"/>
        <v>夏海</v>
      </c>
      <c r="F184" s="153" t="str">
        <f t="shared" si="52"/>
        <v>ﾊﾗ</v>
      </c>
      <c r="G184" s="153" t="str">
        <f t="shared" si="53"/>
        <v>ﾅﾂﾐ</v>
      </c>
      <c r="H184" s="154">
        <f t="shared" si="54"/>
        <v>3</v>
      </c>
      <c r="I184" s="152" t="str">
        <f t="shared" si="46"/>
        <v>藤村女</v>
      </c>
      <c r="K184" s="152" t="str">
        <f t="shared" si="55"/>
        <v>女</v>
      </c>
      <c r="M184" s="380">
        <v>50670</v>
      </c>
      <c r="N184" s="380" t="s">
        <v>520</v>
      </c>
      <c r="O184" s="380" t="s">
        <v>1721</v>
      </c>
      <c r="P184" s="380" t="s">
        <v>521</v>
      </c>
      <c r="Q184" s="380" t="s">
        <v>351</v>
      </c>
      <c r="R184" s="380" t="s">
        <v>886</v>
      </c>
      <c r="S184" s="379"/>
      <c r="T184" s="380">
        <v>3</v>
      </c>
    </row>
    <row r="185" spans="1:20" x14ac:dyDescent="0.2">
      <c r="A185" s="151">
        <f t="shared" si="47"/>
        <v>50683</v>
      </c>
      <c r="B185" s="151">
        <f t="shared" si="48"/>
        <v>5</v>
      </c>
      <c r="C185" s="152">
        <f t="shared" si="49"/>
        <v>6</v>
      </c>
      <c r="D185" s="152" t="str">
        <f t="shared" si="50"/>
        <v>鈴木</v>
      </c>
      <c r="E185" s="152" t="str">
        <f t="shared" si="51"/>
        <v>香瑠良</v>
      </c>
      <c r="F185" s="153" t="str">
        <f t="shared" si="52"/>
        <v>ｽｽﾞｷ</v>
      </c>
      <c r="G185" s="153" t="str">
        <f t="shared" si="53"/>
        <v>ｶﾙﾗ</v>
      </c>
      <c r="H185" s="154">
        <f t="shared" si="54"/>
        <v>2</v>
      </c>
      <c r="I185" s="152" t="str">
        <f t="shared" si="46"/>
        <v>藤村女</v>
      </c>
      <c r="K185" s="152" t="str">
        <f t="shared" si="55"/>
        <v>女</v>
      </c>
      <c r="M185" s="380">
        <v>50683</v>
      </c>
      <c r="N185" s="380" t="s">
        <v>108</v>
      </c>
      <c r="O185" s="380" t="s">
        <v>3444</v>
      </c>
      <c r="P185" s="380" t="s">
        <v>356</v>
      </c>
      <c r="Q185" s="380" t="s">
        <v>3445</v>
      </c>
      <c r="R185" s="380" t="s">
        <v>886</v>
      </c>
      <c r="S185" s="379"/>
      <c r="T185" s="380">
        <v>2</v>
      </c>
    </row>
    <row r="186" spans="1:20" x14ac:dyDescent="0.2">
      <c r="A186" s="151">
        <f t="shared" si="47"/>
        <v>50684</v>
      </c>
      <c r="B186" s="151">
        <f t="shared" si="48"/>
        <v>5</v>
      </c>
      <c r="C186" s="152">
        <f t="shared" si="49"/>
        <v>6</v>
      </c>
      <c r="D186" s="152" t="str">
        <f t="shared" si="50"/>
        <v>萩原</v>
      </c>
      <c r="E186" s="152" t="str">
        <f t="shared" si="51"/>
        <v>千佳</v>
      </c>
      <c r="F186" s="153" t="str">
        <f t="shared" si="52"/>
        <v>ﾊｷﾞﾜﾗ</v>
      </c>
      <c r="G186" s="153" t="str">
        <f t="shared" si="53"/>
        <v>ﾁｶ</v>
      </c>
      <c r="H186" s="154">
        <f t="shared" si="54"/>
        <v>2</v>
      </c>
      <c r="I186" s="152" t="str">
        <f t="shared" si="46"/>
        <v>藤村女</v>
      </c>
      <c r="K186" s="152" t="str">
        <f t="shared" si="55"/>
        <v>女</v>
      </c>
      <c r="M186" s="380">
        <v>50684</v>
      </c>
      <c r="N186" s="380" t="s">
        <v>256</v>
      </c>
      <c r="O186" s="380" t="s">
        <v>1661</v>
      </c>
      <c r="P186" s="380" t="s">
        <v>567</v>
      </c>
      <c r="Q186" s="380" t="s">
        <v>403</v>
      </c>
      <c r="R186" s="380" t="s">
        <v>886</v>
      </c>
      <c r="S186" s="379"/>
      <c r="T186" s="380">
        <v>2</v>
      </c>
    </row>
    <row r="187" spans="1:20" x14ac:dyDescent="0.2">
      <c r="A187" s="151">
        <f t="shared" si="47"/>
        <v>50685</v>
      </c>
      <c r="B187" s="151">
        <f t="shared" si="48"/>
        <v>5</v>
      </c>
      <c r="C187" s="152">
        <f t="shared" si="49"/>
        <v>6</v>
      </c>
      <c r="D187" s="152" t="str">
        <f t="shared" si="50"/>
        <v>佐久間</v>
      </c>
      <c r="E187" s="152" t="str">
        <f t="shared" si="51"/>
        <v>珠里</v>
      </c>
      <c r="F187" s="153" t="str">
        <f t="shared" si="52"/>
        <v>ｻｸﾏ</v>
      </c>
      <c r="G187" s="153" t="str">
        <f t="shared" si="53"/>
        <v>ｼｭﾘ</v>
      </c>
      <c r="H187" s="154">
        <f t="shared" si="54"/>
        <v>2</v>
      </c>
      <c r="I187" s="152" t="str">
        <f t="shared" si="46"/>
        <v>藤村女</v>
      </c>
      <c r="K187" s="152" t="str">
        <f t="shared" si="55"/>
        <v>女</v>
      </c>
      <c r="M187" s="380">
        <v>50685</v>
      </c>
      <c r="N187" s="380" t="s">
        <v>956</v>
      </c>
      <c r="O187" s="380" t="s">
        <v>4044</v>
      </c>
      <c r="P187" s="380" t="s">
        <v>623</v>
      </c>
      <c r="Q187" s="380" t="s">
        <v>2322</v>
      </c>
      <c r="R187" s="380" t="s">
        <v>886</v>
      </c>
      <c r="S187" s="379"/>
      <c r="T187" s="380">
        <v>2</v>
      </c>
    </row>
    <row r="188" spans="1:20" x14ac:dyDescent="0.2">
      <c r="A188" s="151">
        <f t="shared" si="47"/>
        <v>50687</v>
      </c>
      <c r="B188" s="151">
        <f t="shared" si="48"/>
        <v>5</v>
      </c>
      <c r="C188" s="152">
        <f t="shared" si="49"/>
        <v>6</v>
      </c>
      <c r="D188" s="152" t="str">
        <f t="shared" si="50"/>
        <v>志賀</v>
      </c>
      <c r="E188" s="152" t="str">
        <f t="shared" si="51"/>
        <v>巴香</v>
      </c>
      <c r="F188" s="153" t="str">
        <f t="shared" si="52"/>
        <v>ｼｶﾞ</v>
      </c>
      <c r="G188" s="153" t="str">
        <f t="shared" si="53"/>
        <v>ﾄﾓｶ</v>
      </c>
      <c r="H188" s="154">
        <f t="shared" si="54"/>
        <v>2</v>
      </c>
      <c r="I188" s="152" t="str">
        <f t="shared" si="46"/>
        <v>藤村女</v>
      </c>
      <c r="K188" s="152" t="str">
        <f t="shared" si="55"/>
        <v>女</v>
      </c>
      <c r="M188" s="380">
        <v>50687</v>
      </c>
      <c r="N188" s="380" t="s">
        <v>1761</v>
      </c>
      <c r="O188" s="380" t="s">
        <v>3446</v>
      </c>
      <c r="P188" s="380" t="s">
        <v>1762</v>
      </c>
      <c r="Q188" s="380" t="s">
        <v>1321</v>
      </c>
      <c r="R188" s="380" t="s">
        <v>886</v>
      </c>
      <c r="S188" s="379"/>
      <c r="T188" s="380">
        <v>2</v>
      </c>
    </row>
    <row r="189" spans="1:20" x14ac:dyDescent="0.2">
      <c r="A189" s="151">
        <f t="shared" si="47"/>
        <v>50689</v>
      </c>
      <c r="B189" s="151">
        <f t="shared" si="48"/>
        <v>5</v>
      </c>
      <c r="C189" s="152">
        <f t="shared" si="49"/>
        <v>6</v>
      </c>
      <c r="D189" s="152" t="str">
        <f t="shared" si="50"/>
        <v>福田</v>
      </c>
      <c r="E189" s="152" t="str">
        <f t="shared" si="51"/>
        <v>幸来</v>
      </c>
      <c r="F189" s="153" t="str">
        <f t="shared" si="52"/>
        <v>ﾌｸﾀﾞ</v>
      </c>
      <c r="G189" s="153" t="str">
        <f t="shared" si="53"/>
        <v>ｻﾗ</v>
      </c>
      <c r="H189" s="154">
        <f t="shared" si="54"/>
        <v>2</v>
      </c>
      <c r="I189" s="152" t="str">
        <f t="shared" si="46"/>
        <v>藤村女</v>
      </c>
      <c r="K189" s="152" t="str">
        <f t="shared" si="55"/>
        <v>女</v>
      </c>
      <c r="M189" s="380">
        <v>50689</v>
      </c>
      <c r="N189" s="380" t="s">
        <v>204</v>
      </c>
      <c r="O189" s="380" t="s">
        <v>4045</v>
      </c>
      <c r="P189" s="380" t="s">
        <v>553</v>
      </c>
      <c r="Q189" s="380" t="s">
        <v>1637</v>
      </c>
      <c r="R189" s="380" t="s">
        <v>886</v>
      </c>
      <c r="S189" s="379"/>
      <c r="T189" s="380">
        <v>2</v>
      </c>
    </row>
    <row r="190" spans="1:20" x14ac:dyDescent="0.2">
      <c r="A190" s="151">
        <f t="shared" si="47"/>
        <v>50763</v>
      </c>
      <c r="B190" s="151">
        <f t="shared" si="48"/>
        <v>5</v>
      </c>
      <c r="C190" s="152">
        <f t="shared" si="49"/>
        <v>7</v>
      </c>
      <c r="D190" s="152" t="str">
        <f t="shared" si="50"/>
        <v>田邉</v>
      </c>
      <c r="E190" s="152" t="str">
        <f t="shared" si="51"/>
        <v>美帆</v>
      </c>
      <c r="F190" s="153" t="str">
        <f t="shared" si="52"/>
        <v>ﾀﾅﾍﾞ</v>
      </c>
      <c r="G190" s="153" t="str">
        <f t="shared" si="53"/>
        <v>ﾐﾎ</v>
      </c>
      <c r="H190" s="154">
        <f t="shared" si="54"/>
        <v>3</v>
      </c>
      <c r="I190" s="152" t="str">
        <f t="shared" si="46"/>
        <v>吉祥女</v>
      </c>
      <c r="K190" s="152" t="str">
        <f t="shared" si="55"/>
        <v>女</v>
      </c>
      <c r="M190" s="380">
        <v>50763</v>
      </c>
      <c r="N190" s="380" t="s">
        <v>267</v>
      </c>
      <c r="O190" s="380" t="s">
        <v>1908</v>
      </c>
      <c r="P190" s="380" t="s">
        <v>541</v>
      </c>
      <c r="Q190" s="380" t="s">
        <v>576</v>
      </c>
      <c r="R190" s="380" t="s">
        <v>886</v>
      </c>
      <c r="S190" s="379"/>
      <c r="T190" s="380">
        <v>3</v>
      </c>
    </row>
    <row r="191" spans="1:20" x14ac:dyDescent="0.2">
      <c r="A191" s="151">
        <f t="shared" si="47"/>
        <v>50764</v>
      </c>
      <c r="B191" s="151">
        <f t="shared" si="48"/>
        <v>5</v>
      </c>
      <c r="C191" s="152">
        <f t="shared" si="49"/>
        <v>7</v>
      </c>
      <c r="D191" s="152" t="str">
        <f t="shared" si="50"/>
        <v>山崎</v>
      </c>
      <c r="E191" s="152" t="str">
        <f t="shared" si="51"/>
        <v>由里可</v>
      </c>
      <c r="F191" s="153" t="str">
        <f t="shared" si="52"/>
        <v>ﾔﾏｻﾞｷ</v>
      </c>
      <c r="G191" s="153" t="str">
        <f t="shared" si="53"/>
        <v>ﾕﾘｶ</v>
      </c>
      <c r="H191" s="154">
        <f t="shared" si="54"/>
        <v>3</v>
      </c>
      <c r="I191" s="152" t="str">
        <f t="shared" si="46"/>
        <v>吉祥女</v>
      </c>
      <c r="K191" s="152" t="str">
        <f t="shared" si="55"/>
        <v>女</v>
      </c>
      <c r="M191" s="380">
        <v>50764</v>
      </c>
      <c r="N191" s="380" t="s">
        <v>413</v>
      </c>
      <c r="O191" s="380" t="s">
        <v>1909</v>
      </c>
      <c r="P191" s="380" t="s">
        <v>414</v>
      </c>
      <c r="Q191" s="380" t="s">
        <v>1337</v>
      </c>
      <c r="R191" s="380" t="s">
        <v>886</v>
      </c>
      <c r="S191" s="379"/>
      <c r="T191" s="380">
        <v>3</v>
      </c>
    </row>
    <row r="192" spans="1:20" x14ac:dyDescent="0.2">
      <c r="A192" s="151">
        <f t="shared" si="47"/>
        <v>50769</v>
      </c>
      <c r="B192" s="151">
        <f t="shared" si="48"/>
        <v>5</v>
      </c>
      <c r="C192" s="152">
        <f t="shared" si="49"/>
        <v>7</v>
      </c>
      <c r="D192" s="152" t="str">
        <f t="shared" si="50"/>
        <v>垣内</v>
      </c>
      <c r="E192" s="152" t="str">
        <f t="shared" si="51"/>
        <v>美咲</v>
      </c>
      <c r="F192" s="153" t="str">
        <f t="shared" si="52"/>
        <v>ｶｷｳﾁ</v>
      </c>
      <c r="G192" s="153" t="str">
        <f t="shared" si="53"/>
        <v>ﾐｻｷ</v>
      </c>
      <c r="H192" s="154">
        <f t="shared" si="54"/>
        <v>2</v>
      </c>
      <c r="I192" s="152" t="str">
        <f t="shared" si="46"/>
        <v>吉祥女</v>
      </c>
      <c r="K192" s="152" t="str">
        <f t="shared" si="55"/>
        <v>女</v>
      </c>
      <c r="M192" s="380">
        <v>50769</v>
      </c>
      <c r="N192" s="380" t="s">
        <v>1593</v>
      </c>
      <c r="O192" s="380" t="s">
        <v>221</v>
      </c>
      <c r="P192" s="380" t="s">
        <v>1594</v>
      </c>
      <c r="Q192" s="380" t="s">
        <v>350</v>
      </c>
      <c r="R192" s="380" t="s">
        <v>886</v>
      </c>
      <c r="S192" s="379"/>
      <c r="T192" s="380">
        <v>2</v>
      </c>
    </row>
    <row r="193" spans="1:20" x14ac:dyDescent="0.2">
      <c r="A193" s="151">
        <f t="shared" si="47"/>
        <v>50770</v>
      </c>
      <c r="B193" s="151">
        <f t="shared" si="48"/>
        <v>5</v>
      </c>
      <c r="C193" s="152">
        <f t="shared" si="49"/>
        <v>7</v>
      </c>
      <c r="D193" s="152" t="str">
        <f t="shared" si="50"/>
        <v>永田</v>
      </c>
      <c r="E193" s="152" t="str">
        <f t="shared" si="51"/>
        <v>京子</v>
      </c>
      <c r="F193" s="153" t="str">
        <f t="shared" si="52"/>
        <v>ﾅｶﾞﾀ</v>
      </c>
      <c r="G193" s="153" t="str">
        <f t="shared" si="53"/>
        <v>ｷｮｳｺ</v>
      </c>
      <c r="H193" s="154">
        <f t="shared" si="54"/>
        <v>2</v>
      </c>
      <c r="I193" s="152" t="str">
        <f t="shared" si="46"/>
        <v>吉祥女</v>
      </c>
      <c r="K193" s="152" t="str">
        <f t="shared" si="55"/>
        <v>女</v>
      </c>
      <c r="M193" s="380">
        <v>50770</v>
      </c>
      <c r="N193" s="380" t="s">
        <v>1493</v>
      </c>
      <c r="O193" s="380" t="s">
        <v>3449</v>
      </c>
      <c r="P193" s="380" t="s">
        <v>1494</v>
      </c>
      <c r="Q193" s="380" t="s">
        <v>3441</v>
      </c>
      <c r="R193" s="380" t="s">
        <v>886</v>
      </c>
      <c r="S193" s="379"/>
      <c r="T193" s="380">
        <v>2</v>
      </c>
    </row>
    <row r="194" spans="1:20" x14ac:dyDescent="0.2">
      <c r="A194" s="151">
        <f t="shared" si="47"/>
        <v>50771</v>
      </c>
      <c r="B194" s="151">
        <f t="shared" si="48"/>
        <v>5</v>
      </c>
      <c r="C194" s="152">
        <f t="shared" si="49"/>
        <v>7</v>
      </c>
      <c r="D194" s="152" t="str">
        <f t="shared" si="50"/>
        <v>山本</v>
      </c>
      <c r="E194" s="152" t="str">
        <f t="shared" si="51"/>
        <v>菜々夏</v>
      </c>
      <c r="F194" s="153" t="str">
        <f t="shared" si="52"/>
        <v>ﾔﾏﾓﾄ</v>
      </c>
      <c r="G194" s="153" t="str">
        <f t="shared" si="53"/>
        <v>ﾅﾅｶ</v>
      </c>
      <c r="H194" s="154">
        <f t="shared" si="54"/>
        <v>2</v>
      </c>
      <c r="I194" s="152" t="str">
        <f t="shared" ref="I194:I257" si="56">VLOOKUP(B194*100+C194,テスト,2,0)</f>
        <v>吉祥女</v>
      </c>
      <c r="K194" s="152" t="str">
        <f t="shared" si="55"/>
        <v>女</v>
      </c>
      <c r="M194" s="380">
        <v>50771</v>
      </c>
      <c r="N194" s="380" t="s">
        <v>129</v>
      </c>
      <c r="O194" s="380" t="s">
        <v>3450</v>
      </c>
      <c r="P194" s="380" t="s">
        <v>384</v>
      </c>
      <c r="Q194" s="380" t="s">
        <v>3451</v>
      </c>
      <c r="R194" s="380" t="s">
        <v>886</v>
      </c>
      <c r="S194" s="379"/>
      <c r="T194" s="380">
        <v>2</v>
      </c>
    </row>
    <row r="195" spans="1:20" x14ac:dyDescent="0.2">
      <c r="A195" s="151">
        <f t="shared" ref="A195:A258" si="57">M195</f>
        <v>50772</v>
      </c>
      <c r="B195" s="151">
        <f t="shared" ref="B195:B258" si="58">ROUNDDOWN(A195/10000,0)</f>
        <v>5</v>
      </c>
      <c r="C195" s="152">
        <f t="shared" ref="C195:C258" si="59">ROUNDDOWN((A195-B195*10000)/100,0)</f>
        <v>7</v>
      </c>
      <c r="D195" s="152" t="str">
        <f t="shared" ref="D195:D258" si="60">N195</f>
        <v>埋橋</v>
      </c>
      <c r="E195" s="152" t="str">
        <f t="shared" ref="E195:E258" si="61">O195</f>
        <v>悠奈</v>
      </c>
      <c r="F195" s="153" t="str">
        <f t="shared" ref="F195:F258" si="62">P195</f>
        <v>ｳｽﾞﾊｼ</v>
      </c>
      <c r="G195" s="153" t="str">
        <f t="shared" ref="G195:G258" si="63">Q195</f>
        <v>ﾕｳﾅ</v>
      </c>
      <c r="H195" s="154">
        <f t="shared" ref="H195:H258" si="64">T195</f>
        <v>2</v>
      </c>
      <c r="I195" s="152" t="str">
        <f t="shared" si="56"/>
        <v>吉祥女</v>
      </c>
      <c r="K195" s="152" t="str">
        <f t="shared" ref="K195:K258" si="65">R195</f>
        <v>女</v>
      </c>
      <c r="M195" s="380">
        <v>50772</v>
      </c>
      <c r="N195" s="380" t="s">
        <v>3452</v>
      </c>
      <c r="O195" s="380" t="s">
        <v>3453</v>
      </c>
      <c r="P195" s="380" t="s">
        <v>3454</v>
      </c>
      <c r="Q195" s="380" t="s">
        <v>974</v>
      </c>
      <c r="R195" s="380" t="s">
        <v>886</v>
      </c>
      <c r="S195" s="379"/>
      <c r="T195" s="380">
        <v>2</v>
      </c>
    </row>
    <row r="196" spans="1:20" x14ac:dyDescent="0.2">
      <c r="A196" s="151">
        <f t="shared" si="57"/>
        <v>50773</v>
      </c>
      <c r="B196" s="151">
        <f t="shared" si="58"/>
        <v>5</v>
      </c>
      <c r="C196" s="152">
        <f t="shared" si="59"/>
        <v>7</v>
      </c>
      <c r="D196" s="152" t="str">
        <f t="shared" si="60"/>
        <v>八木</v>
      </c>
      <c r="E196" s="152" t="str">
        <f t="shared" si="61"/>
        <v>菜々花</v>
      </c>
      <c r="F196" s="153" t="str">
        <f t="shared" si="62"/>
        <v>ﾔｷﾞ</v>
      </c>
      <c r="G196" s="153" t="str">
        <f t="shared" si="63"/>
        <v>ﾅﾅｶ</v>
      </c>
      <c r="H196" s="154">
        <f t="shared" si="64"/>
        <v>2</v>
      </c>
      <c r="I196" s="152" t="str">
        <f t="shared" si="56"/>
        <v>吉祥女</v>
      </c>
      <c r="K196" s="152" t="str">
        <f t="shared" si="65"/>
        <v>女</v>
      </c>
      <c r="M196" s="380">
        <v>50773</v>
      </c>
      <c r="N196" s="380" t="s">
        <v>1382</v>
      </c>
      <c r="O196" s="380" t="s">
        <v>3455</v>
      </c>
      <c r="P196" s="380" t="s">
        <v>1341</v>
      </c>
      <c r="Q196" s="380" t="s">
        <v>3451</v>
      </c>
      <c r="R196" s="380" t="s">
        <v>886</v>
      </c>
      <c r="S196" s="379"/>
      <c r="T196" s="380">
        <v>2</v>
      </c>
    </row>
    <row r="197" spans="1:20" x14ac:dyDescent="0.2">
      <c r="A197" s="151">
        <f t="shared" si="57"/>
        <v>50774</v>
      </c>
      <c r="B197" s="151">
        <f t="shared" si="58"/>
        <v>5</v>
      </c>
      <c r="C197" s="152">
        <f t="shared" si="59"/>
        <v>7</v>
      </c>
      <c r="D197" s="152" t="str">
        <f t="shared" si="60"/>
        <v>丹治</v>
      </c>
      <c r="E197" s="152" t="str">
        <f t="shared" si="61"/>
        <v>友伽</v>
      </c>
      <c r="F197" s="153" t="str">
        <f t="shared" si="62"/>
        <v>ﾀﾝﾁﾞ</v>
      </c>
      <c r="G197" s="153" t="str">
        <f t="shared" si="63"/>
        <v>ﾕｳｶ</v>
      </c>
      <c r="H197" s="154">
        <f t="shared" si="64"/>
        <v>2</v>
      </c>
      <c r="I197" s="152" t="str">
        <f t="shared" si="56"/>
        <v>吉祥女</v>
      </c>
      <c r="K197" s="152" t="str">
        <f t="shared" si="65"/>
        <v>女</v>
      </c>
      <c r="M197" s="380">
        <v>50774</v>
      </c>
      <c r="N197" s="380" t="s">
        <v>2080</v>
      </c>
      <c r="O197" s="380" t="s">
        <v>3456</v>
      </c>
      <c r="P197" s="380" t="s">
        <v>3457</v>
      </c>
      <c r="Q197" s="380" t="s">
        <v>554</v>
      </c>
      <c r="R197" s="380" t="s">
        <v>886</v>
      </c>
      <c r="S197" s="379"/>
      <c r="T197" s="380">
        <v>2</v>
      </c>
    </row>
    <row r="198" spans="1:20" x14ac:dyDescent="0.2">
      <c r="A198" s="151">
        <f t="shared" si="57"/>
        <v>50775</v>
      </c>
      <c r="B198" s="151">
        <f t="shared" si="58"/>
        <v>5</v>
      </c>
      <c r="C198" s="152">
        <f t="shared" si="59"/>
        <v>7</v>
      </c>
      <c r="D198" s="152" t="str">
        <f t="shared" si="60"/>
        <v>金井</v>
      </c>
      <c r="E198" s="152" t="str">
        <f t="shared" si="61"/>
        <v>美咲希</v>
      </c>
      <c r="F198" s="153" t="str">
        <f t="shared" si="62"/>
        <v>ｶﾅｲ</v>
      </c>
      <c r="G198" s="153" t="str">
        <f t="shared" si="63"/>
        <v>ﾐｻｷ</v>
      </c>
      <c r="H198" s="154">
        <f t="shared" si="64"/>
        <v>2</v>
      </c>
      <c r="I198" s="152" t="str">
        <f t="shared" si="56"/>
        <v>吉祥女</v>
      </c>
      <c r="K198" s="152" t="str">
        <f t="shared" si="65"/>
        <v>女</v>
      </c>
      <c r="M198" s="380">
        <v>50775</v>
      </c>
      <c r="N198" s="380" t="s">
        <v>1707</v>
      </c>
      <c r="O198" s="380" t="s">
        <v>3458</v>
      </c>
      <c r="P198" s="380" t="s">
        <v>1708</v>
      </c>
      <c r="Q198" s="380" t="s">
        <v>350</v>
      </c>
      <c r="R198" s="380" t="s">
        <v>886</v>
      </c>
      <c r="S198" s="379"/>
      <c r="T198" s="380">
        <v>2</v>
      </c>
    </row>
    <row r="199" spans="1:20" x14ac:dyDescent="0.2">
      <c r="A199" s="151">
        <f t="shared" si="57"/>
        <v>50776</v>
      </c>
      <c r="B199" s="151">
        <f t="shared" si="58"/>
        <v>5</v>
      </c>
      <c r="C199" s="152">
        <f t="shared" si="59"/>
        <v>7</v>
      </c>
      <c r="D199" s="152" t="str">
        <f t="shared" si="60"/>
        <v>井上</v>
      </c>
      <c r="E199" s="152" t="str">
        <f t="shared" si="61"/>
        <v>沙羅</v>
      </c>
      <c r="F199" s="153" t="str">
        <f t="shared" si="62"/>
        <v>ｲﾉｳｴ</v>
      </c>
      <c r="G199" s="153" t="str">
        <f t="shared" si="63"/>
        <v>ｻﾗ</v>
      </c>
      <c r="H199" s="154">
        <f t="shared" si="64"/>
        <v>2</v>
      </c>
      <c r="I199" s="152" t="str">
        <f t="shared" si="56"/>
        <v>吉祥女</v>
      </c>
      <c r="K199" s="152" t="str">
        <f t="shared" si="65"/>
        <v>女</v>
      </c>
      <c r="M199" s="380">
        <v>50776</v>
      </c>
      <c r="N199" s="380" t="s">
        <v>166</v>
      </c>
      <c r="O199" s="380" t="s">
        <v>3459</v>
      </c>
      <c r="P199" s="380" t="s">
        <v>508</v>
      </c>
      <c r="Q199" s="380" t="s">
        <v>1637</v>
      </c>
      <c r="R199" s="380" t="s">
        <v>886</v>
      </c>
      <c r="S199" s="379"/>
      <c r="T199" s="380">
        <v>2</v>
      </c>
    </row>
    <row r="200" spans="1:20" x14ac:dyDescent="0.2">
      <c r="A200" s="151">
        <f t="shared" si="57"/>
        <v>50777</v>
      </c>
      <c r="B200" s="151">
        <f t="shared" si="58"/>
        <v>5</v>
      </c>
      <c r="C200" s="152">
        <f t="shared" si="59"/>
        <v>7</v>
      </c>
      <c r="D200" s="152" t="str">
        <f t="shared" si="60"/>
        <v>外園</v>
      </c>
      <c r="E200" s="152" t="str">
        <f t="shared" si="61"/>
        <v>清香</v>
      </c>
      <c r="F200" s="153" t="str">
        <f t="shared" si="62"/>
        <v>ﾎｶｿﾞﾉ</v>
      </c>
      <c r="G200" s="153" t="str">
        <f t="shared" si="63"/>
        <v>ｻﾔｶ</v>
      </c>
      <c r="H200" s="154">
        <f t="shared" si="64"/>
        <v>1</v>
      </c>
      <c r="I200" s="152" t="str">
        <f t="shared" si="56"/>
        <v>吉祥女</v>
      </c>
      <c r="K200" s="152" t="str">
        <f t="shared" si="65"/>
        <v>女</v>
      </c>
      <c r="M200" s="380">
        <v>50777</v>
      </c>
      <c r="N200" s="380" t="s">
        <v>4995</v>
      </c>
      <c r="O200" s="380" t="s">
        <v>4996</v>
      </c>
      <c r="P200" s="380" t="s">
        <v>4997</v>
      </c>
      <c r="Q200" s="380" t="s">
        <v>564</v>
      </c>
      <c r="R200" s="380" t="s">
        <v>886</v>
      </c>
      <c r="S200" s="379"/>
      <c r="T200" s="380">
        <v>1</v>
      </c>
    </row>
    <row r="201" spans="1:20" x14ac:dyDescent="0.2">
      <c r="A201" s="151">
        <f t="shared" si="57"/>
        <v>50778</v>
      </c>
      <c r="B201" s="151">
        <f t="shared" si="58"/>
        <v>5</v>
      </c>
      <c r="C201" s="152">
        <f t="shared" si="59"/>
        <v>7</v>
      </c>
      <c r="D201" s="152" t="str">
        <f t="shared" si="60"/>
        <v>本田</v>
      </c>
      <c r="E201" s="152" t="str">
        <f t="shared" si="61"/>
        <v>梨乃</v>
      </c>
      <c r="F201" s="153" t="str">
        <f t="shared" si="62"/>
        <v>ﾎﾝﾀﾞ</v>
      </c>
      <c r="G201" s="153" t="str">
        <f t="shared" si="63"/>
        <v>ﾘﾉ</v>
      </c>
      <c r="H201" s="154">
        <f t="shared" si="64"/>
        <v>1</v>
      </c>
      <c r="I201" s="152" t="str">
        <f t="shared" si="56"/>
        <v>吉祥女</v>
      </c>
      <c r="K201" s="152" t="str">
        <f t="shared" si="65"/>
        <v>女</v>
      </c>
      <c r="M201" s="380">
        <v>50778</v>
      </c>
      <c r="N201" s="380" t="s">
        <v>145</v>
      </c>
      <c r="O201" s="380" t="s">
        <v>1859</v>
      </c>
      <c r="P201" s="380" t="s">
        <v>442</v>
      </c>
      <c r="Q201" s="380" t="s">
        <v>400</v>
      </c>
      <c r="R201" s="380" t="s">
        <v>886</v>
      </c>
      <c r="S201" s="379"/>
      <c r="T201" s="380">
        <v>1</v>
      </c>
    </row>
    <row r="202" spans="1:20" x14ac:dyDescent="0.2">
      <c r="A202" s="151">
        <f t="shared" si="57"/>
        <v>50779</v>
      </c>
      <c r="B202" s="151">
        <f t="shared" si="58"/>
        <v>5</v>
      </c>
      <c r="C202" s="152">
        <f t="shared" si="59"/>
        <v>7</v>
      </c>
      <c r="D202" s="152" t="str">
        <f t="shared" si="60"/>
        <v>樋口</v>
      </c>
      <c r="E202" s="152" t="str">
        <f t="shared" si="61"/>
        <v>りさ</v>
      </c>
      <c r="F202" s="153" t="str">
        <f t="shared" si="62"/>
        <v>ﾋｸﾞﾁ</v>
      </c>
      <c r="G202" s="153" t="str">
        <f t="shared" si="63"/>
        <v>ﾘｻ</v>
      </c>
      <c r="H202" s="154">
        <f t="shared" si="64"/>
        <v>1</v>
      </c>
      <c r="I202" s="152" t="str">
        <f t="shared" si="56"/>
        <v>吉祥女</v>
      </c>
      <c r="K202" s="152" t="str">
        <f t="shared" si="65"/>
        <v>女</v>
      </c>
      <c r="M202" s="380">
        <v>50779</v>
      </c>
      <c r="N202" s="380" t="s">
        <v>518</v>
      </c>
      <c r="O202" s="380" t="s">
        <v>4998</v>
      </c>
      <c r="P202" s="380" t="s">
        <v>519</v>
      </c>
      <c r="Q202" s="380" t="s">
        <v>424</v>
      </c>
      <c r="R202" s="380" t="s">
        <v>886</v>
      </c>
      <c r="S202" s="379"/>
      <c r="T202" s="380">
        <v>1</v>
      </c>
    </row>
    <row r="203" spans="1:20" x14ac:dyDescent="0.2">
      <c r="A203" s="151">
        <f t="shared" si="57"/>
        <v>50816</v>
      </c>
      <c r="B203" s="151">
        <f t="shared" si="58"/>
        <v>5</v>
      </c>
      <c r="C203" s="152">
        <f t="shared" si="59"/>
        <v>8</v>
      </c>
      <c r="D203" s="152" t="str">
        <f t="shared" si="60"/>
        <v>松野</v>
      </c>
      <c r="E203" s="152" t="str">
        <f t="shared" si="61"/>
        <v>晴樹</v>
      </c>
      <c r="F203" s="153" t="str">
        <f t="shared" si="62"/>
        <v>ﾏﾂﾉ</v>
      </c>
      <c r="G203" s="153" t="str">
        <f t="shared" si="63"/>
        <v>ﾊﾙｷ</v>
      </c>
      <c r="H203" s="154">
        <f t="shared" si="64"/>
        <v>3</v>
      </c>
      <c r="I203" s="152" t="str">
        <f t="shared" si="56"/>
        <v>武蔵野東高専</v>
      </c>
      <c r="K203" s="152" t="str">
        <f t="shared" si="65"/>
        <v>男</v>
      </c>
      <c r="M203" s="380">
        <v>50816</v>
      </c>
      <c r="N203" s="380" t="s">
        <v>3014</v>
      </c>
      <c r="O203" s="380" t="s">
        <v>3015</v>
      </c>
      <c r="P203" s="380" t="s">
        <v>3016</v>
      </c>
      <c r="Q203" s="380" t="s">
        <v>503</v>
      </c>
      <c r="R203" s="380" t="s">
        <v>885</v>
      </c>
      <c r="S203" s="379"/>
      <c r="T203" s="380">
        <v>3</v>
      </c>
    </row>
    <row r="204" spans="1:20" x14ac:dyDescent="0.2">
      <c r="A204" s="151">
        <f t="shared" si="57"/>
        <v>50817</v>
      </c>
      <c r="B204" s="151">
        <f t="shared" si="58"/>
        <v>5</v>
      </c>
      <c r="C204" s="152">
        <f t="shared" si="59"/>
        <v>8</v>
      </c>
      <c r="D204" s="152" t="str">
        <f t="shared" si="60"/>
        <v>中島</v>
      </c>
      <c r="E204" s="152" t="str">
        <f t="shared" si="61"/>
        <v>幸紀</v>
      </c>
      <c r="F204" s="153" t="str">
        <f t="shared" si="62"/>
        <v>ﾅｶｼﾞﾏ</v>
      </c>
      <c r="G204" s="153" t="str">
        <f t="shared" si="63"/>
        <v>ｺｳｷ</v>
      </c>
      <c r="H204" s="154">
        <f t="shared" si="64"/>
        <v>3</v>
      </c>
      <c r="I204" s="152" t="str">
        <f t="shared" si="56"/>
        <v>武蔵野東高専</v>
      </c>
      <c r="K204" s="152" t="str">
        <f t="shared" si="65"/>
        <v>男</v>
      </c>
      <c r="M204" s="380">
        <v>50817</v>
      </c>
      <c r="N204" s="380" t="s">
        <v>224</v>
      </c>
      <c r="O204" s="380" t="s">
        <v>3017</v>
      </c>
      <c r="P204" s="380" t="s">
        <v>323</v>
      </c>
      <c r="Q204" s="380" t="s">
        <v>344</v>
      </c>
      <c r="R204" s="380" t="s">
        <v>885</v>
      </c>
      <c r="S204" s="379"/>
      <c r="T204" s="380">
        <v>3</v>
      </c>
    </row>
    <row r="205" spans="1:20" x14ac:dyDescent="0.2">
      <c r="A205" s="151">
        <f t="shared" si="57"/>
        <v>50818</v>
      </c>
      <c r="B205" s="151">
        <f t="shared" si="58"/>
        <v>5</v>
      </c>
      <c r="C205" s="152">
        <f t="shared" si="59"/>
        <v>8</v>
      </c>
      <c r="D205" s="152" t="str">
        <f t="shared" si="60"/>
        <v>中村</v>
      </c>
      <c r="E205" s="152" t="str">
        <f t="shared" si="61"/>
        <v>英暉</v>
      </c>
      <c r="F205" s="153" t="str">
        <f t="shared" si="62"/>
        <v>ﾅｶﾑﾗ</v>
      </c>
      <c r="G205" s="153" t="str">
        <f t="shared" si="63"/>
        <v>ｴｲｷ</v>
      </c>
      <c r="H205" s="154">
        <f t="shared" si="64"/>
        <v>3</v>
      </c>
      <c r="I205" s="152" t="str">
        <f t="shared" si="56"/>
        <v>武蔵野東高専</v>
      </c>
      <c r="K205" s="152" t="str">
        <f t="shared" si="65"/>
        <v>男</v>
      </c>
      <c r="M205" s="380">
        <v>50818</v>
      </c>
      <c r="N205" s="380" t="s">
        <v>147</v>
      </c>
      <c r="O205" s="380" t="s">
        <v>3460</v>
      </c>
      <c r="P205" s="380" t="s">
        <v>445</v>
      </c>
      <c r="Q205" s="380" t="s">
        <v>2222</v>
      </c>
      <c r="R205" s="380" t="s">
        <v>885</v>
      </c>
      <c r="S205" s="379"/>
      <c r="T205" s="380">
        <v>3</v>
      </c>
    </row>
    <row r="206" spans="1:20" x14ac:dyDescent="0.2">
      <c r="A206" s="151">
        <f t="shared" si="57"/>
        <v>50819</v>
      </c>
      <c r="B206" s="151">
        <f t="shared" si="58"/>
        <v>5</v>
      </c>
      <c r="C206" s="152">
        <f t="shared" si="59"/>
        <v>8</v>
      </c>
      <c r="D206" s="152" t="str">
        <f t="shared" si="60"/>
        <v>吉田</v>
      </c>
      <c r="E206" s="152" t="str">
        <f t="shared" si="61"/>
        <v>悠人</v>
      </c>
      <c r="F206" s="153" t="str">
        <f t="shared" si="62"/>
        <v>ﾖｼﾀﾞ</v>
      </c>
      <c r="G206" s="153" t="str">
        <f t="shared" si="63"/>
        <v>ﾕｳﾄ</v>
      </c>
      <c r="H206" s="154">
        <f t="shared" si="64"/>
        <v>3</v>
      </c>
      <c r="I206" s="152" t="str">
        <f t="shared" si="56"/>
        <v>武蔵野東高専</v>
      </c>
      <c r="K206" s="152" t="str">
        <f t="shared" si="65"/>
        <v>男</v>
      </c>
      <c r="M206" s="380">
        <v>50819</v>
      </c>
      <c r="N206" s="380" t="s">
        <v>163</v>
      </c>
      <c r="O206" s="380" t="s">
        <v>1307</v>
      </c>
      <c r="P206" s="380" t="s">
        <v>510</v>
      </c>
      <c r="Q206" s="380" t="s">
        <v>423</v>
      </c>
      <c r="R206" s="380" t="s">
        <v>885</v>
      </c>
      <c r="S206" s="379"/>
      <c r="T206" s="380">
        <v>3</v>
      </c>
    </row>
    <row r="207" spans="1:20" x14ac:dyDescent="0.2">
      <c r="A207" s="151">
        <f t="shared" si="57"/>
        <v>50820</v>
      </c>
      <c r="B207" s="151">
        <f t="shared" si="58"/>
        <v>5</v>
      </c>
      <c r="C207" s="152">
        <f t="shared" si="59"/>
        <v>8</v>
      </c>
      <c r="D207" s="152" t="str">
        <f t="shared" si="60"/>
        <v>佐野</v>
      </c>
      <c r="E207" s="152" t="str">
        <f t="shared" si="61"/>
        <v>福人</v>
      </c>
      <c r="F207" s="153" t="str">
        <f t="shared" si="62"/>
        <v>ｻﾉ</v>
      </c>
      <c r="G207" s="153" t="str">
        <f t="shared" si="63"/>
        <v>ﾌｸﾄ</v>
      </c>
      <c r="H207" s="154">
        <f t="shared" si="64"/>
        <v>3</v>
      </c>
      <c r="I207" s="152" t="str">
        <f t="shared" si="56"/>
        <v>武蔵野東高専</v>
      </c>
      <c r="K207" s="152" t="str">
        <f t="shared" si="65"/>
        <v>男</v>
      </c>
      <c r="M207" s="380">
        <v>50820</v>
      </c>
      <c r="N207" s="380" t="s">
        <v>187</v>
      </c>
      <c r="O207" s="380" t="s">
        <v>4863</v>
      </c>
      <c r="P207" s="380" t="s">
        <v>584</v>
      </c>
      <c r="Q207" s="380" t="s">
        <v>4864</v>
      </c>
      <c r="R207" s="380" t="s">
        <v>885</v>
      </c>
      <c r="S207" s="379"/>
      <c r="T207" s="380">
        <v>3</v>
      </c>
    </row>
    <row r="208" spans="1:20" x14ac:dyDescent="0.2">
      <c r="A208" s="151">
        <f t="shared" si="57"/>
        <v>50821</v>
      </c>
      <c r="B208" s="151">
        <f t="shared" si="58"/>
        <v>5</v>
      </c>
      <c r="C208" s="152">
        <f t="shared" si="59"/>
        <v>8</v>
      </c>
      <c r="D208" s="152" t="str">
        <f t="shared" si="60"/>
        <v>川上</v>
      </c>
      <c r="E208" s="152" t="str">
        <f t="shared" si="61"/>
        <v>汰征</v>
      </c>
      <c r="F208" s="153" t="str">
        <f t="shared" si="62"/>
        <v>ｶﾜｶﾐ</v>
      </c>
      <c r="G208" s="153" t="str">
        <f t="shared" si="63"/>
        <v>ﾀｲｾｲ</v>
      </c>
      <c r="H208" s="154">
        <f t="shared" si="64"/>
        <v>2</v>
      </c>
      <c r="I208" s="152" t="str">
        <f t="shared" si="56"/>
        <v>武蔵野東高専</v>
      </c>
      <c r="K208" s="152" t="str">
        <f t="shared" si="65"/>
        <v>男</v>
      </c>
      <c r="M208" s="380">
        <v>50821</v>
      </c>
      <c r="N208" s="380" t="s">
        <v>3543</v>
      </c>
      <c r="O208" s="380" t="s">
        <v>4865</v>
      </c>
      <c r="P208" s="380" t="s">
        <v>592</v>
      </c>
      <c r="Q208" s="380" t="s">
        <v>1438</v>
      </c>
      <c r="R208" s="380" t="s">
        <v>885</v>
      </c>
      <c r="S208" s="379"/>
      <c r="T208" s="380">
        <v>2</v>
      </c>
    </row>
    <row r="209" spans="1:20" x14ac:dyDescent="0.2">
      <c r="A209" s="151">
        <f t="shared" si="57"/>
        <v>50822</v>
      </c>
      <c r="B209" s="151">
        <f t="shared" si="58"/>
        <v>5</v>
      </c>
      <c r="C209" s="152">
        <f t="shared" si="59"/>
        <v>8</v>
      </c>
      <c r="D209" s="152" t="str">
        <f t="shared" si="60"/>
        <v>楢﨑</v>
      </c>
      <c r="E209" s="152" t="str">
        <f t="shared" si="61"/>
        <v>涼悟</v>
      </c>
      <c r="F209" s="153" t="str">
        <f t="shared" si="62"/>
        <v>ﾅﾗｻｷ</v>
      </c>
      <c r="G209" s="153" t="str">
        <f t="shared" si="63"/>
        <v>ﾘｮｳｺﾞ</v>
      </c>
      <c r="H209" s="154">
        <f t="shared" si="64"/>
        <v>2</v>
      </c>
      <c r="I209" s="152" t="str">
        <f t="shared" si="56"/>
        <v>武蔵野東高専</v>
      </c>
      <c r="K209" s="152" t="str">
        <f t="shared" si="65"/>
        <v>男</v>
      </c>
      <c r="M209" s="380">
        <v>50822</v>
      </c>
      <c r="N209" s="380" t="s">
        <v>4866</v>
      </c>
      <c r="O209" s="380" t="s">
        <v>4867</v>
      </c>
      <c r="P209" s="380" t="s">
        <v>4407</v>
      </c>
      <c r="Q209" s="380" t="s">
        <v>4868</v>
      </c>
      <c r="R209" s="380" t="s">
        <v>885</v>
      </c>
      <c r="S209" s="379"/>
      <c r="T209" s="380">
        <v>2</v>
      </c>
    </row>
    <row r="210" spans="1:20" x14ac:dyDescent="0.2">
      <c r="A210" s="151">
        <f t="shared" si="57"/>
        <v>50823</v>
      </c>
      <c r="B210" s="151">
        <f t="shared" si="58"/>
        <v>5</v>
      </c>
      <c r="C210" s="152">
        <f t="shared" si="59"/>
        <v>8</v>
      </c>
      <c r="D210" s="152" t="str">
        <f t="shared" si="60"/>
        <v>那須田</v>
      </c>
      <c r="E210" s="152" t="str">
        <f t="shared" si="61"/>
        <v>健心</v>
      </c>
      <c r="F210" s="153" t="str">
        <f t="shared" si="62"/>
        <v>ﾅｽﾀﾞ</v>
      </c>
      <c r="G210" s="153" t="str">
        <f t="shared" si="63"/>
        <v>ｹﾝｼﾝ</v>
      </c>
      <c r="H210" s="154">
        <f t="shared" si="64"/>
        <v>3</v>
      </c>
      <c r="I210" s="152" t="str">
        <f t="shared" si="56"/>
        <v>武蔵野東高専</v>
      </c>
      <c r="K210" s="152" t="str">
        <f t="shared" si="65"/>
        <v>男</v>
      </c>
      <c r="M210" s="380">
        <v>50823</v>
      </c>
      <c r="N210" s="380" t="s">
        <v>4869</v>
      </c>
      <c r="O210" s="380" t="s">
        <v>4870</v>
      </c>
      <c r="P210" s="380" t="s">
        <v>4871</v>
      </c>
      <c r="Q210" s="380" t="s">
        <v>3793</v>
      </c>
      <c r="R210" s="380" t="s">
        <v>885</v>
      </c>
      <c r="S210" s="379"/>
      <c r="T210" s="380">
        <v>3</v>
      </c>
    </row>
    <row r="211" spans="1:20" x14ac:dyDescent="0.2">
      <c r="A211" s="151">
        <f t="shared" si="57"/>
        <v>50824</v>
      </c>
      <c r="B211" s="151">
        <f t="shared" si="58"/>
        <v>5</v>
      </c>
      <c r="C211" s="152">
        <f t="shared" si="59"/>
        <v>8</v>
      </c>
      <c r="D211" s="152" t="str">
        <f t="shared" si="60"/>
        <v>山口</v>
      </c>
      <c r="E211" s="152" t="str">
        <f t="shared" si="61"/>
        <v>鯉壱</v>
      </c>
      <c r="F211" s="153" t="str">
        <f t="shared" si="62"/>
        <v>ﾔﾏｸﾞﾁ</v>
      </c>
      <c r="G211" s="153" t="str">
        <f t="shared" si="63"/>
        <v>ｺｲﾁ</v>
      </c>
      <c r="H211" s="154">
        <f t="shared" si="64"/>
        <v>3</v>
      </c>
      <c r="I211" s="152" t="str">
        <f t="shared" si="56"/>
        <v>武蔵野東高専</v>
      </c>
      <c r="K211" s="152" t="str">
        <f t="shared" si="65"/>
        <v>男</v>
      </c>
      <c r="M211" s="380">
        <v>50824</v>
      </c>
      <c r="N211" s="380" t="s">
        <v>180</v>
      </c>
      <c r="O211" s="380" t="s">
        <v>4999</v>
      </c>
      <c r="P211" s="380" t="s">
        <v>565</v>
      </c>
      <c r="Q211" s="380" t="s">
        <v>5000</v>
      </c>
      <c r="R211" s="380" t="s">
        <v>885</v>
      </c>
      <c r="S211" s="379"/>
      <c r="T211" s="380">
        <v>3</v>
      </c>
    </row>
    <row r="212" spans="1:20" x14ac:dyDescent="0.2">
      <c r="A212" s="151">
        <f t="shared" si="57"/>
        <v>50825</v>
      </c>
      <c r="B212" s="151">
        <f t="shared" si="58"/>
        <v>5</v>
      </c>
      <c r="C212" s="152">
        <f t="shared" si="59"/>
        <v>8</v>
      </c>
      <c r="D212" s="152" t="str">
        <f t="shared" si="60"/>
        <v>田中</v>
      </c>
      <c r="E212" s="152" t="str">
        <f t="shared" si="61"/>
        <v>穣太郎</v>
      </c>
      <c r="F212" s="153" t="str">
        <f t="shared" si="62"/>
        <v>ﾀﾅｶ</v>
      </c>
      <c r="G212" s="153" t="str">
        <f t="shared" si="63"/>
        <v>ｼﾞｮｳﾀﾛｳ</v>
      </c>
      <c r="H212" s="154">
        <f t="shared" si="64"/>
        <v>2</v>
      </c>
      <c r="I212" s="152" t="str">
        <f t="shared" si="56"/>
        <v>武蔵野東高専</v>
      </c>
      <c r="K212" s="152" t="str">
        <f t="shared" si="65"/>
        <v>男</v>
      </c>
      <c r="M212" s="380">
        <v>50825</v>
      </c>
      <c r="N212" s="380" t="s">
        <v>138</v>
      </c>
      <c r="O212" s="380" t="s">
        <v>5001</v>
      </c>
      <c r="P212" s="380" t="s">
        <v>418</v>
      </c>
      <c r="Q212" s="380" t="s">
        <v>5002</v>
      </c>
      <c r="R212" s="380" t="s">
        <v>885</v>
      </c>
      <c r="S212" s="379"/>
      <c r="T212" s="380">
        <v>2</v>
      </c>
    </row>
    <row r="213" spans="1:20" x14ac:dyDescent="0.2">
      <c r="A213" s="151">
        <f t="shared" si="57"/>
        <v>50826</v>
      </c>
      <c r="B213" s="151">
        <f t="shared" si="58"/>
        <v>5</v>
      </c>
      <c r="C213" s="152">
        <f t="shared" si="59"/>
        <v>8</v>
      </c>
      <c r="D213" s="152" t="str">
        <f t="shared" si="60"/>
        <v>岩崎</v>
      </c>
      <c r="E213" s="152" t="str">
        <f t="shared" si="61"/>
        <v>蒼</v>
      </c>
      <c r="F213" s="153" t="str">
        <f t="shared" si="62"/>
        <v>ｲﾜｻｷ</v>
      </c>
      <c r="G213" s="153" t="str">
        <f t="shared" si="63"/>
        <v>ｿｳ</v>
      </c>
      <c r="H213" s="154">
        <f t="shared" si="64"/>
        <v>1</v>
      </c>
      <c r="I213" s="152" t="str">
        <f t="shared" si="56"/>
        <v>武蔵野東高専</v>
      </c>
      <c r="K213" s="152" t="str">
        <f t="shared" si="65"/>
        <v>男</v>
      </c>
      <c r="M213" s="380">
        <v>50826</v>
      </c>
      <c r="N213" s="380" t="s">
        <v>947</v>
      </c>
      <c r="O213" s="380" t="s">
        <v>2667</v>
      </c>
      <c r="P213" s="380" t="s">
        <v>569</v>
      </c>
      <c r="Q213" s="380" t="s">
        <v>3687</v>
      </c>
      <c r="R213" s="380" t="s">
        <v>885</v>
      </c>
      <c r="S213" s="379"/>
      <c r="T213" s="380">
        <v>1</v>
      </c>
    </row>
    <row r="214" spans="1:20" x14ac:dyDescent="0.2">
      <c r="A214" s="151">
        <f t="shared" si="57"/>
        <v>50827</v>
      </c>
      <c r="B214" s="151">
        <f t="shared" si="58"/>
        <v>5</v>
      </c>
      <c r="C214" s="152">
        <f t="shared" si="59"/>
        <v>8</v>
      </c>
      <c r="D214" s="152" t="str">
        <f t="shared" si="60"/>
        <v>芝本</v>
      </c>
      <c r="E214" s="152" t="str">
        <f t="shared" si="61"/>
        <v>貴一</v>
      </c>
      <c r="F214" s="153" t="str">
        <f t="shared" si="62"/>
        <v>ｼﾊﾞﾓﾄ</v>
      </c>
      <c r="G214" s="153" t="str">
        <f t="shared" si="63"/>
        <v>ｷｲﾁ</v>
      </c>
      <c r="H214" s="154">
        <f t="shared" si="64"/>
        <v>2</v>
      </c>
      <c r="I214" s="152" t="str">
        <f t="shared" si="56"/>
        <v>武蔵野東高専</v>
      </c>
      <c r="K214" s="152" t="str">
        <f t="shared" si="65"/>
        <v>男</v>
      </c>
      <c r="M214" s="380">
        <v>50827</v>
      </c>
      <c r="N214" s="380" t="s">
        <v>6558</v>
      </c>
      <c r="O214" s="380" t="s">
        <v>6559</v>
      </c>
      <c r="P214" s="380" t="s">
        <v>6560</v>
      </c>
      <c r="Q214" s="380" t="s">
        <v>6561</v>
      </c>
      <c r="R214" s="380" t="s">
        <v>885</v>
      </c>
      <c r="S214" s="379"/>
      <c r="T214" s="380">
        <v>2</v>
      </c>
    </row>
    <row r="215" spans="1:20" x14ac:dyDescent="0.2">
      <c r="A215" s="151">
        <f t="shared" si="57"/>
        <v>50901</v>
      </c>
      <c r="B215" s="151">
        <f t="shared" si="58"/>
        <v>5</v>
      </c>
      <c r="C215" s="152">
        <f t="shared" si="59"/>
        <v>9</v>
      </c>
      <c r="D215" s="152" t="str">
        <f t="shared" si="60"/>
        <v>雛田</v>
      </c>
      <c r="E215" s="152" t="str">
        <f t="shared" si="61"/>
        <v>翔太</v>
      </c>
      <c r="F215" s="153" t="str">
        <f t="shared" si="62"/>
        <v>ﾋﾅﾀﾞ</v>
      </c>
      <c r="G215" s="153" t="str">
        <f t="shared" si="63"/>
        <v>ｼｮｳﾀ</v>
      </c>
      <c r="H215" s="154">
        <f t="shared" si="64"/>
        <v>2</v>
      </c>
      <c r="I215" s="152" t="str">
        <f t="shared" si="56"/>
        <v>都三鷹中等</v>
      </c>
      <c r="K215" s="152" t="str">
        <f t="shared" si="65"/>
        <v>男</v>
      </c>
      <c r="M215" s="380">
        <v>50901</v>
      </c>
      <c r="N215" s="380" t="s">
        <v>3461</v>
      </c>
      <c r="O215" s="380" t="s">
        <v>181</v>
      </c>
      <c r="P215" s="380" t="s">
        <v>3462</v>
      </c>
      <c r="Q215" s="380" t="s">
        <v>462</v>
      </c>
      <c r="R215" s="380" t="s">
        <v>885</v>
      </c>
      <c r="S215" s="379"/>
      <c r="T215" s="380">
        <v>2</v>
      </c>
    </row>
    <row r="216" spans="1:20" x14ac:dyDescent="0.2">
      <c r="A216" s="151">
        <f t="shared" si="57"/>
        <v>50902</v>
      </c>
      <c r="B216" s="151">
        <f t="shared" si="58"/>
        <v>5</v>
      </c>
      <c r="C216" s="152">
        <f t="shared" si="59"/>
        <v>9</v>
      </c>
      <c r="D216" s="152" t="str">
        <f t="shared" si="60"/>
        <v>柳澤</v>
      </c>
      <c r="E216" s="152" t="str">
        <f t="shared" si="61"/>
        <v>悠貴</v>
      </c>
      <c r="F216" s="153" t="str">
        <f t="shared" si="62"/>
        <v>ﾔﾅｷﾞｻﾜ</v>
      </c>
      <c r="G216" s="153" t="str">
        <f t="shared" si="63"/>
        <v>ﾕｳｷ</v>
      </c>
      <c r="H216" s="154">
        <f t="shared" si="64"/>
        <v>2</v>
      </c>
      <c r="I216" s="152" t="str">
        <f t="shared" si="56"/>
        <v>都三鷹中等</v>
      </c>
      <c r="K216" s="152" t="str">
        <f t="shared" si="65"/>
        <v>男</v>
      </c>
      <c r="M216" s="380">
        <v>50902</v>
      </c>
      <c r="N216" s="380" t="s">
        <v>1203</v>
      </c>
      <c r="O216" s="380" t="s">
        <v>3463</v>
      </c>
      <c r="P216" s="380" t="s">
        <v>1204</v>
      </c>
      <c r="Q216" s="380" t="s">
        <v>307</v>
      </c>
      <c r="R216" s="380" t="s">
        <v>885</v>
      </c>
      <c r="S216" s="379"/>
      <c r="T216" s="380">
        <v>2</v>
      </c>
    </row>
    <row r="217" spans="1:20" x14ac:dyDescent="0.2">
      <c r="A217" s="151">
        <f t="shared" si="57"/>
        <v>50903</v>
      </c>
      <c r="B217" s="151">
        <f t="shared" si="58"/>
        <v>5</v>
      </c>
      <c r="C217" s="152">
        <f t="shared" si="59"/>
        <v>9</v>
      </c>
      <c r="D217" s="152" t="str">
        <f t="shared" si="60"/>
        <v>関</v>
      </c>
      <c r="E217" s="152" t="str">
        <f t="shared" si="61"/>
        <v>雄大</v>
      </c>
      <c r="F217" s="153" t="str">
        <f t="shared" si="62"/>
        <v>ｾｷ</v>
      </c>
      <c r="G217" s="153" t="str">
        <f t="shared" si="63"/>
        <v>ﾕｳﾀﾞｲ</v>
      </c>
      <c r="H217" s="154">
        <f t="shared" si="64"/>
        <v>2</v>
      </c>
      <c r="I217" s="152" t="str">
        <f t="shared" si="56"/>
        <v>都三鷹中等</v>
      </c>
      <c r="K217" s="152" t="str">
        <f t="shared" si="65"/>
        <v>男</v>
      </c>
      <c r="M217" s="380">
        <v>50903</v>
      </c>
      <c r="N217" s="380" t="s">
        <v>415</v>
      </c>
      <c r="O217" s="380" t="s">
        <v>231</v>
      </c>
      <c r="P217" s="380" t="s">
        <v>416</v>
      </c>
      <c r="Q217" s="380" t="s">
        <v>387</v>
      </c>
      <c r="R217" s="380" t="s">
        <v>885</v>
      </c>
      <c r="S217" s="379"/>
      <c r="T217" s="380">
        <v>2</v>
      </c>
    </row>
    <row r="218" spans="1:20" x14ac:dyDescent="0.2">
      <c r="A218" s="151">
        <f t="shared" si="57"/>
        <v>50904</v>
      </c>
      <c r="B218" s="151">
        <f t="shared" si="58"/>
        <v>5</v>
      </c>
      <c r="C218" s="152">
        <f t="shared" si="59"/>
        <v>9</v>
      </c>
      <c r="D218" s="152" t="str">
        <f t="shared" si="60"/>
        <v>林</v>
      </c>
      <c r="E218" s="152" t="str">
        <f t="shared" si="61"/>
        <v>優宏</v>
      </c>
      <c r="F218" s="153" t="str">
        <f t="shared" si="62"/>
        <v>ﾊﾔｼ</v>
      </c>
      <c r="G218" s="153" t="str">
        <f t="shared" si="63"/>
        <v>ﾏｻﾋﾛ</v>
      </c>
      <c r="H218" s="154">
        <f t="shared" si="64"/>
        <v>2</v>
      </c>
      <c r="I218" s="152" t="str">
        <f t="shared" si="56"/>
        <v>都三鷹中等</v>
      </c>
      <c r="K218" s="152" t="str">
        <f t="shared" si="65"/>
        <v>男</v>
      </c>
      <c r="M218" s="380">
        <v>50904</v>
      </c>
      <c r="N218" s="380" t="s">
        <v>961</v>
      </c>
      <c r="O218" s="380" t="s">
        <v>3464</v>
      </c>
      <c r="P218" s="380" t="s">
        <v>962</v>
      </c>
      <c r="Q218" s="380" t="s">
        <v>443</v>
      </c>
      <c r="R218" s="380" t="s">
        <v>885</v>
      </c>
      <c r="S218" s="379"/>
      <c r="T218" s="380">
        <v>2</v>
      </c>
    </row>
    <row r="219" spans="1:20" x14ac:dyDescent="0.2">
      <c r="A219" s="151">
        <f t="shared" si="57"/>
        <v>50905</v>
      </c>
      <c r="B219" s="151">
        <f t="shared" si="58"/>
        <v>5</v>
      </c>
      <c r="C219" s="152">
        <f t="shared" si="59"/>
        <v>9</v>
      </c>
      <c r="D219" s="152" t="str">
        <f t="shared" si="60"/>
        <v>廣井</v>
      </c>
      <c r="E219" s="152" t="str">
        <f t="shared" si="61"/>
        <v>徳信</v>
      </c>
      <c r="F219" s="153" t="str">
        <f t="shared" si="62"/>
        <v>ﾋﾛｲ</v>
      </c>
      <c r="G219" s="153" t="str">
        <f t="shared" si="63"/>
        <v>ｱﾂﾉﾌﾞ</v>
      </c>
      <c r="H219" s="154">
        <f t="shared" si="64"/>
        <v>2</v>
      </c>
      <c r="I219" s="152" t="str">
        <f t="shared" si="56"/>
        <v>都三鷹中等</v>
      </c>
      <c r="K219" s="152" t="str">
        <f t="shared" si="65"/>
        <v>男</v>
      </c>
      <c r="M219" s="380">
        <v>50905</v>
      </c>
      <c r="N219" s="380" t="s">
        <v>3465</v>
      </c>
      <c r="O219" s="380" t="s">
        <v>3466</v>
      </c>
      <c r="P219" s="380" t="s">
        <v>3467</v>
      </c>
      <c r="Q219" s="380" t="s">
        <v>3468</v>
      </c>
      <c r="R219" s="380" t="s">
        <v>885</v>
      </c>
      <c r="S219" s="379"/>
      <c r="T219" s="380">
        <v>2</v>
      </c>
    </row>
    <row r="220" spans="1:20" x14ac:dyDescent="0.2">
      <c r="A220" s="151">
        <f t="shared" si="57"/>
        <v>50948</v>
      </c>
      <c r="B220" s="151">
        <f t="shared" si="58"/>
        <v>5</v>
      </c>
      <c r="C220" s="152">
        <f t="shared" si="59"/>
        <v>9</v>
      </c>
      <c r="D220" s="152" t="str">
        <f t="shared" si="60"/>
        <v>堀</v>
      </c>
      <c r="E220" s="152" t="str">
        <f t="shared" si="61"/>
        <v>錦之介</v>
      </c>
      <c r="F220" s="153" t="str">
        <f t="shared" si="62"/>
        <v>ﾎﾘ</v>
      </c>
      <c r="G220" s="153" t="str">
        <f t="shared" si="63"/>
        <v>ｷﾝﾉｽｹ</v>
      </c>
      <c r="H220" s="154">
        <f t="shared" si="64"/>
        <v>3</v>
      </c>
      <c r="I220" s="152" t="str">
        <f t="shared" si="56"/>
        <v>都三鷹中等</v>
      </c>
      <c r="K220" s="152" t="str">
        <f t="shared" si="65"/>
        <v>男</v>
      </c>
      <c r="M220" s="380">
        <v>50948</v>
      </c>
      <c r="N220" s="380" t="s">
        <v>1265</v>
      </c>
      <c r="O220" s="380" t="s">
        <v>2383</v>
      </c>
      <c r="P220" s="380" t="s">
        <v>1266</v>
      </c>
      <c r="Q220" s="380" t="s">
        <v>2384</v>
      </c>
      <c r="R220" s="380" t="s">
        <v>885</v>
      </c>
      <c r="S220" s="379"/>
      <c r="T220" s="380">
        <v>3</v>
      </c>
    </row>
    <row r="221" spans="1:20" x14ac:dyDescent="0.2">
      <c r="A221" s="151">
        <f t="shared" si="57"/>
        <v>50949</v>
      </c>
      <c r="B221" s="151">
        <f t="shared" si="58"/>
        <v>5</v>
      </c>
      <c r="C221" s="152">
        <f t="shared" si="59"/>
        <v>9</v>
      </c>
      <c r="D221" s="152" t="str">
        <f t="shared" si="60"/>
        <v>上田</v>
      </c>
      <c r="E221" s="152" t="str">
        <f t="shared" si="61"/>
        <v>拓実</v>
      </c>
      <c r="F221" s="153" t="str">
        <f t="shared" si="62"/>
        <v>ｳｴﾀﾞ</v>
      </c>
      <c r="G221" s="153" t="str">
        <f t="shared" si="63"/>
        <v>ﾀｸﾐ</v>
      </c>
      <c r="H221" s="154">
        <f t="shared" si="64"/>
        <v>3</v>
      </c>
      <c r="I221" s="152" t="str">
        <f t="shared" si="56"/>
        <v>都三鷹中等</v>
      </c>
      <c r="K221" s="152" t="str">
        <f t="shared" si="65"/>
        <v>男</v>
      </c>
      <c r="M221" s="380">
        <v>50949</v>
      </c>
      <c r="N221" s="380" t="s">
        <v>1318</v>
      </c>
      <c r="O221" s="380" t="s">
        <v>1302</v>
      </c>
      <c r="P221" s="380" t="s">
        <v>1238</v>
      </c>
      <c r="Q221" s="380" t="s">
        <v>312</v>
      </c>
      <c r="R221" s="380" t="s">
        <v>885</v>
      </c>
      <c r="S221" s="379"/>
      <c r="T221" s="380">
        <v>3</v>
      </c>
    </row>
    <row r="222" spans="1:20" x14ac:dyDescent="0.2">
      <c r="A222" s="151">
        <f t="shared" si="57"/>
        <v>50950</v>
      </c>
      <c r="B222" s="151">
        <f t="shared" si="58"/>
        <v>5</v>
      </c>
      <c r="C222" s="152">
        <f t="shared" si="59"/>
        <v>9</v>
      </c>
      <c r="D222" s="152" t="str">
        <f t="shared" si="60"/>
        <v>平井</v>
      </c>
      <c r="E222" s="152" t="str">
        <f t="shared" si="61"/>
        <v>眞生</v>
      </c>
      <c r="F222" s="153" t="str">
        <f t="shared" si="62"/>
        <v>ﾋﾗｲ</v>
      </c>
      <c r="G222" s="153" t="str">
        <f t="shared" si="63"/>
        <v>ﾏｻｷ</v>
      </c>
      <c r="H222" s="154">
        <f t="shared" si="64"/>
        <v>3</v>
      </c>
      <c r="I222" s="152" t="str">
        <f t="shared" si="56"/>
        <v>都三鷹中等</v>
      </c>
      <c r="K222" s="152" t="str">
        <f t="shared" si="65"/>
        <v>男</v>
      </c>
      <c r="M222" s="380">
        <v>50950</v>
      </c>
      <c r="N222" s="380" t="s">
        <v>1199</v>
      </c>
      <c r="O222" s="380" t="s">
        <v>3018</v>
      </c>
      <c r="P222" s="380" t="s">
        <v>1200</v>
      </c>
      <c r="Q222" s="380" t="s">
        <v>446</v>
      </c>
      <c r="R222" s="380" t="s">
        <v>885</v>
      </c>
      <c r="S222" s="379"/>
      <c r="T222" s="380">
        <v>3</v>
      </c>
    </row>
    <row r="223" spans="1:20" x14ac:dyDescent="0.2">
      <c r="A223" s="151">
        <f t="shared" si="57"/>
        <v>50962</v>
      </c>
      <c r="B223" s="151">
        <f t="shared" si="58"/>
        <v>5</v>
      </c>
      <c r="C223" s="152">
        <f t="shared" si="59"/>
        <v>9</v>
      </c>
      <c r="D223" s="152" t="str">
        <f t="shared" si="60"/>
        <v>澤田</v>
      </c>
      <c r="E223" s="152" t="str">
        <f t="shared" si="61"/>
        <v>マリア</v>
      </c>
      <c r="F223" s="153" t="str">
        <f t="shared" si="62"/>
        <v>ｻﾜﾀﾞ</v>
      </c>
      <c r="G223" s="153" t="str">
        <f t="shared" si="63"/>
        <v>ﾏﾘｱ</v>
      </c>
      <c r="H223" s="154">
        <f t="shared" si="64"/>
        <v>3</v>
      </c>
      <c r="I223" s="152" t="str">
        <f t="shared" si="56"/>
        <v>都三鷹中等</v>
      </c>
      <c r="K223" s="152" t="str">
        <f t="shared" si="65"/>
        <v>女</v>
      </c>
      <c r="M223" s="380">
        <v>50962</v>
      </c>
      <c r="N223" s="380" t="s">
        <v>1910</v>
      </c>
      <c r="O223" s="380" t="s">
        <v>6601</v>
      </c>
      <c r="P223" s="380" t="s">
        <v>2188</v>
      </c>
      <c r="Q223" s="380" t="s">
        <v>2189</v>
      </c>
      <c r="R223" s="380" t="s">
        <v>886</v>
      </c>
      <c r="S223" s="379"/>
      <c r="T223" s="380">
        <v>3</v>
      </c>
    </row>
    <row r="224" spans="1:20" x14ac:dyDescent="0.2">
      <c r="A224" s="151">
        <f t="shared" si="57"/>
        <v>50963</v>
      </c>
      <c r="B224" s="151">
        <f t="shared" si="58"/>
        <v>5</v>
      </c>
      <c r="C224" s="152">
        <f t="shared" si="59"/>
        <v>9</v>
      </c>
      <c r="D224" s="152" t="str">
        <f t="shared" si="60"/>
        <v>櫻井</v>
      </c>
      <c r="E224" s="152" t="str">
        <f t="shared" si="61"/>
        <v>恵</v>
      </c>
      <c r="F224" s="153" t="str">
        <f t="shared" si="62"/>
        <v>ｻｸﾗｲ</v>
      </c>
      <c r="G224" s="153" t="str">
        <f t="shared" si="63"/>
        <v>ﾒｸﾞﾐ</v>
      </c>
      <c r="H224" s="154">
        <f t="shared" si="64"/>
        <v>3</v>
      </c>
      <c r="I224" s="152" t="str">
        <f t="shared" si="56"/>
        <v>都三鷹中等</v>
      </c>
      <c r="K224" s="152" t="str">
        <f t="shared" si="65"/>
        <v>女</v>
      </c>
      <c r="M224" s="380">
        <v>50963</v>
      </c>
      <c r="N224" s="380" t="s">
        <v>115</v>
      </c>
      <c r="O224" s="380" t="s">
        <v>1732</v>
      </c>
      <c r="P224" s="380" t="s">
        <v>360</v>
      </c>
      <c r="Q224" s="380" t="s">
        <v>465</v>
      </c>
      <c r="R224" s="380" t="s">
        <v>886</v>
      </c>
      <c r="S224" s="379"/>
      <c r="T224" s="380">
        <v>3</v>
      </c>
    </row>
    <row r="225" spans="1:20" x14ac:dyDescent="0.2">
      <c r="A225" s="151">
        <f t="shared" si="57"/>
        <v>50964</v>
      </c>
      <c r="B225" s="151">
        <f t="shared" si="58"/>
        <v>5</v>
      </c>
      <c r="C225" s="152">
        <f t="shared" si="59"/>
        <v>9</v>
      </c>
      <c r="D225" s="152" t="str">
        <f t="shared" si="60"/>
        <v>鈴木</v>
      </c>
      <c r="E225" s="152" t="str">
        <f t="shared" si="61"/>
        <v>彩音</v>
      </c>
      <c r="F225" s="153" t="str">
        <f t="shared" si="62"/>
        <v>ｽｽﾞｷ</v>
      </c>
      <c r="G225" s="153" t="str">
        <f t="shared" si="63"/>
        <v>ｱﾔﾈ</v>
      </c>
      <c r="H225" s="154">
        <f t="shared" si="64"/>
        <v>2</v>
      </c>
      <c r="I225" s="152" t="str">
        <f t="shared" si="56"/>
        <v>都三鷹中等</v>
      </c>
      <c r="K225" s="152" t="str">
        <f t="shared" si="65"/>
        <v>女</v>
      </c>
      <c r="M225" s="380">
        <v>50964</v>
      </c>
      <c r="N225" s="380" t="s">
        <v>108</v>
      </c>
      <c r="O225" s="380" t="s">
        <v>1801</v>
      </c>
      <c r="P225" s="380" t="s">
        <v>356</v>
      </c>
      <c r="Q225" s="380" t="s">
        <v>401</v>
      </c>
      <c r="R225" s="380" t="s">
        <v>886</v>
      </c>
      <c r="S225" s="379"/>
      <c r="T225" s="380">
        <v>2</v>
      </c>
    </row>
    <row r="226" spans="1:20" x14ac:dyDescent="0.2">
      <c r="A226" s="151">
        <f t="shared" si="57"/>
        <v>50965</v>
      </c>
      <c r="B226" s="151">
        <f t="shared" si="58"/>
        <v>5</v>
      </c>
      <c r="C226" s="152">
        <f t="shared" si="59"/>
        <v>9</v>
      </c>
      <c r="D226" s="152" t="str">
        <f t="shared" si="60"/>
        <v>林田</v>
      </c>
      <c r="E226" s="152" t="str">
        <f t="shared" si="61"/>
        <v>菜央</v>
      </c>
      <c r="F226" s="153" t="str">
        <f t="shared" si="62"/>
        <v>ﾊﾔｼﾀﾞ</v>
      </c>
      <c r="G226" s="153" t="str">
        <f t="shared" si="63"/>
        <v>ﾅｵ</v>
      </c>
      <c r="H226" s="154">
        <f t="shared" si="64"/>
        <v>2</v>
      </c>
      <c r="I226" s="152" t="str">
        <f t="shared" si="56"/>
        <v>都三鷹中等</v>
      </c>
      <c r="K226" s="152" t="str">
        <f t="shared" si="65"/>
        <v>女</v>
      </c>
      <c r="M226" s="380">
        <v>50965</v>
      </c>
      <c r="N226" s="380" t="s">
        <v>4872</v>
      </c>
      <c r="O226" s="380" t="s">
        <v>4873</v>
      </c>
      <c r="P226" s="380" t="s">
        <v>4874</v>
      </c>
      <c r="Q226" s="380" t="s">
        <v>398</v>
      </c>
      <c r="R226" s="380" t="s">
        <v>886</v>
      </c>
      <c r="S226" s="379"/>
      <c r="T226" s="380">
        <v>2</v>
      </c>
    </row>
    <row r="227" spans="1:20" x14ac:dyDescent="0.2">
      <c r="A227" s="151">
        <f t="shared" si="57"/>
        <v>50966</v>
      </c>
      <c r="B227" s="151">
        <f t="shared" si="58"/>
        <v>5</v>
      </c>
      <c r="C227" s="152">
        <f t="shared" si="59"/>
        <v>9</v>
      </c>
      <c r="D227" s="152" t="str">
        <f t="shared" si="60"/>
        <v>三上</v>
      </c>
      <c r="E227" s="152" t="str">
        <f t="shared" si="61"/>
        <v>由貴</v>
      </c>
      <c r="F227" s="153" t="str">
        <f t="shared" si="62"/>
        <v>ﾐｶﾐ</v>
      </c>
      <c r="G227" s="153" t="str">
        <f t="shared" si="63"/>
        <v>ﾕｷ</v>
      </c>
      <c r="H227" s="154">
        <f t="shared" si="64"/>
        <v>1</v>
      </c>
      <c r="I227" s="152" t="str">
        <f t="shared" si="56"/>
        <v>都三鷹中等</v>
      </c>
      <c r="K227" s="152" t="str">
        <f t="shared" si="65"/>
        <v>女</v>
      </c>
      <c r="M227" s="380">
        <v>50966</v>
      </c>
      <c r="N227" s="380" t="s">
        <v>40</v>
      </c>
      <c r="O227" s="380" t="s">
        <v>4768</v>
      </c>
      <c r="P227" s="380" t="s">
        <v>41</v>
      </c>
      <c r="Q227" s="380" t="s">
        <v>464</v>
      </c>
      <c r="R227" s="380" t="s">
        <v>886</v>
      </c>
      <c r="S227" s="379"/>
      <c r="T227" s="380">
        <v>1</v>
      </c>
    </row>
    <row r="228" spans="1:20" x14ac:dyDescent="0.2">
      <c r="A228" s="151">
        <f t="shared" si="57"/>
        <v>51002</v>
      </c>
      <c r="B228" s="151">
        <f t="shared" si="58"/>
        <v>5</v>
      </c>
      <c r="C228" s="152">
        <f t="shared" si="59"/>
        <v>10</v>
      </c>
      <c r="D228" s="152" t="str">
        <f t="shared" si="60"/>
        <v>森田</v>
      </c>
      <c r="E228" s="152" t="str">
        <f t="shared" si="61"/>
        <v>皓</v>
      </c>
      <c r="F228" s="153" t="str">
        <f t="shared" si="62"/>
        <v>ﾓﾘﾀ</v>
      </c>
      <c r="G228" s="153" t="str">
        <f t="shared" si="63"/>
        <v>ｺｳ</v>
      </c>
      <c r="H228" s="154">
        <f t="shared" si="64"/>
        <v>1</v>
      </c>
      <c r="I228" s="152" t="str">
        <f t="shared" si="56"/>
        <v>大成</v>
      </c>
      <c r="K228" s="152" t="str">
        <f t="shared" si="65"/>
        <v>男</v>
      </c>
      <c r="M228" s="380">
        <v>51002</v>
      </c>
      <c r="N228" s="380" t="s">
        <v>139</v>
      </c>
      <c r="O228" s="380" t="s">
        <v>4629</v>
      </c>
      <c r="P228" s="380" t="s">
        <v>420</v>
      </c>
      <c r="Q228" s="380" t="s">
        <v>566</v>
      </c>
      <c r="R228" s="380" t="s">
        <v>885</v>
      </c>
      <c r="S228" s="379"/>
      <c r="T228" s="380">
        <v>1</v>
      </c>
    </row>
    <row r="229" spans="1:20" x14ac:dyDescent="0.2">
      <c r="A229" s="151">
        <f t="shared" si="57"/>
        <v>51003</v>
      </c>
      <c r="B229" s="151">
        <f t="shared" si="58"/>
        <v>5</v>
      </c>
      <c r="C229" s="152">
        <f t="shared" si="59"/>
        <v>10</v>
      </c>
      <c r="D229" s="152" t="str">
        <f t="shared" si="60"/>
        <v>菱川</v>
      </c>
      <c r="E229" s="152" t="str">
        <f t="shared" si="61"/>
        <v>永音</v>
      </c>
      <c r="F229" s="153" t="str">
        <f t="shared" si="62"/>
        <v>ﾋｼｶﾜ</v>
      </c>
      <c r="G229" s="153" t="str">
        <f t="shared" si="63"/>
        <v>ﾋｻﾄ</v>
      </c>
      <c r="H229" s="154">
        <f t="shared" si="64"/>
        <v>1</v>
      </c>
      <c r="I229" s="152" t="str">
        <f t="shared" si="56"/>
        <v>大成</v>
      </c>
      <c r="K229" s="152" t="str">
        <f t="shared" si="65"/>
        <v>男</v>
      </c>
      <c r="M229" s="380">
        <v>51003</v>
      </c>
      <c r="N229" s="380" t="s">
        <v>5530</v>
      </c>
      <c r="O229" s="380" t="s">
        <v>5531</v>
      </c>
      <c r="P229" s="380" t="s">
        <v>5532</v>
      </c>
      <c r="Q229" s="380" t="s">
        <v>5533</v>
      </c>
      <c r="R229" s="380" t="s">
        <v>885</v>
      </c>
      <c r="S229" s="379"/>
      <c r="T229" s="380">
        <v>1</v>
      </c>
    </row>
    <row r="230" spans="1:20" x14ac:dyDescent="0.2">
      <c r="A230" s="151">
        <f t="shared" si="57"/>
        <v>51004</v>
      </c>
      <c r="B230" s="151">
        <f t="shared" si="58"/>
        <v>5</v>
      </c>
      <c r="C230" s="152">
        <f t="shared" si="59"/>
        <v>10</v>
      </c>
      <c r="D230" s="152" t="str">
        <f t="shared" si="60"/>
        <v>三村</v>
      </c>
      <c r="E230" s="152" t="str">
        <f t="shared" si="61"/>
        <v>蓮</v>
      </c>
      <c r="F230" s="153" t="str">
        <f t="shared" si="62"/>
        <v>ﾐﾑﾗ</v>
      </c>
      <c r="G230" s="153" t="str">
        <f t="shared" si="63"/>
        <v>ﾚﾝ</v>
      </c>
      <c r="H230" s="154">
        <f t="shared" si="64"/>
        <v>1</v>
      </c>
      <c r="I230" s="152" t="str">
        <f t="shared" si="56"/>
        <v>大成</v>
      </c>
      <c r="K230" s="152" t="str">
        <f t="shared" si="65"/>
        <v>男</v>
      </c>
      <c r="M230" s="380">
        <v>51004</v>
      </c>
      <c r="N230" s="380" t="s">
        <v>5534</v>
      </c>
      <c r="O230" s="380" t="s">
        <v>1669</v>
      </c>
      <c r="P230" s="380" t="s">
        <v>5535</v>
      </c>
      <c r="Q230" s="380" t="s">
        <v>511</v>
      </c>
      <c r="R230" s="380" t="s">
        <v>885</v>
      </c>
      <c r="S230" s="379"/>
      <c r="T230" s="380">
        <v>1</v>
      </c>
    </row>
    <row r="231" spans="1:20" x14ac:dyDescent="0.2">
      <c r="A231" s="151">
        <f t="shared" si="57"/>
        <v>51005</v>
      </c>
      <c r="B231" s="151">
        <f t="shared" si="58"/>
        <v>5</v>
      </c>
      <c r="C231" s="152">
        <f t="shared" si="59"/>
        <v>10</v>
      </c>
      <c r="D231" s="152" t="str">
        <f t="shared" si="60"/>
        <v>小薗</v>
      </c>
      <c r="E231" s="152" t="str">
        <f t="shared" si="61"/>
        <v>勇気</v>
      </c>
      <c r="F231" s="153" t="str">
        <f t="shared" si="62"/>
        <v>ｺｿﾞﾉ</v>
      </c>
      <c r="G231" s="153" t="str">
        <f t="shared" si="63"/>
        <v>ﾕｳｷ</v>
      </c>
      <c r="H231" s="154">
        <f t="shared" si="64"/>
        <v>1</v>
      </c>
      <c r="I231" s="152" t="str">
        <f t="shared" si="56"/>
        <v>大成</v>
      </c>
      <c r="K231" s="152" t="str">
        <f t="shared" si="65"/>
        <v>男</v>
      </c>
      <c r="M231" s="380">
        <v>51005</v>
      </c>
      <c r="N231" s="380" t="s">
        <v>5536</v>
      </c>
      <c r="O231" s="380" t="s">
        <v>4279</v>
      </c>
      <c r="P231" s="380" t="s">
        <v>5537</v>
      </c>
      <c r="Q231" s="380" t="s">
        <v>307</v>
      </c>
      <c r="R231" s="380" t="s">
        <v>885</v>
      </c>
      <c r="S231" s="379"/>
      <c r="T231" s="380">
        <v>1</v>
      </c>
    </row>
    <row r="232" spans="1:20" x14ac:dyDescent="0.2">
      <c r="A232" s="151">
        <f t="shared" si="57"/>
        <v>51035</v>
      </c>
      <c r="B232" s="151">
        <f t="shared" si="58"/>
        <v>5</v>
      </c>
      <c r="C232" s="152">
        <f t="shared" si="59"/>
        <v>10</v>
      </c>
      <c r="D232" s="152" t="str">
        <f t="shared" si="60"/>
        <v>榎本</v>
      </c>
      <c r="E232" s="152" t="str">
        <f t="shared" si="61"/>
        <v>正裕</v>
      </c>
      <c r="F232" s="153" t="str">
        <f t="shared" si="62"/>
        <v>ｴﾉﾓﾄ</v>
      </c>
      <c r="G232" s="153" t="str">
        <f t="shared" si="63"/>
        <v>ﾏｻﾋﾛ</v>
      </c>
      <c r="H232" s="154">
        <f t="shared" si="64"/>
        <v>3</v>
      </c>
      <c r="I232" s="152" t="str">
        <f t="shared" si="56"/>
        <v>大成</v>
      </c>
      <c r="K232" s="152" t="str">
        <f t="shared" si="65"/>
        <v>男</v>
      </c>
      <c r="M232" s="380">
        <v>51035</v>
      </c>
      <c r="N232" s="380" t="s">
        <v>244</v>
      </c>
      <c r="O232" s="380" t="s">
        <v>2386</v>
      </c>
      <c r="P232" s="380" t="s">
        <v>524</v>
      </c>
      <c r="Q232" s="380" t="s">
        <v>443</v>
      </c>
      <c r="R232" s="380" t="s">
        <v>885</v>
      </c>
      <c r="S232" s="379"/>
      <c r="T232" s="380">
        <v>3</v>
      </c>
    </row>
    <row r="233" spans="1:20" x14ac:dyDescent="0.2">
      <c r="A233" s="151">
        <f t="shared" si="57"/>
        <v>51036</v>
      </c>
      <c r="B233" s="151">
        <f t="shared" si="58"/>
        <v>5</v>
      </c>
      <c r="C233" s="152">
        <f t="shared" si="59"/>
        <v>10</v>
      </c>
      <c r="D233" s="152" t="str">
        <f t="shared" si="60"/>
        <v>柳下</v>
      </c>
      <c r="E233" s="152" t="str">
        <f t="shared" si="61"/>
        <v>渉平</v>
      </c>
      <c r="F233" s="153" t="str">
        <f t="shared" si="62"/>
        <v>ﾔｷﾞｼﾀ</v>
      </c>
      <c r="G233" s="153" t="str">
        <f t="shared" si="63"/>
        <v>ｼｮｳﾍｲ</v>
      </c>
      <c r="H233" s="154">
        <f t="shared" si="64"/>
        <v>3</v>
      </c>
      <c r="I233" s="152" t="str">
        <f t="shared" si="56"/>
        <v>大成</v>
      </c>
      <c r="K233" s="152" t="str">
        <f t="shared" si="65"/>
        <v>男</v>
      </c>
      <c r="M233" s="380">
        <v>51036</v>
      </c>
      <c r="N233" s="380" t="s">
        <v>2387</v>
      </c>
      <c r="O233" s="380" t="s">
        <v>2388</v>
      </c>
      <c r="P233" s="380" t="s">
        <v>2389</v>
      </c>
      <c r="Q233" s="380" t="s">
        <v>497</v>
      </c>
      <c r="R233" s="380" t="s">
        <v>885</v>
      </c>
      <c r="S233" s="379"/>
      <c r="T233" s="380">
        <v>3</v>
      </c>
    </row>
    <row r="234" spans="1:20" x14ac:dyDescent="0.2">
      <c r="A234" s="151">
        <f t="shared" si="57"/>
        <v>51037</v>
      </c>
      <c r="B234" s="151">
        <f t="shared" si="58"/>
        <v>5</v>
      </c>
      <c r="C234" s="152">
        <f t="shared" si="59"/>
        <v>10</v>
      </c>
      <c r="D234" s="152" t="str">
        <f t="shared" si="60"/>
        <v>市川</v>
      </c>
      <c r="E234" s="152" t="str">
        <f t="shared" si="61"/>
        <v>郁弥</v>
      </c>
      <c r="F234" s="153" t="str">
        <f t="shared" si="62"/>
        <v>ｲﾁｶﾜ</v>
      </c>
      <c r="G234" s="153" t="str">
        <f t="shared" si="63"/>
        <v>ﾌﾐﾔ</v>
      </c>
      <c r="H234" s="154">
        <f t="shared" si="64"/>
        <v>3</v>
      </c>
      <c r="I234" s="152" t="str">
        <f t="shared" si="56"/>
        <v>大成</v>
      </c>
      <c r="K234" s="152" t="str">
        <f t="shared" si="65"/>
        <v>男</v>
      </c>
      <c r="M234" s="380">
        <v>51037</v>
      </c>
      <c r="N234" s="380" t="s">
        <v>205</v>
      </c>
      <c r="O234" s="380" t="s">
        <v>2390</v>
      </c>
      <c r="P234" s="380" t="s">
        <v>495</v>
      </c>
      <c r="Q234" s="380" t="s">
        <v>527</v>
      </c>
      <c r="R234" s="380" t="s">
        <v>885</v>
      </c>
      <c r="S234" s="379"/>
      <c r="T234" s="380">
        <v>3</v>
      </c>
    </row>
    <row r="235" spans="1:20" x14ac:dyDescent="0.2">
      <c r="A235" s="151">
        <f t="shared" si="57"/>
        <v>51038</v>
      </c>
      <c r="B235" s="151">
        <f t="shared" si="58"/>
        <v>5</v>
      </c>
      <c r="C235" s="152">
        <f t="shared" si="59"/>
        <v>10</v>
      </c>
      <c r="D235" s="152" t="str">
        <f t="shared" si="60"/>
        <v>石田</v>
      </c>
      <c r="E235" s="152" t="str">
        <f t="shared" si="61"/>
        <v>雄希</v>
      </c>
      <c r="F235" s="153" t="str">
        <f t="shared" si="62"/>
        <v>ｲｼﾀﾞ</v>
      </c>
      <c r="G235" s="153" t="str">
        <f t="shared" si="63"/>
        <v>ﾕｳｷ</v>
      </c>
      <c r="H235" s="154">
        <f t="shared" si="64"/>
        <v>3</v>
      </c>
      <c r="I235" s="152" t="str">
        <f t="shared" si="56"/>
        <v>大成</v>
      </c>
      <c r="K235" s="152" t="str">
        <f t="shared" si="65"/>
        <v>男</v>
      </c>
      <c r="M235" s="380">
        <v>51038</v>
      </c>
      <c r="N235" s="380" t="s">
        <v>120</v>
      </c>
      <c r="O235" s="380" t="s">
        <v>2391</v>
      </c>
      <c r="P235" s="380" t="s">
        <v>610</v>
      </c>
      <c r="Q235" s="380" t="s">
        <v>307</v>
      </c>
      <c r="R235" s="380" t="s">
        <v>885</v>
      </c>
      <c r="S235" s="379"/>
      <c r="T235" s="380">
        <v>3</v>
      </c>
    </row>
    <row r="236" spans="1:20" x14ac:dyDescent="0.2">
      <c r="A236" s="151">
        <f t="shared" si="57"/>
        <v>51039</v>
      </c>
      <c r="B236" s="151">
        <f t="shared" si="58"/>
        <v>5</v>
      </c>
      <c r="C236" s="152">
        <f t="shared" si="59"/>
        <v>10</v>
      </c>
      <c r="D236" s="152" t="str">
        <f t="shared" si="60"/>
        <v>寺門</v>
      </c>
      <c r="E236" s="152" t="str">
        <f t="shared" si="61"/>
        <v>浩幸</v>
      </c>
      <c r="F236" s="153" t="str">
        <f t="shared" si="62"/>
        <v>ﾃﾗｶﾄﾞ</v>
      </c>
      <c r="G236" s="153" t="str">
        <f t="shared" si="63"/>
        <v>ﾋﾛﾕｷ</v>
      </c>
      <c r="H236" s="154">
        <f t="shared" si="64"/>
        <v>3</v>
      </c>
      <c r="I236" s="152" t="str">
        <f t="shared" si="56"/>
        <v>大成</v>
      </c>
      <c r="K236" s="152" t="str">
        <f t="shared" si="65"/>
        <v>男</v>
      </c>
      <c r="M236" s="380">
        <v>51039</v>
      </c>
      <c r="N236" s="380" t="s">
        <v>2392</v>
      </c>
      <c r="O236" s="380" t="s">
        <v>1950</v>
      </c>
      <c r="P236" s="380" t="s">
        <v>2393</v>
      </c>
      <c r="Q236" s="380" t="s">
        <v>456</v>
      </c>
      <c r="R236" s="380" t="s">
        <v>885</v>
      </c>
      <c r="S236" s="379"/>
      <c r="T236" s="380">
        <v>3</v>
      </c>
    </row>
    <row r="237" spans="1:20" x14ac:dyDescent="0.2">
      <c r="A237" s="151">
        <f t="shared" si="57"/>
        <v>51040</v>
      </c>
      <c r="B237" s="151">
        <f t="shared" si="58"/>
        <v>5</v>
      </c>
      <c r="C237" s="152">
        <f t="shared" si="59"/>
        <v>10</v>
      </c>
      <c r="D237" s="152" t="str">
        <f t="shared" si="60"/>
        <v>前島</v>
      </c>
      <c r="E237" s="152" t="str">
        <f t="shared" si="61"/>
        <v>惇志</v>
      </c>
      <c r="F237" s="153" t="str">
        <f t="shared" si="62"/>
        <v>ﾏｴｼﾞﾏ</v>
      </c>
      <c r="G237" s="153" t="str">
        <f t="shared" si="63"/>
        <v>ｱﾂｼ</v>
      </c>
      <c r="H237" s="154">
        <f t="shared" si="64"/>
        <v>3</v>
      </c>
      <c r="I237" s="152" t="str">
        <f t="shared" si="56"/>
        <v>大成</v>
      </c>
      <c r="K237" s="152" t="str">
        <f t="shared" si="65"/>
        <v>男</v>
      </c>
      <c r="M237" s="380">
        <v>51040</v>
      </c>
      <c r="N237" s="380" t="s">
        <v>2394</v>
      </c>
      <c r="O237" s="380" t="s">
        <v>2395</v>
      </c>
      <c r="P237" s="380" t="s">
        <v>2396</v>
      </c>
      <c r="Q237" s="380" t="s">
        <v>487</v>
      </c>
      <c r="R237" s="380" t="s">
        <v>885</v>
      </c>
      <c r="S237" s="379"/>
      <c r="T237" s="380">
        <v>3</v>
      </c>
    </row>
    <row r="238" spans="1:20" x14ac:dyDescent="0.2">
      <c r="A238" s="151">
        <f t="shared" si="57"/>
        <v>51041</v>
      </c>
      <c r="B238" s="151">
        <f t="shared" si="58"/>
        <v>5</v>
      </c>
      <c r="C238" s="152">
        <f t="shared" si="59"/>
        <v>10</v>
      </c>
      <c r="D238" s="152" t="str">
        <f t="shared" si="60"/>
        <v>岩間</v>
      </c>
      <c r="E238" s="152" t="str">
        <f t="shared" si="61"/>
        <v>太亮</v>
      </c>
      <c r="F238" s="153" t="str">
        <f t="shared" si="62"/>
        <v>ｲﾜﾏ</v>
      </c>
      <c r="G238" s="153" t="str">
        <f t="shared" si="63"/>
        <v>ﾀｲｽｹ</v>
      </c>
      <c r="H238" s="154">
        <f t="shared" si="64"/>
        <v>3</v>
      </c>
      <c r="I238" s="152" t="str">
        <f t="shared" si="56"/>
        <v>大成</v>
      </c>
      <c r="K238" s="152" t="str">
        <f t="shared" si="65"/>
        <v>男</v>
      </c>
      <c r="M238" s="380">
        <v>51041</v>
      </c>
      <c r="N238" s="380" t="s">
        <v>2397</v>
      </c>
      <c r="O238" s="380" t="s">
        <v>2398</v>
      </c>
      <c r="P238" s="380" t="s">
        <v>2399</v>
      </c>
      <c r="Q238" s="380" t="s">
        <v>368</v>
      </c>
      <c r="R238" s="380" t="s">
        <v>885</v>
      </c>
      <c r="S238" s="379"/>
      <c r="T238" s="380">
        <v>3</v>
      </c>
    </row>
    <row r="239" spans="1:20" x14ac:dyDescent="0.2">
      <c r="A239" s="151">
        <f t="shared" si="57"/>
        <v>51043</v>
      </c>
      <c r="B239" s="151">
        <f t="shared" si="58"/>
        <v>5</v>
      </c>
      <c r="C239" s="152">
        <f t="shared" si="59"/>
        <v>10</v>
      </c>
      <c r="D239" s="152" t="str">
        <f t="shared" si="60"/>
        <v>古川</v>
      </c>
      <c r="E239" s="152" t="str">
        <f t="shared" si="61"/>
        <v>翔一朗</v>
      </c>
      <c r="F239" s="153" t="str">
        <f t="shared" si="62"/>
        <v>ﾌﾙｶﾜ</v>
      </c>
      <c r="G239" s="153" t="str">
        <f t="shared" si="63"/>
        <v>ｼｮｳｲﾁﾛｳ</v>
      </c>
      <c r="H239" s="154">
        <f t="shared" si="64"/>
        <v>3</v>
      </c>
      <c r="I239" s="152" t="str">
        <f t="shared" si="56"/>
        <v>大成</v>
      </c>
      <c r="K239" s="152" t="str">
        <f t="shared" si="65"/>
        <v>男</v>
      </c>
      <c r="M239" s="380">
        <v>51043</v>
      </c>
      <c r="N239" s="380" t="s">
        <v>5</v>
      </c>
      <c r="O239" s="380" t="s">
        <v>2401</v>
      </c>
      <c r="P239" s="380" t="s">
        <v>10</v>
      </c>
      <c r="Q239" s="380" t="s">
        <v>2402</v>
      </c>
      <c r="R239" s="380" t="s">
        <v>885</v>
      </c>
      <c r="S239" s="379"/>
      <c r="T239" s="380">
        <v>3</v>
      </c>
    </row>
    <row r="240" spans="1:20" x14ac:dyDescent="0.2">
      <c r="A240" s="151">
        <f t="shared" si="57"/>
        <v>51044</v>
      </c>
      <c r="B240" s="151">
        <f t="shared" si="58"/>
        <v>5</v>
      </c>
      <c r="C240" s="152">
        <f t="shared" si="59"/>
        <v>10</v>
      </c>
      <c r="D240" s="152" t="str">
        <f t="shared" si="60"/>
        <v>山本</v>
      </c>
      <c r="E240" s="152" t="str">
        <f t="shared" si="61"/>
        <v>慎一郎</v>
      </c>
      <c r="F240" s="153" t="str">
        <f t="shared" si="62"/>
        <v>ﾔﾏﾓﾄ</v>
      </c>
      <c r="G240" s="153" t="str">
        <f t="shared" si="63"/>
        <v>ｼﾝｲﾁﾛｳ</v>
      </c>
      <c r="H240" s="154">
        <f t="shared" si="64"/>
        <v>3</v>
      </c>
      <c r="I240" s="152" t="str">
        <f t="shared" si="56"/>
        <v>大成</v>
      </c>
      <c r="K240" s="152" t="str">
        <f t="shared" si="65"/>
        <v>男</v>
      </c>
      <c r="M240" s="380">
        <v>51044</v>
      </c>
      <c r="N240" s="380" t="s">
        <v>129</v>
      </c>
      <c r="O240" s="380" t="s">
        <v>2403</v>
      </c>
      <c r="P240" s="380" t="s">
        <v>384</v>
      </c>
      <c r="Q240" s="380" t="s">
        <v>2404</v>
      </c>
      <c r="R240" s="380" t="s">
        <v>885</v>
      </c>
      <c r="S240" s="379"/>
      <c r="T240" s="380">
        <v>3</v>
      </c>
    </row>
    <row r="241" spans="1:20" x14ac:dyDescent="0.2">
      <c r="A241" s="151">
        <f t="shared" si="57"/>
        <v>51045</v>
      </c>
      <c r="B241" s="151">
        <f t="shared" si="58"/>
        <v>5</v>
      </c>
      <c r="C241" s="152">
        <f t="shared" si="59"/>
        <v>10</v>
      </c>
      <c r="D241" s="152" t="str">
        <f t="shared" si="60"/>
        <v>井上</v>
      </c>
      <c r="E241" s="152" t="str">
        <f t="shared" si="61"/>
        <v>一輝</v>
      </c>
      <c r="F241" s="153" t="str">
        <f t="shared" si="62"/>
        <v>ｲﾉｳｴ</v>
      </c>
      <c r="G241" s="153" t="str">
        <f t="shared" si="63"/>
        <v>ｶｽﾞｷ</v>
      </c>
      <c r="H241" s="154">
        <f t="shared" si="64"/>
        <v>3</v>
      </c>
      <c r="I241" s="152" t="str">
        <f t="shared" si="56"/>
        <v>大成</v>
      </c>
      <c r="K241" s="152" t="str">
        <f t="shared" si="65"/>
        <v>男</v>
      </c>
      <c r="M241" s="380">
        <v>51045</v>
      </c>
      <c r="N241" s="380" t="s">
        <v>166</v>
      </c>
      <c r="O241" s="380" t="s">
        <v>1219</v>
      </c>
      <c r="P241" s="380" t="s">
        <v>508</v>
      </c>
      <c r="Q241" s="380" t="s">
        <v>376</v>
      </c>
      <c r="R241" s="380" t="s">
        <v>885</v>
      </c>
      <c r="S241" s="379"/>
      <c r="T241" s="380">
        <v>3</v>
      </c>
    </row>
    <row r="242" spans="1:20" x14ac:dyDescent="0.2">
      <c r="A242" s="151">
        <f t="shared" si="57"/>
        <v>51046</v>
      </c>
      <c r="B242" s="151">
        <f t="shared" si="58"/>
        <v>5</v>
      </c>
      <c r="C242" s="152">
        <f t="shared" si="59"/>
        <v>10</v>
      </c>
      <c r="D242" s="152" t="str">
        <f t="shared" si="60"/>
        <v>木次谷</v>
      </c>
      <c r="E242" s="152" t="str">
        <f t="shared" si="61"/>
        <v>健吾</v>
      </c>
      <c r="F242" s="153" t="str">
        <f t="shared" si="62"/>
        <v>ｷｼﾞﾔ</v>
      </c>
      <c r="G242" s="153" t="str">
        <f t="shared" si="63"/>
        <v>ｹﾝｺﾞ</v>
      </c>
      <c r="H242" s="154">
        <f t="shared" si="64"/>
        <v>3</v>
      </c>
      <c r="I242" s="152" t="str">
        <f t="shared" si="56"/>
        <v>大成</v>
      </c>
      <c r="K242" s="152" t="str">
        <f t="shared" si="65"/>
        <v>男</v>
      </c>
      <c r="M242" s="380">
        <v>51046</v>
      </c>
      <c r="N242" s="380" t="s">
        <v>2405</v>
      </c>
      <c r="O242" s="380" t="s">
        <v>265</v>
      </c>
      <c r="P242" s="380" t="s">
        <v>2406</v>
      </c>
      <c r="Q242" s="380" t="s">
        <v>602</v>
      </c>
      <c r="R242" s="380" t="s">
        <v>885</v>
      </c>
      <c r="S242" s="379"/>
      <c r="T242" s="380">
        <v>3</v>
      </c>
    </row>
    <row r="243" spans="1:20" x14ac:dyDescent="0.2">
      <c r="A243" s="151">
        <f t="shared" si="57"/>
        <v>51048</v>
      </c>
      <c r="B243" s="151">
        <f t="shared" si="58"/>
        <v>5</v>
      </c>
      <c r="C243" s="152">
        <f t="shared" si="59"/>
        <v>10</v>
      </c>
      <c r="D243" s="152" t="str">
        <f t="shared" si="60"/>
        <v>山口</v>
      </c>
      <c r="E243" s="152" t="str">
        <f t="shared" si="61"/>
        <v>幸大</v>
      </c>
      <c r="F243" s="153" t="str">
        <f t="shared" si="62"/>
        <v>ﾔﾏｸﾞﾁ</v>
      </c>
      <c r="G243" s="153" t="str">
        <f t="shared" si="63"/>
        <v>ｺｳﾀﾞｲ</v>
      </c>
      <c r="H243" s="154">
        <f t="shared" si="64"/>
        <v>2</v>
      </c>
      <c r="I243" s="152" t="str">
        <f t="shared" si="56"/>
        <v>大成</v>
      </c>
      <c r="K243" s="152" t="str">
        <f t="shared" si="65"/>
        <v>男</v>
      </c>
      <c r="M243" s="380">
        <v>51048</v>
      </c>
      <c r="N243" s="380" t="s">
        <v>180</v>
      </c>
      <c r="O243" s="380" t="s">
        <v>4046</v>
      </c>
      <c r="P243" s="380" t="s">
        <v>565</v>
      </c>
      <c r="Q243" s="380" t="s">
        <v>343</v>
      </c>
      <c r="R243" s="380" t="s">
        <v>885</v>
      </c>
      <c r="S243" s="379"/>
      <c r="T243" s="380">
        <v>2</v>
      </c>
    </row>
    <row r="244" spans="1:20" x14ac:dyDescent="0.2">
      <c r="A244" s="151">
        <f t="shared" si="57"/>
        <v>51049</v>
      </c>
      <c r="B244" s="151">
        <f t="shared" si="58"/>
        <v>5</v>
      </c>
      <c r="C244" s="152">
        <f t="shared" si="59"/>
        <v>10</v>
      </c>
      <c r="D244" s="152" t="str">
        <f t="shared" si="60"/>
        <v>奥平</v>
      </c>
      <c r="E244" s="152" t="str">
        <f t="shared" si="61"/>
        <v>宏輝</v>
      </c>
      <c r="F244" s="153" t="str">
        <f t="shared" si="62"/>
        <v>ｵｸﾀﾞｲﾗ</v>
      </c>
      <c r="G244" s="153" t="str">
        <f t="shared" si="63"/>
        <v>ﾋﾛｷ</v>
      </c>
      <c r="H244" s="154">
        <f t="shared" si="64"/>
        <v>2</v>
      </c>
      <c r="I244" s="152" t="str">
        <f t="shared" si="56"/>
        <v>大成</v>
      </c>
      <c r="K244" s="152" t="str">
        <f t="shared" si="65"/>
        <v>男</v>
      </c>
      <c r="M244" s="380">
        <v>51049</v>
      </c>
      <c r="N244" s="380" t="s">
        <v>4047</v>
      </c>
      <c r="O244" s="380" t="s">
        <v>2629</v>
      </c>
      <c r="P244" s="380" t="s">
        <v>4048</v>
      </c>
      <c r="Q244" s="380" t="s">
        <v>391</v>
      </c>
      <c r="R244" s="380" t="s">
        <v>885</v>
      </c>
      <c r="S244" s="379"/>
      <c r="T244" s="380">
        <v>2</v>
      </c>
    </row>
    <row r="245" spans="1:20" x14ac:dyDescent="0.2">
      <c r="A245" s="151">
        <f t="shared" si="57"/>
        <v>51050</v>
      </c>
      <c r="B245" s="151">
        <f t="shared" si="58"/>
        <v>5</v>
      </c>
      <c r="C245" s="152">
        <f t="shared" si="59"/>
        <v>10</v>
      </c>
      <c r="D245" s="152" t="str">
        <f t="shared" si="60"/>
        <v>島田</v>
      </c>
      <c r="E245" s="152" t="str">
        <f t="shared" si="61"/>
        <v>龍一</v>
      </c>
      <c r="F245" s="153" t="str">
        <f t="shared" si="62"/>
        <v>ｼﾏﾀﾞ</v>
      </c>
      <c r="G245" s="153" t="str">
        <f t="shared" si="63"/>
        <v>ﾘｭｳｲﾁ</v>
      </c>
      <c r="H245" s="154">
        <f t="shared" si="64"/>
        <v>2</v>
      </c>
      <c r="I245" s="152" t="str">
        <f t="shared" si="56"/>
        <v>大成</v>
      </c>
      <c r="K245" s="152" t="str">
        <f t="shared" si="65"/>
        <v>男</v>
      </c>
      <c r="M245" s="380">
        <v>51050</v>
      </c>
      <c r="N245" s="380" t="s">
        <v>887</v>
      </c>
      <c r="O245" s="380" t="s">
        <v>4049</v>
      </c>
      <c r="P245" s="380" t="s">
        <v>890</v>
      </c>
      <c r="Q245" s="380" t="s">
        <v>4050</v>
      </c>
      <c r="R245" s="380" t="s">
        <v>885</v>
      </c>
      <c r="S245" s="379"/>
      <c r="T245" s="380">
        <v>2</v>
      </c>
    </row>
    <row r="246" spans="1:20" x14ac:dyDescent="0.2">
      <c r="A246" s="151">
        <f t="shared" si="57"/>
        <v>51051</v>
      </c>
      <c r="B246" s="151">
        <f t="shared" si="58"/>
        <v>5</v>
      </c>
      <c r="C246" s="152">
        <f t="shared" si="59"/>
        <v>10</v>
      </c>
      <c r="D246" s="152" t="str">
        <f t="shared" si="60"/>
        <v>奥田</v>
      </c>
      <c r="E246" s="152" t="str">
        <f t="shared" si="61"/>
        <v>紫おん</v>
      </c>
      <c r="F246" s="153" t="str">
        <f t="shared" si="62"/>
        <v>ｵｸﾀﾞ</v>
      </c>
      <c r="G246" s="153" t="str">
        <f t="shared" si="63"/>
        <v>ｼｵﾝ</v>
      </c>
      <c r="H246" s="154">
        <f t="shared" si="64"/>
        <v>2</v>
      </c>
      <c r="I246" s="152" t="str">
        <f t="shared" si="56"/>
        <v>大成</v>
      </c>
      <c r="K246" s="152" t="str">
        <f t="shared" si="65"/>
        <v>女</v>
      </c>
      <c r="M246" s="380">
        <v>51051</v>
      </c>
      <c r="N246" s="380" t="s">
        <v>3626</v>
      </c>
      <c r="O246" s="380" t="s">
        <v>4051</v>
      </c>
      <c r="P246" s="380" t="s">
        <v>3628</v>
      </c>
      <c r="Q246" s="380" t="s">
        <v>1215</v>
      </c>
      <c r="R246" s="380" t="s">
        <v>886</v>
      </c>
      <c r="S246" s="379"/>
      <c r="T246" s="380">
        <v>2</v>
      </c>
    </row>
    <row r="247" spans="1:20" x14ac:dyDescent="0.2">
      <c r="A247" s="151">
        <f t="shared" si="57"/>
        <v>51053</v>
      </c>
      <c r="B247" s="151">
        <f t="shared" si="58"/>
        <v>5</v>
      </c>
      <c r="C247" s="152">
        <f t="shared" si="59"/>
        <v>10</v>
      </c>
      <c r="D247" s="152" t="str">
        <f t="shared" si="60"/>
        <v>竹谷</v>
      </c>
      <c r="E247" s="152" t="str">
        <f t="shared" si="61"/>
        <v>唄</v>
      </c>
      <c r="F247" s="153" t="str">
        <f t="shared" si="62"/>
        <v>ﾀｹﾔ</v>
      </c>
      <c r="G247" s="153" t="str">
        <f t="shared" si="63"/>
        <v>ｳﾀ</v>
      </c>
      <c r="H247" s="154">
        <f t="shared" si="64"/>
        <v>2</v>
      </c>
      <c r="I247" s="152" t="str">
        <f t="shared" si="56"/>
        <v>大成</v>
      </c>
      <c r="K247" s="152" t="str">
        <f t="shared" si="65"/>
        <v>女</v>
      </c>
      <c r="M247" s="380">
        <v>51053</v>
      </c>
      <c r="N247" s="380" t="s">
        <v>4052</v>
      </c>
      <c r="O247" s="380" t="s">
        <v>4053</v>
      </c>
      <c r="P247" s="380" t="s">
        <v>4054</v>
      </c>
      <c r="Q247" s="380" t="s">
        <v>4055</v>
      </c>
      <c r="R247" s="380" t="s">
        <v>886</v>
      </c>
      <c r="S247" s="379"/>
      <c r="T247" s="380">
        <v>2</v>
      </c>
    </row>
    <row r="248" spans="1:20" x14ac:dyDescent="0.2">
      <c r="A248" s="151">
        <f t="shared" si="57"/>
        <v>51054</v>
      </c>
      <c r="B248" s="151">
        <f t="shared" si="58"/>
        <v>5</v>
      </c>
      <c r="C248" s="152">
        <f t="shared" si="59"/>
        <v>10</v>
      </c>
      <c r="D248" s="152" t="str">
        <f t="shared" si="60"/>
        <v>赤屋敷</v>
      </c>
      <c r="E248" s="152" t="str">
        <f t="shared" si="61"/>
        <v>明美</v>
      </c>
      <c r="F248" s="153" t="str">
        <f t="shared" si="62"/>
        <v>ｱｶﾔｼｷ</v>
      </c>
      <c r="G248" s="153" t="str">
        <f t="shared" si="63"/>
        <v>ｱｹﾐ</v>
      </c>
      <c r="H248" s="154">
        <f t="shared" si="64"/>
        <v>2</v>
      </c>
      <c r="I248" s="152" t="str">
        <f t="shared" si="56"/>
        <v>大成</v>
      </c>
      <c r="K248" s="152" t="str">
        <f t="shared" si="65"/>
        <v>女</v>
      </c>
      <c r="M248" s="380">
        <v>51054</v>
      </c>
      <c r="N248" s="380" t="s">
        <v>4875</v>
      </c>
      <c r="O248" s="380" t="s">
        <v>4876</v>
      </c>
      <c r="P248" s="380" t="s">
        <v>4877</v>
      </c>
      <c r="Q248" s="380" t="s">
        <v>4878</v>
      </c>
      <c r="R248" s="380" t="s">
        <v>886</v>
      </c>
      <c r="S248" s="379"/>
      <c r="T248" s="380">
        <v>2</v>
      </c>
    </row>
    <row r="249" spans="1:20" x14ac:dyDescent="0.2">
      <c r="A249" s="151">
        <f t="shared" si="57"/>
        <v>51055</v>
      </c>
      <c r="B249" s="151">
        <f t="shared" si="58"/>
        <v>5</v>
      </c>
      <c r="C249" s="152">
        <f t="shared" si="59"/>
        <v>10</v>
      </c>
      <c r="D249" s="152" t="str">
        <f t="shared" si="60"/>
        <v>安藤</v>
      </c>
      <c r="E249" s="152" t="str">
        <f t="shared" si="61"/>
        <v>涼葉</v>
      </c>
      <c r="F249" s="153" t="str">
        <f t="shared" si="62"/>
        <v>ｱﾝﾄﾞｳ</v>
      </c>
      <c r="G249" s="153" t="str">
        <f t="shared" si="63"/>
        <v>ｽｽﾞﾊ</v>
      </c>
      <c r="H249" s="154">
        <f t="shared" si="64"/>
        <v>1</v>
      </c>
      <c r="I249" s="152" t="str">
        <f t="shared" si="56"/>
        <v>大成</v>
      </c>
      <c r="K249" s="152" t="str">
        <f t="shared" si="65"/>
        <v>女</v>
      </c>
      <c r="M249" s="380">
        <v>51055</v>
      </c>
      <c r="N249" s="380" t="s">
        <v>126</v>
      </c>
      <c r="O249" s="380" t="s">
        <v>2696</v>
      </c>
      <c r="P249" s="380" t="s">
        <v>651</v>
      </c>
      <c r="Q249" s="380" t="s">
        <v>2697</v>
      </c>
      <c r="R249" s="380" t="s">
        <v>886</v>
      </c>
      <c r="S249" s="379"/>
      <c r="T249" s="380">
        <v>1</v>
      </c>
    </row>
    <row r="250" spans="1:20" x14ac:dyDescent="0.2">
      <c r="A250" s="151">
        <f t="shared" si="57"/>
        <v>51056</v>
      </c>
      <c r="B250" s="151">
        <f t="shared" si="58"/>
        <v>5</v>
      </c>
      <c r="C250" s="152">
        <f t="shared" si="59"/>
        <v>10</v>
      </c>
      <c r="D250" s="152" t="str">
        <f t="shared" si="60"/>
        <v>森</v>
      </c>
      <c r="E250" s="152" t="str">
        <f t="shared" si="61"/>
        <v>菜々子</v>
      </c>
      <c r="F250" s="153" t="str">
        <f t="shared" si="62"/>
        <v>ﾓﾘ</v>
      </c>
      <c r="G250" s="153" t="str">
        <f t="shared" si="63"/>
        <v>ﾅﾅｺ</v>
      </c>
      <c r="H250" s="154">
        <f t="shared" si="64"/>
        <v>1</v>
      </c>
      <c r="I250" s="152" t="str">
        <f t="shared" si="56"/>
        <v>大成</v>
      </c>
      <c r="K250" s="152" t="str">
        <f t="shared" si="65"/>
        <v>女</v>
      </c>
      <c r="M250" s="380">
        <v>51056</v>
      </c>
      <c r="N250" s="380" t="s">
        <v>379</v>
      </c>
      <c r="O250" s="380" t="s">
        <v>1268</v>
      </c>
      <c r="P250" s="380" t="s">
        <v>380</v>
      </c>
      <c r="Q250" s="380" t="s">
        <v>1228</v>
      </c>
      <c r="R250" s="380" t="s">
        <v>886</v>
      </c>
      <c r="S250" s="379"/>
      <c r="T250" s="380">
        <v>1</v>
      </c>
    </row>
    <row r="251" spans="1:20" x14ac:dyDescent="0.2">
      <c r="A251" s="151">
        <f t="shared" si="57"/>
        <v>51057</v>
      </c>
      <c r="B251" s="151">
        <f t="shared" si="58"/>
        <v>5</v>
      </c>
      <c r="C251" s="152">
        <f t="shared" si="59"/>
        <v>10</v>
      </c>
      <c r="D251" s="152" t="str">
        <f t="shared" si="60"/>
        <v>石田</v>
      </c>
      <c r="E251" s="152" t="str">
        <f t="shared" si="61"/>
        <v>小雪</v>
      </c>
      <c r="F251" s="153" t="str">
        <f t="shared" si="62"/>
        <v>ｲｼﾀﾞ</v>
      </c>
      <c r="G251" s="153" t="str">
        <f t="shared" si="63"/>
        <v>ｺﾕｷ</v>
      </c>
      <c r="H251" s="154">
        <f t="shared" si="64"/>
        <v>1</v>
      </c>
      <c r="I251" s="152" t="str">
        <f t="shared" si="56"/>
        <v>大成</v>
      </c>
      <c r="K251" s="152" t="str">
        <f t="shared" si="65"/>
        <v>女</v>
      </c>
      <c r="M251" s="380">
        <v>51057</v>
      </c>
      <c r="N251" s="380" t="s">
        <v>120</v>
      </c>
      <c r="O251" s="380" t="s">
        <v>4978</v>
      </c>
      <c r="P251" s="380" t="s">
        <v>610</v>
      </c>
      <c r="Q251" s="380" t="s">
        <v>4979</v>
      </c>
      <c r="R251" s="380" t="s">
        <v>886</v>
      </c>
      <c r="S251" s="379"/>
      <c r="T251" s="380">
        <v>1</v>
      </c>
    </row>
    <row r="252" spans="1:20" x14ac:dyDescent="0.2">
      <c r="A252" s="151">
        <f t="shared" si="57"/>
        <v>51058</v>
      </c>
      <c r="B252" s="151">
        <f t="shared" si="58"/>
        <v>5</v>
      </c>
      <c r="C252" s="152">
        <f t="shared" si="59"/>
        <v>10</v>
      </c>
      <c r="D252" s="152" t="str">
        <f t="shared" si="60"/>
        <v>松本</v>
      </c>
      <c r="E252" s="152" t="str">
        <f t="shared" si="61"/>
        <v>真実</v>
      </c>
      <c r="F252" s="153" t="str">
        <f t="shared" si="62"/>
        <v>ﾏﾂﾓﾄ</v>
      </c>
      <c r="G252" s="153" t="str">
        <f t="shared" si="63"/>
        <v>ﾏﾐ</v>
      </c>
      <c r="H252" s="154">
        <f t="shared" si="64"/>
        <v>1</v>
      </c>
      <c r="I252" s="152" t="str">
        <f t="shared" si="56"/>
        <v>大成</v>
      </c>
      <c r="K252" s="152" t="str">
        <f t="shared" si="65"/>
        <v>女</v>
      </c>
      <c r="M252" s="380">
        <v>51058</v>
      </c>
      <c r="N252" s="380" t="s">
        <v>133</v>
      </c>
      <c r="O252" s="380" t="s">
        <v>5538</v>
      </c>
      <c r="P252" s="380" t="s">
        <v>311</v>
      </c>
      <c r="Q252" s="380" t="s">
        <v>2736</v>
      </c>
      <c r="R252" s="380" t="s">
        <v>886</v>
      </c>
      <c r="S252" s="379"/>
      <c r="T252" s="380">
        <v>1</v>
      </c>
    </row>
    <row r="253" spans="1:20" x14ac:dyDescent="0.2">
      <c r="A253" s="151">
        <f t="shared" si="57"/>
        <v>51059</v>
      </c>
      <c r="B253" s="151">
        <f t="shared" si="58"/>
        <v>5</v>
      </c>
      <c r="C253" s="152">
        <f t="shared" si="59"/>
        <v>10</v>
      </c>
      <c r="D253" s="152" t="str">
        <f t="shared" si="60"/>
        <v>木村</v>
      </c>
      <c r="E253" s="152" t="str">
        <f t="shared" si="61"/>
        <v>和奏</v>
      </c>
      <c r="F253" s="153" t="str">
        <f t="shared" si="62"/>
        <v>ｷﾑﾗ</v>
      </c>
      <c r="G253" s="153" t="str">
        <f t="shared" si="63"/>
        <v>ﾜｶﾅ</v>
      </c>
      <c r="H253" s="154">
        <f t="shared" si="64"/>
        <v>1</v>
      </c>
      <c r="I253" s="152" t="str">
        <f t="shared" si="56"/>
        <v>大成</v>
      </c>
      <c r="K253" s="152" t="str">
        <f t="shared" si="65"/>
        <v>女</v>
      </c>
      <c r="M253" s="380">
        <v>51059</v>
      </c>
      <c r="N253" s="380" t="s">
        <v>148</v>
      </c>
      <c r="O253" s="380" t="s">
        <v>5539</v>
      </c>
      <c r="P253" s="380" t="s">
        <v>363</v>
      </c>
      <c r="Q253" s="380" t="s">
        <v>5540</v>
      </c>
      <c r="R253" s="380" t="s">
        <v>886</v>
      </c>
      <c r="S253" s="379"/>
      <c r="T253" s="380">
        <v>1</v>
      </c>
    </row>
    <row r="254" spans="1:20" x14ac:dyDescent="0.2">
      <c r="A254" s="151">
        <f t="shared" si="57"/>
        <v>51060</v>
      </c>
      <c r="B254" s="151">
        <f t="shared" si="58"/>
        <v>5</v>
      </c>
      <c r="C254" s="152">
        <f t="shared" si="59"/>
        <v>10</v>
      </c>
      <c r="D254" s="152" t="str">
        <f t="shared" si="60"/>
        <v>四本</v>
      </c>
      <c r="E254" s="152" t="str">
        <f t="shared" si="61"/>
        <v>悠月</v>
      </c>
      <c r="F254" s="153" t="str">
        <f t="shared" si="62"/>
        <v>ﾖﾂﾓﾄ</v>
      </c>
      <c r="G254" s="153" t="str">
        <f t="shared" si="63"/>
        <v>ﾕﾂﾞｷ</v>
      </c>
      <c r="H254" s="154">
        <f t="shared" si="64"/>
        <v>1</v>
      </c>
      <c r="I254" s="152" t="str">
        <f t="shared" si="56"/>
        <v>大成</v>
      </c>
      <c r="K254" s="152" t="str">
        <f t="shared" si="65"/>
        <v>女</v>
      </c>
      <c r="M254" s="380">
        <v>51060</v>
      </c>
      <c r="N254" s="380" t="s">
        <v>5541</v>
      </c>
      <c r="O254" s="380" t="s">
        <v>5542</v>
      </c>
      <c r="P254" s="380" t="s">
        <v>5543</v>
      </c>
      <c r="Q254" s="380" t="s">
        <v>5544</v>
      </c>
      <c r="R254" s="380" t="s">
        <v>886</v>
      </c>
      <c r="S254" s="379"/>
      <c r="T254" s="380">
        <v>1</v>
      </c>
    </row>
    <row r="255" spans="1:20" x14ac:dyDescent="0.2">
      <c r="A255" s="151">
        <f t="shared" si="57"/>
        <v>51061</v>
      </c>
      <c r="B255" s="151">
        <f t="shared" si="58"/>
        <v>5</v>
      </c>
      <c r="C255" s="152">
        <f t="shared" si="59"/>
        <v>10</v>
      </c>
      <c r="D255" s="152" t="str">
        <f t="shared" si="60"/>
        <v>木村</v>
      </c>
      <c r="E255" s="152" t="str">
        <f t="shared" si="61"/>
        <v>美優音</v>
      </c>
      <c r="F255" s="153" t="str">
        <f t="shared" si="62"/>
        <v>ｷﾑﾗ</v>
      </c>
      <c r="G255" s="153" t="str">
        <f t="shared" si="63"/>
        <v>ﾐﾕﾈ</v>
      </c>
      <c r="H255" s="154">
        <f t="shared" si="64"/>
        <v>1</v>
      </c>
      <c r="I255" s="152" t="str">
        <f t="shared" si="56"/>
        <v>大成</v>
      </c>
      <c r="K255" s="152" t="str">
        <f t="shared" si="65"/>
        <v>女</v>
      </c>
      <c r="M255" s="380">
        <v>51061</v>
      </c>
      <c r="N255" s="380" t="s">
        <v>148</v>
      </c>
      <c r="O255" s="380" t="s">
        <v>5545</v>
      </c>
      <c r="P255" s="380" t="s">
        <v>363</v>
      </c>
      <c r="Q255" s="380" t="s">
        <v>5546</v>
      </c>
      <c r="R255" s="380" t="s">
        <v>886</v>
      </c>
      <c r="S255" s="379"/>
      <c r="T255" s="380">
        <v>1</v>
      </c>
    </row>
    <row r="256" spans="1:20" x14ac:dyDescent="0.2">
      <c r="A256" s="151">
        <f t="shared" si="57"/>
        <v>51062</v>
      </c>
      <c r="B256" s="151">
        <f t="shared" si="58"/>
        <v>5</v>
      </c>
      <c r="C256" s="152">
        <f t="shared" si="59"/>
        <v>10</v>
      </c>
      <c r="D256" s="152" t="str">
        <f t="shared" si="60"/>
        <v>髙橋</v>
      </c>
      <c r="E256" s="152" t="str">
        <f t="shared" si="61"/>
        <v>美月</v>
      </c>
      <c r="F256" s="153" t="str">
        <f t="shared" si="62"/>
        <v>ﾀｶﾊｼ</v>
      </c>
      <c r="G256" s="153" t="str">
        <f t="shared" si="63"/>
        <v>ﾐﾂﾞｷ</v>
      </c>
      <c r="H256" s="154">
        <f t="shared" si="64"/>
        <v>1</v>
      </c>
      <c r="I256" s="152" t="str">
        <f t="shared" si="56"/>
        <v>大成</v>
      </c>
      <c r="K256" s="152" t="str">
        <f t="shared" si="65"/>
        <v>女</v>
      </c>
      <c r="M256" s="380">
        <v>51062</v>
      </c>
      <c r="N256" s="380" t="s">
        <v>149</v>
      </c>
      <c r="O256" s="380" t="s">
        <v>993</v>
      </c>
      <c r="P256" s="380" t="s">
        <v>302</v>
      </c>
      <c r="Q256" s="380" t="s">
        <v>5547</v>
      </c>
      <c r="R256" s="380" t="s">
        <v>886</v>
      </c>
      <c r="S256" s="379"/>
      <c r="T256" s="380">
        <v>1</v>
      </c>
    </row>
    <row r="257" spans="1:20" x14ac:dyDescent="0.2">
      <c r="A257" s="151">
        <f t="shared" si="57"/>
        <v>51083</v>
      </c>
      <c r="B257" s="151">
        <f t="shared" si="58"/>
        <v>5</v>
      </c>
      <c r="C257" s="152">
        <f t="shared" si="59"/>
        <v>10</v>
      </c>
      <c r="D257" s="152" t="str">
        <f t="shared" si="60"/>
        <v>佐藤</v>
      </c>
      <c r="E257" s="152" t="str">
        <f t="shared" si="61"/>
        <v>瑠奈</v>
      </c>
      <c r="F257" s="153" t="str">
        <f t="shared" si="62"/>
        <v>ｻﾄｳ</v>
      </c>
      <c r="G257" s="153" t="str">
        <f t="shared" si="63"/>
        <v>ﾙﾅ</v>
      </c>
      <c r="H257" s="154">
        <f t="shared" si="64"/>
        <v>3</v>
      </c>
      <c r="I257" s="152" t="str">
        <f t="shared" si="56"/>
        <v>大成</v>
      </c>
      <c r="K257" s="152" t="str">
        <f t="shared" si="65"/>
        <v>女</v>
      </c>
      <c r="M257" s="380">
        <v>51083</v>
      </c>
      <c r="N257" s="380" t="s">
        <v>101</v>
      </c>
      <c r="O257" s="380" t="s">
        <v>2162</v>
      </c>
      <c r="P257" s="380" t="s">
        <v>313</v>
      </c>
      <c r="Q257" s="380" t="s">
        <v>1237</v>
      </c>
      <c r="R257" s="380" t="s">
        <v>886</v>
      </c>
      <c r="S257" s="379"/>
      <c r="T257" s="380">
        <v>3</v>
      </c>
    </row>
    <row r="258" spans="1:20" x14ac:dyDescent="0.2">
      <c r="A258" s="151">
        <f t="shared" si="57"/>
        <v>51084</v>
      </c>
      <c r="B258" s="151">
        <f t="shared" si="58"/>
        <v>5</v>
      </c>
      <c r="C258" s="152">
        <f t="shared" si="59"/>
        <v>10</v>
      </c>
      <c r="D258" s="152" t="str">
        <f t="shared" si="60"/>
        <v>高松</v>
      </c>
      <c r="E258" s="152" t="str">
        <f t="shared" si="61"/>
        <v>千陽</v>
      </c>
      <c r="F258" s="153" t="str">
        <f t="shared" si="62"/>
        <v>ﾀｶﾏﾂ</v>
      </c>
      <c r="G258" s="153" t="str">
        <f t="shared" si="63"/>
        <v>ﾁﾊﾙ</v>
      </c>
      <c r="H258" s="154">
        <f t="shared" si="64"/>
        <v>3</v>
      </c>
      <c r="I258" s="152" t="str">
        <f t="shared" ref="I258:I321" si="66">VLOOKUP(B258*100+C258,テスト,2,0)</f>
        <v>大成</v>
      </c>
      <c r="K258" s="152" t="str">
        <f t="shared" si="65"/>
        <v>女</v>
      </c>
      <c r="M258" s="380">
        <v>51084</v>
      </c>
      <c r="N258" s="380" t="s">
        <v>1657</v>
      </c>
      <c r="O258" s="380" t="s">
        <v>2407</v>
      </c>
      <c r="P258" s="380" t="s">
        <v>1658</v>
      </c>
      <c r="Q258" s="380" t="s">
        <v>539</v>
      </c>
      <c r="R258" s="380" t="s">
        <v>886</v>
      </c>
      <c r="S258" s="379"/>
      <c r="T258" s="380">
        <v>3</v>
      </c>
    </row>
    <row r="259" spans="1:20" x14ac:dyDescent="0.2">
      <c r="A259" s="151">
        <f t="shared" ref="A259:A322" si="67">M259</f>
        <v>51085</v>
      </c>
      <c r="B259" s="151">
        <f t="shared" ref="B259:B322" si="68">ROUNDDOWN(A259/10000,0)</f>
        <v>5</v>
      </c>
      <c r="C259" s="152">
        <f t="shared" ref="C259:C322" si="69">ROUNDDOWN((A259-B259*10000)/100,0)</f>
        <v>10</v>
      </c>
      <c r="D259" s="152" t="str">
        <f t="shared" ref="D259:D322" si="70">N259</f>
        <v>松本</v>
      </c>
      <c r="E259" s="152" t="str">
        <f t="shared" ref="E259:E322" si="71">O259</f>
        <v>明璃</v>
      </c>
      <c r="F259" s="153" t="str">
        <f t="shared" ref="F259:F322" si="72">P259</f>
        <v>ﾏﾂﾓﾄ</v>
      </c>
      <c r="G259" s="153" t="str">
        <f t="shared" ref="G259:G322" si="73">Q259</f>
        <v>ｱｶﾘ</v>
      </c>
      <c r="H259" s="154">
        <f t="shared" ref="H259:H322" si="74">T259</f>
        <v>3</v>
      </c>
      <c r="I259" s="152" t="str">
        <f t="shared" si="66"/>
        <v>大成</v>
      </c>
      <c r="K259" s="152" t="str">
        <f t="shared" ref="K259:K322" si="75">R259</f>
        <v>女</v>
      </c>
      <c r="M259" s="380">
        <v>51085</v>
      </c>
      <c r="N259" s="380" t="s">
        <v>133</v>
      </c>
      <c r="O259" s="380" t="s">
        <v>2408</v>
      </c>
      <c r="P259" s="380" t="s">
        <v>311</v>
      </c>
      <c r="Q259" s="380" t="s">
        <v>480</v>
      </c>
      <c r="R259" s="380" t="s">
        <v>886</v>
      </c>
      <c r="S259" s="379"/>
      <c r="T259" s="380">
        <v>3</v>
      </c>
    </row>
    <row r="260" spans="1:20" x14ac:dyDescent="0.2">
      <c r="A260" s="151">
        <f t="shared" si="67"/>
        <v>51086</v>
      </c>
      <c r="B260" s="151">
        <f t="shared" si="68"/>
        <v>5</v>
      </c>
      <c r="C260" s="152">
        <f t="shared" si="69"/>
        <v>10</v>
      </c>
      <c r="D260" s="152" t="str">
        <f t="shared" si="70"/>
        <v>加藤</v>
      </c>
      <c r="E260" s="152" t="str">
        <f t="shared" si="71"/>
        <v>めぐみ</v>
      </c>
      <c r="F260" s="153" t="str">
        <f t="shared" si="72"/>
        <v>ｶﾄｳ</v>
      </c>
      <c r="G260" s="153" t="str">
        <f t="shared" si="73"/>
        <v>ﾒｸﾞﾐ</v>
      </c>
      <c r="H260" s="154">
        <f t="shared" si="74"/>
        <v>3</v>
      </c>
      <c r="I260" s="152" t="str">
        <f t="shared" si="66"/>
        <v>大成</v>
      </c>
      <c r="K260" s="152" t="str">
        <f t="shared" si="75"/>
        <v>女</v>
      </c>
      <c r="M260" s="380">
        <v>51086</v>
      </c>
      <c r="N260" s="380" t="s">
        <v>111</v>
      </c>
      <c r="O260" s="380" t="s">
        <v>2409</v>
      </c>
      <c r="P260" s="380" t="s">
        <v>348</v>
      </c>
      <c r="Q260" s="380" t="s">
        <v>465</v>
      </c>
      <c r="R260" s="380" t="s">
        <v>886</v>
      </c>
      <c r="S260" s="379"/>
      <c r="T260" s="380">
        <v>3</v>
      </c>
    </row>
    <row r="261" spans="1:20" x14ac:dyDescent="0.2">
      <c r="A261" s="151">
        <f t="shared" si="67"/>
        <v>51087</v>
      </c>
      <c r="B261" s="151">
        <f t="shared" si="68"/>
        <v>5</v>
      </c>
      <c r="C261" s="152">
        <f t="shared" si="69"/>
        <v>10</v>
      </c>
      <c r="D261" s="152" t="str">
        <f t="shared" si="70"/>
        <v>河野</v>
      </c>
      <c r="E261" s="152" t="str">
        <f t="shared" si="71"/>
        <v>菜々子</v>
      </c>
      <c r="F261" s="153" t="str">
        <f t="shared" si="72"/>
        <v>ｺｳﾉ</v>
      </c>
      <c r="G261" s="153" t="str">
        <f t="shared" si="73"/>
        <v>ﾅﾅｺ</v>
      </c>
      <c r="H261" s="154">
        <f t="shared" si="74"/>
        <v>3</v>
      </c>
      <c r="I261" s="152" t="str">
        <f t="shared" si="66"/>
        <v>大成</v>
      </c>
      <c r="K261" s="152" t="str">
        <f t="shared" si="75"/>
        <v>女</v>
      </c>
      <c r="M261" s="380">
        <v>51087</v>
      </c>
      <c r="N261" s="380" t="s">
        <v>2410</v>
      </c>
      <c r="O261" s="380" t="s">
        <v>1268</v>
      </c>
      <c r="P261" s="380" t="s">
        <v>2411</v>
      </c>
      <c r="Q261" s="380" t="s">
        <v>1228</v>
      </c>
      <c r="R261" s="380" t="s">
        <v>886</v>
      </c>
      <c r="S261" s="379"/>
      <c r="T261" s="380">
        <v>3</v>
      </c>
    </row>
    <row r="262" spans="1:20" x14ac:dyDescent="0.2">
      <c r="A262" s="151">
        <f t="shared" si="67"/>
        <v>51088</v>
      </c>
      <c r="B262" s="151">
        <f t="shared" si="68"/>
        <v>5</v>
      </c>
      <c r="C262" s="152">
        <f t="shared" si="69"/>
        <v>10</v>
      </c>
      <c r="D262" s="152" t="str">
        <f t="shared" si="70"/>
        <v>佐藤</v>
      </c>
      <c r="E262" s="152" t="str">
        <f t="shared" si="71"/>
        <v>梨紗子</v>
      </c>
      <c r="F262" s="153" t="str">
        <f t="shared" si="72"/>
        <v>ｻﾄｳ</v>
      </c>
      <c r="G262" s="153" t="str">
        <f t="shared" si="73"/>
        <v>ﾘｻｺ</v>
      </c>
      <c r="H262" s="154">
        <f t="shared" si="74"/>
        <v>3</v>
      </c>
      <c r="I262" s="152" t="str">
        <f t="shared" si="66"/>
        <v>大成</v>
      </c>
      <c r="K262" s="152" t="str">
        <f t="shared" si="75"/>
        <v>女</v>
      </c>
      <c r="M262" s="380">
        <v>51088</v>
      </c>
      <c r="N262" s="380" t="s">
        <v>101</v>
      </c>
      <c r="O262" s="380" t="s">
        <v>2412</v>
      </c>
      <c r="P262" s="380" t="s">
        <v>313</v>
      </c>
      <c r="Q262" s="380" t="s">
        <v>1551</v>
      </c>
      <c r="R262" s="380" t="s">
        <v>886</v>
      </c>
      <c r="S262" s="379"/>
      <c r="T262" s="380">
        <v>3</v>
      </c>
    </row>
    <row r="263" spans="1:20" x14ac:dyDescent="0.2">
      <c r="A263" s="151">
        <f t="shared" si="67"/>
        <v>51089</v>
      </c>
      <c r="B263" s="151">
        <f t="shared" si="68"/>
        <v>5</v>
      </c>
      <c r="C263" s="152">
        <f t="shared" si="69"/>
        <v>10</v>
      </c>
      <c r="D263" s="152" t="str">
        <f t="shared" si="70"/>
        <v>関野</v>
      </c>
      <c r="E263" s="152" t="str">
        <f t="shared" si="71"/>
        <v>春花</v>
      </c>
      <c r="F263" s="153" t="str">
        <f t="shared" si="72"/>
        <v>ｾｷﾉ</v>
      </c>
      <c r="G263" s="153" t="str">
        <f t="shared" si="73"/>
        <v>ﾊﾙｶ</v>
      </c>
      <c r="H263" s="154">
        <f t="shared" si="74"/>
        <v>3</v>
      </c>
      <c r="I263" s="152" t="str">
        <f t="shared" si="66"/>
        <v>大成</v>
      </c>
      <c r="K263" s="152" t="str">
        <f t="shared" si="75"/>
        <v>女</v>
      </c>
      <c r="M263" s="380">
        <v>51089</v>
      </c>
      <c r="N263" s="380" t="s">
        <v>1257</v>
      </c>
      <c r="O263" s="380" t="s">
        <v>2413</v>
      </c>
      <c r="P263" s="380" t="s">
        <v>1258</v>
      </c>
      <c r="Q263" s="380" t="s">
        <v>364</v>
      </c>
      <c r="R263" s="380" t="s">
        <v>886</v>
      </c>
      <c r="S263" s="379"/>
      <c r="T263" s="380">
        <v>3</v>
      </c>
    </row>
    <row r="264" spans="1:20" x14ac:dyDescent="0.2">
      <c r="A264" s="151">
        <f t="shared" si="67"/>
        <v>51090</v>
      </c>
      <c r="B264" s="151">
        <f t="shared" si="68"/>
        <v>5</v>
      </c>
      <c r="C264" s="152">
        <f t="shared" si="69"/>
        <v>10</v>
      </c>
      <c r="D264" s="152" t="str">
        <f t="shared" si="70"/>
        <v>前</v>
      </c>
      <c r="E264" s="152" t="str">
        <f t="shared" si="71"/>
        <v>しおり</v>
      </c>
      <c r="F264" s="153" t="str">
        <f t="shared" si="72"/>
        <v>ﾏｴ</v>
      </c>
      <c r="G264" s="153" t="str">
        <f t="shared" si="73"/>
        <v>ｼｵﾘ</v>
      </c>
      <c r="H264" s="154">
        <f t="shared" si="74"/>
        <v>2</v>
      </c>
      <c r="I264" s="152" t="str">
        <f t="shared" si="66"/>
        <v>大成</v>
      </c>
      <c r="K264" s="152" t="str">
        <f t="shared" si="75"/>
        <v>女</v>
      </c>
      <c r="M264" s="380">
        <v>51090</v>
      </c>
      <c r="N264" s="380" t="s">
        <v>4056</v>
      </c>
      <c r="O264" s="380" t="s">
        <v>4057</v>
      </c>
      <c r="P264" s="380" t="s">
        <v>4058</v>
      </c>
      <c r="Q264" s="380" t="s">
        <v>493</v>
      </c>
      <c r="R264" s="380" t="s">
        <v>886</v>
      </c>
      <c r="S264" s="379"/>
      <c r="T264" s="380">
        <v>2</v>
      </c>
    </row>
    <row r="265" spans="1:20" x14ac:dyDescent="0.2">
      <c r="A265" s="151">
        <f t="shared" si="67"/>
        <v>51091</v>
      </c>
      <c r="B265" s="151">
        <f t="shared" si="68"/>
        <v>5</v>
      </c>
      <c r="C265" s="152">
        <f t="shared" si="69"/>
        <v>10</v>
      </c>
      <c r="D265" s="152" t="str">
        <f t="shared" si="70"/>
        <v>横須賀</v>
      </c>
      <c r="E265" s="152" t="str">
        <f t="shared" si="71"/>
        <v>雪乃</v>
      </c>
      <c r="F265" s="153" t="str">
        <f t="shared" si="72"/>
        <v>ﾖｺｽｶ</v>
      </c>
      <c r="G265" s="153" t="str">
        <f t="shared" si="73"/>
        <v>ﾕｷﾉ</v>
      </c>
      <c r="H265" s="154">
        <f t="shared" si="74"/>
        <v>2</v>
      </c>
      <c r="I265" s="152" t="str">
        <f t="shared" si="66"/>
        <v>大成</v>
      </c>
      <c r="K265" s="152" t="str">
        <f t="shared" si="75"/>
        <v>女</v>
      </c>
      <c r="M265" s="380">
        <v>51091</v>
      </c>
      <c r="N265" s="380" t="s">
        <v>4059</v>
      </c>
      <c r="O265" s="380" t="s">
        <v>2728</v>
      </c>
      <c r="P265" s="380" t="s">
        <v>4060</v>
      </c>
      <c r="Q265" s="380" t="s">
        <v>1437</v>
      </c>
      <c r="R265" s="380" t="s">
        <v>886</v>
      </c>
      <c r="S265" s="379"/>
      <c r="T265" s="380">
        <v>2</v>
      </c>
    </row>
    <row r="266" spans="1:20" x14ac:dyDescent="0.2">
      <c r="A266" s="151">
        <f t="shared" si="67"/>
        <v>51092</v>
      </c>
      <c r="B266" s="151">
        <f t="shared" si="68"/>
        <v>5</v>
      </c>
      <c r="C266" s="152">
        <f t="shared" si="69"/>
        <v>10</v>
      </c>
      <c r="D266" s="152" t="str">
        <f t="shared" si="70"/>
        <v>小澤</v>
      </c>
      <c r="E266" s="152" t="str">
        <f t="shared" si="71"/>
        <v>瑚々菜</v>
      </c>
      <c r="F266" s="153" t="str">
        <f t="shared" si="72"/>
        <v>ｵｻﾞﾜ</v>
      </c>
      <c r="G266" s="153" t="str">
        <f t="shared" si="73"/>
        <v>ｺｺﾅ</v>
      </c>
      <c r="H266" s="154">
        <f t="shared" si="74"/>
        <v>2</v>
      </c>
      <c r="I266" s="152" t="str">
        <f t="shared" si="66"/>
        <v>大成</v>
      </c>
      <c r="K266" s="152" t="str">
        <f t="shared" si="75"/>
        <v>女</v>
      </c>
      <c r="M266" s="380">
        <v>51092</v>
      </c>
      <c r="N266" s="380" t="s">
        <v>652</v>
      </c>
      <c r="O266" s="380" t="s">
        <v>4061</v>
      </c>
      <c r="P266" s="380" t="s">
        <v>653</v>
      </c>
      <c r="Q266" s="380" t="s">
        <v>4062</v>
      </c>
      <c r="R266" s="380" t="s">
        <v>886</v>
      </c>
      <c r="S266" s="379"/>
      <c r="T266" s="380">
        <v>2</v>
      </c>
    </row>
    <row r="267" spans="1:20" x14ac:dyDescent="0.2">
      <c r="A267" s="151">
        <f t="shared" si="67"/>
        <v>51093</v>
      </c>
      <c r="B267" s="151">
        <f t="shared" si="68"/>
        <v>5</v>
      </c>
      <c r="C267" s="152">
        <f t="shared" si="69"/>
        <v>10</v>
      </c>
      <c r="D267" s="152" t="str">
        <f t="shared" si="70"/>
        <v>大屋</v>
      </c>
      <c r="E267" s="152" t="str">
        <f t="shared" si="71"/>
        <v>七海</v>
      </c>
      <c r="F267" s="153" t="str">
        <f t="shared" si="72"/>
        <v>ｵｵﾔ</v>
      </c>
      <c r="G267" s="153" t="str">
        <f t="shared" si="73"/>
        <v>ﾅﾅﾐ</v>
      </c>
      <c r="H267" s="154">
        <f t="shared" si="74"/>
        <v>2</v>
      </c>
      <c r="I267" s="152" t="str">
        <f t="shared" si="66"/>
        <v>大成</v>
      </c>
      <c r="K267" s="152" t="str">
        <f t="shared" si="75"/>
        <v>女</v>
      </c>
      <c r="M267" s="380">
        <v>51093</v>
      </c>
      <c r="N267" s="380" t="s">
        <v>4063</v>
      </c>
      <c r="O267" s="380" t="s">
        <v>983</v>
      </c>
      <c r="P267" s="380" t="s">
        <v>4064</v>
      </c>
      <c r="Q267" s="380" t="s">
        <v>595</v>
      </c>
      <c r="R267" s="380" t="s">
        <v>886</v>
      </c>
      <c r="S267" s="379"/>
      <c r="T267" s="380">
        <v>2</v>
      </c>
    </row>
    <row r="268" spans="1:20" x14ac:dyDescent="0.2">
      <c r="A268" s="151">
        <f t="shared" si="67"/>
        <v>51094</v>
      </c>
      <c r="B268" s="151">
        <f t="shared" si="68"/>
        <v>5</v>
      </c>
      <c r="C268" s="152">
        <f t="shared" si="69"/>
        <v>10</v>
      </c>
      <c r="D268" s="152" t="str">
        <f t="shared" si="70"/>
        <v>藤田</v>
      </c>
      <c r="E268" s="152" t="str">
        <f t="shared" si="71"/>
        <v>さやか</v>
      </c>
      <c r="F268" s="153" t="str">
        <f t="shared" si="72"/>
        <v>ﾌｼﾞﾀ</v>
      </c>
      <c r="G268" s="153" t="str">
        <f t="shared" si="73"/>
        <v>ｻﾔｶ</v>
      </c>
      <c r="H268" s="154">
        <f t="shared" si="74"/>
        <v>2</v>
      </c>
      <c r="I268" s="152" t="str">
        <f t="shared" si="66"/>
        <v>大成</v>
      </c>
      <c r="K268" s="152" t="str">
        <f t="shared" si="75"/>
        <v>女</v>
      </c>
      <c r="M268" s="380">
        <v>51094</v>
      </c>
      <c r="N268" s="380" t="s">
        <v>142</v>
      </c>
      <c r="O268" s="380" t="s">
        <v>4065</v>
      </c>
      <c r="P268" s="380" t="s">
        <v>431</v>
      </c>
      <c r="Q268" s="380" t="s">
        <v>564</v>
      </c>
      <c r="R268" s="380" t="s">
        <v>886</v>
      </c>
      <c r="S268" s="379"/>
      <c r="T268" s="380">
        <v>2</v>
      </c>
    </row>
    <row r="269" spans="1:20" x14ac:dyDescent="0.2">
      <c r="A269" s="151">
        <f t="shared" si="67"/>
        <v>51095</v>
      </c>
      <c r="B269" s="151">
        <f t="shared" si="68"/>
        <v>5</v>
      </c>
      <c r="C269" s="152">
        <f t="shared" si="69"/>
        <v>10</v>
      </c>
      <c r="D269" s="152" t="str">
        <f t="shared" si="70"/>
        <v>鈴木</v>
      </c>
      <c r="E269" s="152" t="str">
        <f t="shared" si="71"/>
        <v>瑶子</v>
      </c>
      <c r="F269" s="153" t="str">
        <f t="shared" si="72"/>
        <v>ｽｽﾞｷ</v>
      </c>
      <c r="G269" s="153" t="str">
        <f t="shared" si="73"/>
        <v>ﾖｳｺ</v>
      </c>
      <c r="H269" s="154">
        <f t="shared" si="74"/>
        <v>2</v>
      </c>
      <c r="I269" s="152" t="str">
        <f t="shared" si="66"/>
        <v>大成</v>
      </c>
      <c r="K269" s="152" t="str">
        <f t="shared" si="75"/>
        <v>女</v>
      </c>
      <c r="M269" s="380">
        <v>51095</v>
      </c>
      <c r="N269" s="380" t="s">
        <v>108</v>
      </c>
      <c r="O269" s="380" t="s">
        <v>4066</v>
      </c>
      <c r="P269" s="380" t="s">
        <v>356</v>
      </c>
      <c r="Q269" s="380" t="s">
        <v>1191</v>
      </c>
      <c r="R269" s="380" t="s">
        <v>886</v>
      </c>
      <c r="S269" s="379"/>
      <c r="T269" s="380">
        <v>2</v>
      </c>
    </row>
    <row r="270" spans="1:20" x14ac:dyDescent="0.2">
      <c r="A270" s="151">
        <f t="shared" si="67"/>
        <v>51098</v>
      </c>
      <c r="B270" s="151">
        <f t="shared" si="68"/>
        <v>5</v>
      </c>
      <c r="C270" s="152">
        <f t="shared" si="69"/>
        <v>10</v>
      </c>
      <c r="D270" s="152" t="str">
        <f t="shared" si="70"/>
        <v>良</v>
      </c>
      <c r="E270" s="152" t="str">
        <f t="shared" si="71"/>
        <v>侑菜</v>
      </c>
      <c r="F270" s="153" t="str">
        <f t="shared" si="72"/>
        <v>ﾘｮｳ</v>
      </c>
      <c r="G270" s="153" t="str">
        <f t="shared" si="73"/>
        <v>ﾕｳﾅ</v>
      </c>
      <c r="H270" s="154">
        <f t="shared" si="74"/>
        <v>2</v>
      </c>
      <c r="I270" s="152" t="str">
        <f t="shared" si="66"/>
        <v>大成</v>
      </c>
      <c r="K270" s="152" t="str">
        <f t="shared" si="75"/>
        <v>女</v>
      </c>
      <c r="M270" s="380">
        <v>51098</v>
      </c>
      <c r="N270" s="380" t="s">
        <v>4067</v>
      </c>
      <c r="O270" s="380" t="s">
        <v>4068</v>
      </c>
      <c r="P270" s="380" t="s">
        <v>396</v>
      </c>
      <c r="Q270" s="380" t="s">
        <v>974</v>
      </c>
      <c r="R270" s="380" t="s">
        <v>886</v>
      </c>
      <c r="S270" s="379"/>
      <c r="T270" s="380">
        <v>2</v>
      </c>
    </row>
    <row r="271" spans="1:20" x14ac:dyDescent="0.2">
      <c r="A271" s="151">
        <f t="shared" si="67"/>
        <v>51099</v>
      </c>
      <c r="B271" s="151">
        <f t="shared" si="68"/>
        <v>5</v>
      </c>
      <c r="C271" s="152">
        <f t="shared" si="69"/>
        <v>10</v>
      </c>
      <c r="D271" s="152" t="str">
        <f t="shared" si="70"/>
        <v>山本</v>
      </c>
      <c r="E271" s="152" t="str">
        <f t="shared" si="71"/>
        <v>亜利彩</v>
      </c>
      <c r="F271" s="153" t="str">
        <f t="shared" si="72"/>
        <v>ﾔﾏﾓﾄ</v>
      </c>
      <c r="G271" s="153" t="str">
        <f t="shared" si="73"/>
        <v>ｱﾘｱ</v>
      </c>
      <c r="H271" s="154">
        <f t="shared" si="74"/>
        <v>2</v>
      </c>
      <c r="I271" s="152" t="str">
        <f t="shared" si="66"/>
        <v>大成</v>
      </c>
      <c r="K271" s="152" t="str">
        <f t="shared" si="75"/>
        <v>女</v>
      </c>
      <c r="M271" s="380">
        <v>51099</v>
      </c>
      <c r="N271" s="380" t="s">
        <v>129</v>
      </c>
      <c r="O271" s="380" t="s">
        <v>4069</v>
      </c>
      <c r="P271" s="380" t="s">
        <v>384</v>
      </c>
      <c r="Q271" s="380" t="s">
        <v>4070</v>
      </c>
      <c r="R271" s="380" t="s">
        <v>886</v>
      </c>
      <c r="S271" s="379"/>
      <c r="T271" s="380">
        <v>2</v>
      </c>
    </row>
    <row r="272" spans="1:20" x14ac:dyDescent="0.2">
      <c r="A272" s="151">
        <f t="shared" si="67"/>
        <v>51101</v>
      </c>
      <c r="B272" s="151">
        <f t="shared" si="68"/>
        <v>5</v>
      </c>
      <c r="C272" s="152">
        <f t="shared" si="69"/>
        <v>11</v>
      </c>
      <c r="D272" s="152" t="str">
        <f t="shared" si="70"/>
        <v>国田</v>
      </c>
      <c r="E272" s="152" t="str">
        <f t="shared" si="71"/>
        <v>優心</v>
      </c>
      <c r="F272" s="153" t="str">
        <f t="shared" si="72"/>
        <v>ｸﾆﾀﾞ</v>
      </c>
      <c r="G272" s="153" t="str">
        <f t="shared" si="73"/>
        <v>ﾕｳｼﾝ</v>
      </c>
      <c r="H272" s="154">
        <f t="shared" si="74"/>
        <v>1</v>
      </c>
      <c r="I272" s="152" t="str">
        <f t="shared" si="66"/>
        <v>明星学園</v>
      </c>
      <c r="K272" s="152" t="str">
        <f t="shared" si="75"/>
        <v>男</v>
      </c>
      <c r="M272" s="380">
        <v>51101</v>
      </c>
      <c r="N272" s="380" t="s">
        <v>5003</v>
      </c>
      <c r="O272" s="380" t="s">
        <v>5004</v>
      </c>
      <c r="P272" s="380" t="s">
        <v>5005</v>
      </c>
      <c r="Q272" s="380" t="s">
        <v>5006</v>
      </c>
      <c r="R272" s="380" t="s">
        <v>885</v>
      </c>
      <c r="S272" s="379"/>
      <c r="T272" s="380">
        <v>1</v>
      </c>
    </row>
    <row r="273" spans="1:20" x14ac:dyDescent="0.2">
      <c r="A273" s="151">
        <f t="shared" si="67"/>
        <v>51102</v>
      </c>
      <c r="B273" s="151">
        <f t="shared" si="68"/>
        <v>5</v>
      </c>
      <c r="C273" s="152">
        <f t="shared" si="69"/>
        <v>11</v>
      </c>
      <c r="D273" s="152" t="str">
        <f t="shared" si="70"/>
        <v>木村</v>
      </c>
      <c r="E273" s="152" t="str">
        <f t="shared" si="71"/>
        <v>颯太</v>
      </c>
      <c r="F273" s="153" t="str">
        <f t="shared" si="72"/>
        <v>ｷﾑﾗ</v>
      </c>
      <c r="G273" s="153" t="str">
        <f t="shared" si="73"/>
        <v>ﾌｳﾀ</v>
      </c>
      <c r="H273" s="154">
        <f t="shared" si="74"/>
        <v>1</v>
      </c>
      <c r="I273" s="152" t="str">
        <f t="shared" si="66"/>
        <v>明星学園</v>
      </c>
      <c r="K273" s="152" t="str">
        <f t="shared" si="75"/>
        <v>男</v>
      </c>
      <c r="M273" s="380">
        <v>51102</v>
      </c>
      <c r="N273" s="380" t="s">
        <v>148</v>
      </c>
      <c r="O273" s="380" t="s">
        <v>950</v>
      </c>
      <c r="P273" s="380" t="s">
        <v>363</v>
      </c>
      <c r="Q273" s="380" t="s">
        <v>1633</v>
      </c>
      <c r="R273" s="380" t="s">
        <v>885</v>
      </c>
      <c r="S273" s="379"/>
      <c r="T273" s="380">
        <v>1</v>
      </c>
    </row>
    <row r="274" spans="1:20" x14ac:dyDescent="0.2">
      <c r="A274" s="151">
        <f t="shared" si="67"/>
        <v>51103</v>
      </c>
      <c r="B274" s="151">
        <f t="shared" si="68"/>
        <v>5</v>
      </c>
      <c r="C274" s="152">
        <f t="shared" si="69"/>
        <v>11</v>
      </c>
      <c r="D274" s="152" t="str">
        <f t="shared" si="70"/>
        <v>篠崎</v>
      </c>
      <c r="E274" s="152" t="str">
        <f t="shared" si="71"/>
        <v>学</v>
      </c>
      <c r="F274" s="153" t="str">
        <f t="shared" si="72"/>
        <v>ｼﾉｻﾞｷ</v>
      </c>
      <c r="G274" s="153" t="str">
        <f t="shared" si="73"/>
        <v>ｶﾞｸ</v>
      </c>
      <c r="H274" s="154">
        <f t="shared" si="74"/>
        <v>1</v>
      </c>
      <c r="I274" s="152" t="str">
        <f t="shared" si="66"/>
        <v>明星学園</v>
      </c>
      <c r="K274" s="152" t="str">
        <f t="shared" si="75"/>
        <v>男</v>
      </c>
      <c r="M274" s="380">
        <v>51103</v>
      </c>
      <c r="N274" s="380" t="s">
        <v>5007</v>
      </c>
      <c r="O274" s="380" t="s">
        <v>2619</v>
      </c>
      <c r="P274" s="380" t="s">
        <v>1471</v>
      </c>
      <c r="Q274" s="380" t="s">
        <v>5008</v>
      </c>
      <c r="R274" s="380" t="s">
        <v>885</v>
      </c>
      <c r="S274" s="379"/>
      <c r="T274" s="380">
        <v>1</v>
      </c>
    </row>
    <row r="275" spans="1:20" x14ac:dyDescent="0.2">
      <c r="A275" s="151">
        <f t="shared" si="67"/>
        <v>51104</v>
      </c>
      <c r="B275" s="151">
        <f t="shared" si="68"/>
        <v>5</v>
      </c>
      <c r="C275" s="152">
        <f t="shared" si="69"/>
        <v>11</v>
      </c>
      <c r="D275" s="152" t="str">
        <f t="shared" si="70"/>
        <v>田中</v>
      </c>
      <c r="E275" s="152" t="str">
        <f t="shared" si="71"/>
        <v>連太郎</v>
      </c>
      <c r="F275" s="153" t="str">
        <f t="shared" si="72"/>
        <v>ﾀﾅｶ</v>
      </c>
      <c r="G275" s="153" t="str">
        <f t="shared" si="73"/>
        <v>ﾚﾝﾀﾛｳ</v>
      </c>
      <c r="H275" s="154">
        <f t="shared" si="74"/>
        <v>1</v>
      </c>
      <c r="I275" s="152" t="str">
        <f t="shared" si="66"/>
        <v>明星学園</v>
      </c>
      <c r="K275" s="152" t="str">
        <f t="shared" si="75"/>
        <v>男</v>
      </c>
      <c r="M275" s="380">
        <v>51104</v>
      </c>
      <c r="N275" s="380" t="s">
        <v>138</v>
      </c>
      <c r="O275" s="380" t="s">
        <v>5009</v>
      </c>
      <c r="P275" s="380" t="s">
        <v>418</v>
      </c>
      <c r="Q275" s="380" t="s">
        <v>5010</v>
      </c>
      <c r="R275" s="380" t="s">
        <v>885</v>
      </c>
      <c r="S275" s="379"/>
      <c r="T275" s="380">
        <v>1</v>
      </c>
    </row>
    <row r="276" spans="1:20" x14ac:dyDescent="0.2">
      <c r="A276" s="151">
        <f t="shared" si="67"/>
        <v>51105</v>
      </c>
      <c r="B276" s="151">
        <f t="shared" si="68"/>
        <v>5</v>
      </c>
      <c r="C276" s="152">
        <f t="shared" si="69"/>
        <v>11</v>
      </c>
      <c r="D276" s="152" t="str">
        <f t="shared" si="70"/>
        <v>草薙</v>
      </c>
      <c r="E276" s="152" t="str">
        <f t="shared" si="71"/>
        <v>龍史</v>
      </c>
      <c r="F276" s="153" t="str">
        <f t="shared" si="72"/>
        <v>ｸｻﾅｷﾞ</v>
      </c>
      <c r="G276" s="153" t="str">
        <f t="shared" si="73"/>
        <v>ﾀﾂﾋﾄ</v>
      </c>
      <c r="H276" s="154">
        <f t="shared" si="74"/>
        <v>1</v>
      </c>
      <c r="I276" s="152" t="str">
        <f t="shared" si="66"/>
        <v>明星学園</v>
      </c>
      <c r="K276" s="152" t="str">
        <f t="shared" si="75"/>
        <v>男</v>
      </c>
      <c r="M276" s="380">
        <v>51105</v>
      </c>
      <c r="N276" s="380" t="s">
        <v>5011</v>
      </c>
      <c r="O276" s="380" t="s">
        <v>5012</v>
      </c>
      <c r="P276" s="380" t="s">
        <v>5013</v>
      </c>
      <c r="Q276" s="380" t="s">
        <v>5014</v>
      </c>
      <c r="R276" s="380" t="s">
        <v>885</v>
      </c>
      <c r="S276" s="379"/>
      <c r="T276" s="380">
        <v>1</v>
      </c>
    </row>
    <row r="277" spans="1:20" x14ac:dyDescent="0.2">
      <c r="A277" s="151">
        <f t="shared" si="67"/>
        <v>51106</v>
      </c>
      <c r="B277" s="151">
        <f t="shared" si="68"/>
        <v>5</v>
      </c>
      <c r="C277" s="152">
        <f t="shared" si="69"/>
        <v>11</v>
      </c>
      <c r="D277" s="152" t="str">
        <f t="shared" si="70"/>
        <v>三宅</v>
      </c>
      <c r="E277" s="152" t="str">
        <f t="shared" si="71"/>
        <v>慎太郎</v>
      </c>
      <c r="F277" s="153" t="str">
        <f t="shared" si="72"/>
        <v>ﾐﾔｹ</v>
      </c>
      <c r="G277" s="153" t="str">
        <f t="shared" si="73"/>
        <v>ｼﾝﾀﾛｳ</v>
      </c>
      <c r="H277" s="154">
        <f t="shared" si="74"/>
        <v>1</v>
      </c>
      <c r="I277" s="152" t="str">
        <f t="shared" si="66"/>
        <v>明星学園</v>
      </c>
      <c r="K277" s="152" t="str">
        <f t="shared" si="75"/>
        <v>男</v>
      </c>
      <c r="M277" s="380">
        <v>51106</v>
      </c>
      <c r="N277" s="380" t="s">
        <v>4363</v>
      </c>
      <c r="O277" s="380" t="s">
        <v>1557</v>
      </c>
      <c r="P277" s="380" t="s">
        <v>4365</v>
      </c>
      <c r="Q277" s="380" t="s">
        <v>316</v>
      </c>
      <c r="R277" s="380" t="s">
        <v>885</v>
      </c>
      <c r="S277" s="379"/>
      <c r="T277" s="380">
        <v>1</v>
      </c>
    </row>
    <row r="278" spans="1:20" x14ac:dyDescent="0.2">
      <c r="A278" s="151">
        <f t="shared" si="67"/>
        <v>51107</v>
      </c>
      <c r="B278" s="151">
        <f t="shared" si="68"/>
        <v>5</v>
      </c>
      <c r="C278" s="152">
        <f t="shared" si="69"/>
        <v>11</v>
      </c>
      <c r="D278" s="152" t="str">
        <f t="shared" si="70"/>
        <v>永井</v>
      </c>
      <c r="E278" s="152" t="str">
        <f t="shared" si="71"/>
        <v>勇人</v>
      </c>
      <c r="F278" s="153" t="str">
        <f t="shared" si="72"/>
        <v>ﾅｶﾞｲ</v>
      </c>
      <c r="G278" s="153" t="str">
        <f t="shared" si="73"/>
        <v>ﾊﾔﾄ</v>
      </c>
      <c r="H278" s="154">
        <f t="shared" si="74"/>
        <v>1</v>
      </c>
      <c r="I278" s="152" t="str">
        <f t="shared" si="66"/>
        <v>明星学園</v>
      </c>
      <c r="K278" s="152" t="str">
        <f t="shared" si="75"/>
        <v>男</v>
      </c>
      <c r="M278" s="380">
        <v>51107</v>
      </c>
      <c r="N278" s="380" t="s">
        <v>4310</v>
      </c>
      <c r="O278" s="380" t="s">
        <v>627</v>
      </c>
      <c r="P278" s="380" t="s">
        <v>1529</v>
      </c>
      <c r="Q278" s="380" t="s">
        <v>394</v>
      </c>
      <c r="R278" s="380" t="s">
        <v>885</v>
      </c>
      <c r="S278" s="379"/>
      <c r="T278" s="380">
        <v>1</v>
      </c>
    </row>
    <row r="279" spans="1:20" x14ac:dyDescent="0.2">
      <c r="A279" s="151">
        <f t="shared" si="67"/>
        <v>51108</v>
      </c>
      <c r="B279" s="151">
        <f t="shared" si="68"/>
        <v>5</v>
      </c>
      <c r="C279" s="152">
        <f t="shared" si="69"/>
        <v>11</v>
      </c>
      <c r="D279" s="152" t="str">
        <f t="shared" si="70"/>
        <v>蒔田</v>
      </c>
      <c r="E279" s="152" t="str">
        <f t="shared" si="71"/>
        <v>望太郎</v>
      </c>
      <c r="F279" s="153" t="str">
        <f t="shared" si="72"/>
        <v>ﾏｷﾀ</v>
      </c>
      <c r="G279" s="153" t="str">
        <f t="shared" si="73"/>
        <v>ﾎﾞｳﾀﾛｳ</v>
      </c>
      <c r="H279" s="154">
        <f t="shared" si="74"/>
        <v>1</v>
      </c>
      <c r="I279" s="152" t="str">
        <f t="shared" si="66"/>
        <v>明星学園</v>
      </c>
      <c r="K279" s="152" t="str">
        <f t="shared" si="75"/>
        <v>男</v>
      </c>
      <c r="M279" s="380">
        <v>51108</v>
      </c>
      <c r="N279" s="380" t="s">
        <v>5015</v>
      </c>
      <c r="O279" s="380" t="s">
        <v>5016</v>
      </c>
      <c r="P279" s="380" t="s">
        <v>5017</v>
      </c>
      <c r="Q279" s="380" t="s">
        <v>5018</v>
      </c>
      <c r="R279" s="380" t="s">
        <v>885</v>
      </c>
      <c r="S279" s="379"/>
      <c r="T279" s="380">
        <v>1</v>
      </c>
    </row>
    <row r="280" spans="1:20" x14ac:dyDescent="0.2">
      <c r="A280" s="151">
        <f t="shared" si="67"/>
        <v>51109</v>
      </c>
      <c r="B280" s="151">
        <f t="shared" si="68"/>
        <v>5</v>
      </c>
      <c r="C280" s="152">
        <f t="shared" si="69"/>
        <v>11</v>
      </c>
      <c r="D280" s="152" t="str">
        <f t="shared" si="70"/>
        <v>松本</v>
      </c>
      <c r="E280" s="152" t="str">
        <f t="shared" si="71"/>
        <v>アタル</v>
      </c>
      <c r="F280" s="153" t="str">
        <f t="shared" si="72"/>
        <v>ﾏﾂﾓﾄ</v>
      </c>
      <c r="G280" s="153" t="str">
        <f t="shared" si="73"/>
        <v>ｱﾀﾙ</v>
      </c>
      <c r="H280" s="154">
        <f t="shared" si="74"/>
        <v>1</v>
      </c>
      <c r="I280" s="152" t="str">
        <f t="shared" si="66"/>
        <v>明星学園</v>
      </c>
      <c r="K280" s="152" t="str">
        <f t="shared" si="75"/>
        <v>男</v>
      </c>
      <c r="M280" s="380">
        <v>51109</v>
      </c>
      <c r="N280" s="380" t="s">
        <v>133</v>
      </c>
      <c r="O280" s="380" t="s">
        <v>6602</v>
      </c>
      <c r="P280" s="380" t="s">
        <v>311</v>
      </c>
      <c r="Q280" s="380" t="s">
        <v>5019</v>
      </c>
      <c r="R280" s="380" t="s">
        <v>885</v>
      </c>
      <c r="S280" s="379"/>
      <c r="T280" s="380">
        <v>1</v>
      </c>
    </row>
    <row r="281" spans="1:20" x14ac:dyDescent="0.2">
      <c r="A281" s="151">
        <f t="shared" si="67"/>
        <v>51110</v>
      </c>
      <c r="B281" s="151">
        <f t="shared" si="68"/>
        <v>5</v>
      </c>
      <c r="C281" s="152">
        <f t="shared" si="69"/>
        <v>11</v>
      </c>
      <c r="D281" s="152" t="str">
        <f t="shared" si="70"/>
        <v>新村</v>
      </c>
      <c r="E281" s="152" t="str">
        <f t="shared" si="71"/>
        <v>俊太</v>
      </c>
      <c r="F281" s="153" t="str">
        <f t="shared" si="72"/>
        <v>ﾆｲﾑﾗ</v>
      </c>
      <c r="G281" s="153" t="str">
        <f t="shared" si="73"/>
        <v>ｼｭﾝﾀ</v>
      </c>
      <c r="H281" s="154">
        <f t="shared" si="74"/>
        <v>1</v>
      </c>
      <c r="I281" s="152" t="str">
        <f t="shared" si="66"/>
        <v>明星学園</v>
      </c>
      <c r="K281" s="152" t="str">
        <f t="shared" si="75"/>
        <v>男</v>
      </c>
      <c r="M281" s="380">
        <v>51110</v>
      </c>
      <c r="N281" s="380" t="s">
        <v>5020</v>
      </c>
      <c r="O281" s="380" t="s">
        <v>1786</v>
      </c>
      <c r="P281" s="380" t="s">
        <v>5021</v>
      </c>
      <c r="Q281" s="380" t="s">
        <v>468</v>
      </c>
      <c r="R281" s="380" t="s">
        <v>885</v>
      </c>
      <c r="S281" s="379"/>
      <c r="T281" s="380">
        <v>1</v>
      </c>
    </row>
    <row r="282" spans="1:20" x14ac:dyDescent="0.2">
      <c r="A282" s="151">
        <f t="shared" si="67"/>
        <v>51111</v>
      </c>
      <c r="B282" s="151">
        <f t="shared" si="68"/>
        <v>5</v>
      </c>
      <c r="C282" s="152">
        <f t="shared" si="69"/>
        <v>11</v>
      </c>
      <c r="D282" s="152" t="str">
        <f t="shared" si="70"/>
        <v>久米</v>
      </c>
      <c r="E282" s="152" t="str">
        <f t="shared" si="71"/>
        <v>俊輔</v>
      </c>
      <c r="F282" s="153" t="str">
        <f t="shared" si="72"/>
        <v>ｸﾒ</v>
      </c>
      <c r="G282" s="153" t="str">
        <f t="shared" si="73"/>
        <v>ｼｭﾝｽｹ</v>
      </c>
      <c r="H282" s="154">
        <f t="shared" si="74"/>
        <v>1</v>
      </c>
      <c r="I282" s="152" t="str">
        <f t="shared" si="66"/>
        <v>明星学園</v>
      </c>
      <c r="K282" s="152" t="str">
        <f t="shared" si="75"/>
        <v>男</v>
      </c>
      <c r="M282" s="380">
        <v>51111</v>
      </c>
      <c r="N282" s="380" t="s">
        <v>5022</v>
      </c>
      <c r="O282" s="380" t="s">
        <v>2362</v>
      </c>
      <c r="P282" s="380" t="s">
        <v>5023</v>
      </c>
      <c r="Q282" s="380" t="s">
        <v>478</v>
      </c>
      <c r="R282" s="380" t="s">
        <v>885</v>
      </c>
      <c r="S282" s="379"/>
      <c r="T282" s="380">
        <v>1</v>
      </c>
    </row>
    <row r="283" spans="1:20" x14ac:dyDescent="0.2">
      <c r="A283" s="151">
        <f t="shared" si="67"/>
        <v>51113</v>
      </c>
      <c r="B283" s="151">
        <f t="shared" si="68"/>
        <v>5</v>
      </c>
      <c r="C283" s="152">
        <f t="shared" si="69"/>
        <v>11</v>
      </c>
      <c r="D283" s="152" t="str">
        <f t="shared" si="70"/>
        <v>レオ</v>
      </c>
      <c r="E283" s="152" t="str">
        <f t="shared" si="71"/>
        <v>フォーカート</v>
      </c>
      <c r="F283" s="153" t="str">
        <f t="shared" si="72"/>
        <v>ﾚｵ</v>
      </c>
      <c r="G283" s="153" t="str">
        <f t="shared" si="73"/>
        <v>ﾌｫｰｶｰﾄ</v>
      </c>
      <c r="H283" s="154">
        <f t="shared" si="74"/>
        <v>3</v>
      </c>
      <c r="I283" s="152" t="str">
        <f t="shared" si="66"/>
        <v>明星学園</v>
      </c>
      <c r="K283" s="152" t="str">
        <f t="shared" si="75"/>
        <v>男</v>
      </c>
      <c r="M283" s="380">
        <v>51113</v>
      </c>
      <c r="N283" s="380" t="s">
        <v>6603</v>
      </c>
      <c r="O283" s="380" t="s">
        <v>6604</v>
      </c>
      <c r="P283" s="380" t="s">
        <v>2456</v>
      </c>
      <c r="Q283" s="380" t="s">
        <v>5548</v>
      </c>
      <c r="R283" s="380" t="s">
        <v>885</v>
      </c>
      <c r="S283" s="379"/>
      <c r="T283" s="380">
        <v>3</v>
      </c>
    </row>
    <row r="284" spans="1:20" x14ac:dyDescent="0.2">
      <c r="A284" s="151">
        <f t="shared" si="67"/>
        <v>51126</v>
      </c>
      <c r="B284" s="151">
        <f t="shared" si="68"/>
        <v>5</v>
      </c>
      <c r="C284" s="152">
        <f t="shared" si="69"/>
        <v>11</v>
      </c>
      <c r="D284" s="152" t="str">
        <f t="shared" si="70"/>
        <v>一瀬</v>
      </c>
      <c r="E284" s="152" t="str">
        <f t="shared" si="71"/>
        <v>星和</v>
      </c>
      <c r="F284" s="153" t="str">
        <f t="shared" si="72"/>
        <v>ｲﾁﾉｾ</v>
      </c>
      <c r="G284" s="153" t="str">
        <f t="shared" si="73"/>
        <v>ｾｲﾜ</v>
      </c>
      <c r="H284" s="154">
        <f t="shared" si="74"/>
        <v>3</v>
      </c>
      <c r="I284" s="152" t="str">
        <f t="shared" si="66"/>
        <v>明星学園</v>
      </c>
      <c r="K284" s="152" t="str">
        <f t="shared" si="75"/>
        <v>男</v>
      </c>
      <c r="M284" s="380">
        <v>51126</v>
      </c>
      <c r="N284" s="380" t="s">
        <v>1911</v>
      </c>
      <c r="O284" s="380" t="s">
        <v>1912</v>
      </c>
      <c r="P284" s="380" t="s">
        <v>2190</v>
      </c>
      <c r="Q284" s="380" t="s">
        <v>2191</v>
      </c>
      <c r="R284" s="380" t="s">
        <v>885</v>
      </c>
      <c r="S284" s="379"/>
      <c r="T284" s="380">
        <v>3</v>
      </c>
    </row>
    <row r="285" spans="1:20" x14ac:dyDescent="0.2">
      <c r="A285" s="151">
        <f t="shared" si="67"/>
        <v>51127</v>
      </c>
      <c r="B285" s="151">
        <f t="shared" si="68"/>
        <v>5</v>
      </c>
      <c r="C285" s="152">
        <f t="shared" si="69"/>
        <v>11</v>
      </c>
      <c r="D285" s="152" t="str">
        <f t="shared" si="70"/>
        <v>高橋</v>
      </c>
      <c r="E285" s="152" t="str">
        <f t="shared" si="71"/>
        <v>一樹</v>
      </c>
      <c r="F285" s="153" t="str">
        <f t="shared" si="72"/>
        <v>ﾀｶﾊｼ</v>
      </c>
      <c r="G285" s="153" t="str">
        <f t="shared" si="73"/>
        <v>ｶｽﾞｷ</v>
      </c>
      <c r="H285" s="154">
        <f t="shared" si="74"/>
        <v>3</v>
      </c>
      <c r="I285" s="152" t="str">
        <f t="shared" si="66"/>
        <v>明星学園</v>
      </c>
      <c r="K285" s="152" t="str">
        <f t="shared" si="75"/>
        <v>男</v>
      </c>
      <c r="M285" s="380">
        <v>51127</v>
      </c>
      <c r="N285" s="380" t="s">
        <v>123</v>
      </c>
      <c r="O285" s="380" t="s">
        <v>590</v>
      </c>
      <c r="P285" s="380" t="s">
        <v>302</v>
      </c>
      <c r="Q285" s="380" t="s">
        <v>376</v>
      </c>
      <c r="R285" s="380" t="s">
        <v>885</v>
      </c>
      <c r="S285" s="379"/>
      <c r="T285" s="380">
        <v>3</v>
      </c>
    </row>
    <row r="286" spans="1:20" x14ac:dyDescent="0.2">
      <c r="A286" s="151">
        <f t="shared" si="67"/>
        <v>51128</v>
      </c>
      <c r="B286" s="151">
        <f t="shared" si="68"/>
        <v>5</v>
      </c>
      <c r="C286" s="152">
        <f t="shared" si="69"/>
        <v>11</v>
      </c>
      <c r="D286" s="152" t="str">
        <f t="shared" si="70"/>
        <v>小川</v>
      </c>
      <c r="E286" s="152" t="str">
        <f t="shared" si="71"/>
        <v>啓太朗</v>
      </c>
      <c r="F286" s="153" t="str">
        <f t="shared" si="72"/>
        <v>ｵｶﾞﾜ</v>
      </c>
      <c r="G286" s="153" t="str">
        <f t="shared" si="73"/>
        <v>ｹｲﾀﾛｳ</v>
      </c>
      <c r="H286" s="154">
        <f t="shared" si="74"/>
        <v>3</v>
      </c>
      <c r="I286" s="152" t="str">
        <f t="shared" si="66"/>
        <v>明星学園</v>
      </c>
      <c r="K286" s="152" t="str">
        <f t="shared" si="75"/>
        <v>男</v>
      </c>
      <c r="M286" s="380">
        <v>51128</v>
      </c>
      <c r="N286" s="380" t="s">
        <v>128</v>
      </c>
      <c r="O286" s="380" t="s">
        <v>1913</v>
      </c>
      <c r="P286" s="380" t="s">
        <v>382</v>
      </c>
      <c r="Q286" s="380" t="s">
        <v>2192</v>
      </c>
      <c r="R286" s="380" t="s">
        <v>885</v>
      </c>
      <c r="S286" s="379"/>
      <c r="T286" s="380">
        <v>3</v>
      </c>
    </row>
    <row r="287" spans="1:20" x14ac:dyDescent="0.2">
      <c r="A287" s="151">
        <f t="shared" si="67"/>
        <v>51129</v>
      </c>
      <c r="B287" s="151">
        <f t="shared" si="68"/>
        <v>5</v>
      </c>
      <c r="C287" s="152">
        <f t="shared" si="69"/>
        <v>11</v>
      </c>
      <c r="D287" s="152" t="str">
        <f t="shared" si="70"/>
        <v>本間</v>
      </c>
      <c r="E287" s="152" t="str">
        <f t="shared" si="71"/>
        <v>一輝</v>
      </c>
      <c r="F287" s="153" t="str">
        <f t="shared" si="72"/>
        <v>ﾎﾝﾏ</v>
      </c>
      <c r="G287" s="153" t="str">
        <f t="shared" si="73"/>
        <v>ｶｽﾞｷ</v>
      </c>
      <c r="H287" s="154">
        <f t="shared" si="74"/>
        <v>3</v>
      </c>
      <c r="I287" s="152" t="str">
        <f t="shared" si="66"/>
        <v>明星学園</v>
      </c>
      <c r="K287" s="152" t="str">
        <f t="shared" si="75"/>
        <v>男</v>
      </c>
      <c r="M287" s="380">
        <v>51129</v>
      </c>
      <c r="N287" s="380" t="s">
        <v>1914</v>
      </c>
      <c r="O287" s="380" t="s">
        <v>1219</v>
      </c>
      <c r="P287" s="380" t="s">
        <v>2193</v>
      </c>
      <c r="Q287" s="380" t="s">
        <v>376</v>
      </c>
      <c r="R287" s="380" t="s">
        <v>885</v>
      </c>
      <c r="S287" s="379"/>
      <c r="T287" s="380">
        <v>3</v>
      </c>
    </row>
    <row r="288" spans="1:20" x14ac:dyDescent="0.2">
      <c r="A288" s="151">
        <f t="shared" si="67"/>
        <v>51130</v>
      </c>
      <c r="B288" s="151">
        <f t="shared" si="68"/>
        <v>5</v>
      </c>
      <c r="C288" s="152">
        <f t="shared" si="69"/>
        <v>11</v>
      </c>
      <c r="D288" s="152" t="str">
        <f t="shared" si="70"/>
        <v>南雲</v>
      </c>
      <c r="E288" s="152" t="str">
        <f t="shared" si="71"/>
        <v>海哉</v>
      </c>
      <c r="F288" s="153" t="str">
        <f t="shared" si="72"/>
        <v>ﾅｸﾞﾓ</v>
      </c>
      <c r="G288" s="153" t="str">
        <f t="shared" si="73"/>
        <v>ｶｲﾔ</v>
      </c>
      <c r="H288" s="154">
        <f t="shared" si="74"/>
        <v>3</v>
      </c>
      <c r="I288" s="152" t="str">
        <f t="shared" si="66"/>
        <v>明星学園</v>
      </c>
      <c r="K288" s="152" t="str">
        <f t="shared" si="75"/>
        <v>男</v>
      </c>
      <c r="M288" s="380">
        <v>51130</v>
      </c>
      <c r="N288" s="380" t="s">
        <v>1915</v>
      </c>
      <c r="O288" s="380" t="s">
        <v>1916</v>
      </c>
      <c r="P288" s="380" t="s">
        <v>2194</v>
      </c>
      <c r="Q288" s="380" t="s">
        <v>2195</v>
      </c>
      <c r="R288" s="380" t="s">
        <v>885</v>
      </c>
      <c r="S288" s="379"/>
      <c r="T288" s="380">
        <v>3</v>
      </c>
    </row>
    <row r="289" spans="1:20" x14ac:dyDescent="0.2">
      <c r="A289" s="151">
        <f t="shared" si="67"/>
        <v>51131</v>
      </c>
      <c r="B289" s="151">
        <f t="shared" si="68"/>
        <v>5</v>
      </c>
      <c r="C289" s="152">
        <f t="shared" si="69"/>
        <v>11</v>
      </c>
      <c r="D289" s="152" t="str">
        <f t="shared" si="70"/>
        <v>生島</v>
      </c>
      <c r="E289" s="152" t="str">
        <f t="shared" si="71"/>
        <v>昇</v>
      </c>
      <c r="F289" s="153" t="str">
        <f t="shared" si="72"/>
        <v>ｲｸｼﾏ</v>
      </c>
      <c r="G289" s="153" t="str">
        <f t="shared" si="73"/>
        <v>ﾉﾎﾞﾙ</v>
      </c>
      <c r="H289" s="154">
        <f t="shared" si="74"/>
        <v>3</v>
      </c>
      <c r="I289" s="152" t="str">
        <f t="shared" si="66"/>
        <v>明星学園</v>
      </c>
      <c r="K289" s="152" t="str">
        <f t="shared" si="75"/>
        <v>男</v>
      </c>
      <c r="M289" s="380">
        <v>51131</v>
      </c>
      <c r="N289" s="380" t="s">
        <v>1357</v>
      </c>
      <c r="O289" s="380" t="s">
        <v>1698</v>
      </c>
      <c r="P289" s="380" t="s">
        <v>1358</v>
      </c>
      <c r="Q289" s="380" t="s">
        <v>2196</v>
      </c>
      <c r="R289" s="380" t="s">
        <v>885</v>
      </c>
      <c r="S289" s="379"/>
      <c r="T289" s="380">
        <v>3</v>
      </c>
    </row>
    <row r="290" spans="1:20" x14ac:dyDescent="0.2">
      <c r="A290" s="151">
        <f t="shared" si="67"/>
        <v>51132</v>
      </c>
      <c r="B290" s="151">
        <f t="shared" si="68"/>
        <v>5</v>
      </c>
      <c r="C290" s="152">
        <f t="shared" si="69"/>
        <v>11</v>
      </c>
      <c r="D290" s="152" t="str">
        <f t="shared" si="70"/>
        <v>江谷</v>
      </c>
      <c r="E290" s="152" t="str">
        <f t="shared" si="71"/>
        <v>拓起</v>
      </c>
      <c r="F290" s="153" t="str">
        <f t="shared" si="72"/>
        <v>ｴﾀﾆ</v>
      </c>
      <c r="G290" s="153" t="str">
        <f t="shared" si="73"/>
        <v>ﾋﾛｷ</v>
      </c>
      <c r="H290" s="154">
        <f t="shared" si="74"/>
        <v>3</v>
      </c>
      <c r="I290" s="152" t="str">
        <f t="shared" si="66"/>
        <v>明星学園</v>
      </c>
      <c r="K290" s="152" t="str">
        <f t="shared" si="75"/>
        <v>男</v>
      </c>
      <c r="M290" s="380">
        <v>51132</v>
      </c>
      <c r="N290" s="380" t="s">
        <v>1917</v>
      </c>
      <c r="O290" s="380" t="s">
        <v>1918</v>
      </c>
      <c r="P290" s="380" t="s">
        <v>2197</v>
      </c>
      <c r="Q290" s="380" t="s">
        <v>391</v>
      </c>
      <c r="R290" s="380" t="s">
        <v>885</v>
      </c>
      <c r="S290" s="379"/>
      <c r="T290" s="380">
        <v>3</v>
      </c>
    </row>
    <row r="291" spans="1:20" x14ac:dyDescent="0.2">
      <c r="A291" s="151">
        <f t="shared" si="67"/>
        <v>51133</v>
      </c>
      <c r="B291" s="151">
        <f t="shared" si="68"/>
        <v>5</v>
      </c>
      <c r="C291" s="152">
        <f t="shared" si="69"/>
        <v>11</v>
      </c>
      <c r="D291" s="152" t="str">
        <f t="shared" si="70"/>
        <v>井口</v>
      </c>
      <c r="E291" s="152" t="str">
        <f t="shared" si="71"/>
        <v>亮</v>
      </c>
      <c r="F291" s="153" t="str">
        <f t="shared" si="72"/>
        <v>ｲｸﾞﾁ</v>
      </c>
      <c r="G291" s="153" t="str">
        <f t="shared" si="73"/>
        <v>ﾘｮｳ</v>
      </c>
      <c r="H291" s="154">
        <f t="shared" si="74"/>
        <v>3</v>
      </c>
      <c r="I291" s="152" t="str">
        <f t="shared" si="66"/>
        <v>明星学園</v>
      </c>
      <c r="K291" s="152" t="str">
        <f t="shared" si="75"/>
        <v>男</v>
      </c>
      <c r="M291" s="380">
        <v>51133</v>
      </c>
      <c r="N291" s="380" t="s">
        <v>1371</v>
      </c>
      <c r="O291" s="380" t="s">
        <v>281</v>
      </c>
      <c r="P291" s="380" t="s">
        <v>1349</v>
      </c>
      <c r="Q291" s="380" t="s">
        <v>396</v>
      </c>
      <c r="R291" s="380" t="s">
        <v>885</v>
      </c>
      <c r="S291" s="379"/>
      <c r="T291" s="380">
        <v>3</v>
      </c>
    </row>
    <row r="292" spans="1:20" x14ac:dyDescent="0.2">
      <c r="A292" s="151">
        <f t="shared" si="67"/>
        <v>51134</v>
      </c>
      <c r="B292" s="151">
        <f t="shared" si="68"/>
        <v>5</v>
      </c>
      <c r="C292" s="152">
        <f t="shared" si="69"/>
        <v>11</v>
      </c>
      <c r="D292" s="152" t="str">
        <f t="shared" si="70"/>
        <v>清水</v>
      </c>
      <c r="E292" s="152" t="str">
        <f t="shared" si="71"/>
        <v>悠斗</v>
      </c>
      <c r="F292" s="153" t="str">
        <f t="shared" si="72"/>
        <v>ｼﾐｽﾞ</v>
      </c>
      <c r="G292" s="153" t="str">
        <f t="shared" si="73"/>
        <v>ﾕｳﾄ</v>
      </c>
      <c r="H292" s="154">
        <f t="shared" si="74"/>
        <v>2</v>
      </c>
      <c r="I292" s="152" t="str">
        <f t="shared" si="66"/>
        <v>明星学園</v>
      </c>
      <c r="K292" s="152" t="str">
        <f t="shared" si="75"/>
        <v>男</v>
      </c>
      <c r="M292" s="380">
        <v>51134</v>
      </c>
      <c r="N292" s="380" t="s">
        <v>174</v>
      </c>
      <c r="O292" s="380" t="s">
        <v>2707</v>
      </c>
      <c r="P292" s="380" t="s">
        <v>542</v>
      </c>
      <c r="Q292" s="380" t="s">
        <v>423</v>
      </c>
      <c r="R292" s="380" t="s">
        <v>885</v>
      </c>
      <c r="S292" s="379"/>
      <c r="T292" s="380">
        <v>2</v>
      </c>
    </row>
    <row r="293" spans="1:20" x14ac:dyDescent="0.2">
      <c r="A293" s="151">
        <f t="shared" si="67"/>
        <v>51135</v>
      </c>
      <c r="B293" s="151">
        <f t="shared" si="68"/>
        <v>5</v>
      </c>
      <c r="C293" s="152">
        <f t="shared" si="69"/>
        <v>11</v>
      </c>
      <c r="D293" s="152" t="str">
        <f t="shared" si="70"/>
        <v>瀬川</v>
      </c>
      <c r="E293" s="152" t="str">
        <f t="shared" si="71"/>
        <v>竜平</v>
      </c>
      <c r="F293" s="153" t="str">
        <f t="shared" si="72"/>
        <v>ｾｶﾞﾜ</v>
      </c>
      <c r="G293" s="153" t="str">
        <f t="shared" si="73"/>
        <v>ﾘｭｳﾍｲ</v>
      </c>
      <c r="H293" s="154">
        <f t="shared" si="74"/>
        <v>2</v>
      </c>
      <c r="I293" s="152" t="str">
        <f t="shared" si="66"/>
        <v>明星学園</v>
      </c>
      <c r="K293" s="152" t="str">
        <f t="shared" si="75"/>
        <v>男</v>
      </c>
      <c r="M293" s="380">
        <v>51135</v>
      </c>
      <c r="N293" s="380" t="s">
        <v>3469</v>
      </c>
      <c r="O293" s="380" t="s">
        <v>3470</v>
      </c>
      <c r="P293" s="380" t="s">
        <v>3471</v>
      </c>
      <c r="Q293" s="380" t="s">
        <v>1688</v>
      </c>
      <c r="R293" s="380" t="s">
        <v>885</v>
      </c>
      <c r="S293" s="379"/>
      <c r="T293" s="380">
        <v>2</v>
      </c>
    </row>
    <row r="294" spans="1:20" x14ac:dyDescent="0.2">
      <c r="A294" s="151">
        <f t="shared" si="67"/>
        <v>51137</v>
      </c>
      <c r="B294" s="151">
        <f t="shared" si="68"/>
        <v>5</v>
      </c>
      <c r="C294" s="152">
        <f t="shared" si="69"/>
        <v>11</v>
      </c>
      <c r="D294" s="152" t="str">
        <f t="shared" si="70"/>
        <v>西脇</v>
      </c>
      <c r="E294" s="152" t="str">
        <f t="shared" si="71"/>
        <v>港斗</v>
      </c>
      <c r="F294" s="153" t="str">
        <f t="shared" si="72"/>
        <v>ﾆｼﾜｷ</v>
      </c>
      <c r="G294" s="153" t="str">
        <f t="shared" si="73"/>
        <v>ﾐﾅﾄ</v>
      </c>
      <c r="H294" s="154">
        <f t="shared" si="74"/>
        <v>2</v>
      </c>
      <c r="I294" s="152" t="str">
        <f t="shared" si="66"/>
        <v>明星学園</v>
      </c>
      <c r="K294" s="152" t="str">
        <f t="shared" si="75"/>
        <v>男</v>
      </c>
      <c r="M294" s="380">
        <v>51137</v>
      </c>
      <c r="N294" s="380" t="s">
        <v>3472</v>
      </c>
      <c r="O294" s="380" t="s">
        <v>3473</v>
      </c>
      <c r="P294" s="380" t="s">
        <v>3474</v>
      </c>
      <c r="Q294" s="380" t="s">
        <v>3475</v>
      </c>
      <c r="R294" s="380" t="s">
        <v>885</v>
      </c>
      <c r="S294" s="379"/>
      <c r="T294" s="380">
        <v>2</v>
      </c>
    </row>
    <row r="295" spans="1:20" x14ac:dyDescent="0.2">
      <c r="A295" s="151">
        <f t="shared" si="67"/>
        <v>51139</v>
      </c>
      <c r="B295" s="151">
        <f t="shared" si="68"/>
        <v>5</v>
      </c>
      <c r="C295" s="152">
        <f t="shared" si="69"/>
        <v>11</v>
      </c>
      <c r="D295" s="152" t="str">
        <f t="shared" si="70"/>
        <v>中嶋</v>
      </c>
      <c r="E295" s="152" t="str">
        <f t="shared" si="71"/>
        <v>匠吾</v>
      </c>
      <c r="F295" s="153" t="str">
        <f t="shared" si="72"/>
        <v>ﾅｶｼﾞﾏ</v>
      </c>
      <c r="G295" s="153" t="str">
        <f t="shared" si="73"/>
        <v>ｼｮｳｺﾞ</v>
      </c>
      <c r="H295" s="154">
        <f t="shared" si="74"/>
        <v>2</v>
      </c>
      <c r="I295" s="152" t="str">
        <f t="shared" si="66"/>
        <v>明星学園</v>
      </c>
      <c r="K295" s="152" t="str">
        <f t="shared" si="75"/>
        <v>男</v>
      </c>
      <c r="M295" s="380">
        <v>51139</v>
      </c>
      <c r="N295" s="380" t="s">
        <v>1817</v>
      </c>
      <c r="O295" s="380" t="s">
        <v>2019</v>
      </c>
      <c r="P295" s="380" t="s">
        <v>323</v>
      </c>
      <c r="Q295" s="380" t="s">
        <v>990</v>
      </c>
      <c r="R295" s="380" t="s">
        <v>885</v>
      </c>
      <c r="S295" s="379"/>
      <c r="T295" s="380">
        <v>2</v>
      </c>
    </row>
    <row r="296" spans="1:20" x14ac:dyDescent="0.2">
      <c r="A296" s="151">
        <f t="shared" si="67"/>
        <v>51140</v>
      </c>
      <c r="B296" s="151">
        <f t="shared" si="68"/>
        <v>5</v>
      </c>
      <c r="C296" s="152">
        <f t="shared" si="69"/>
        <v>11</v>
      </c>
      <c r="D296" s="152" t="str">
        <f t="shared" si="70"/>
        <v>金子</v>
      </c>
      <c r="E296" s="152" t="str">
        <f t="shared" si="71"/>
        <v>彰吾</v>
      </c>
      <c r="F296" s="153" t="str">
        <f t="shared" si="72"/>
        <v>ｶﾈｺ</v>
      </c>
      <c r="G296" s="153" t="str">
        <f t="shared" si="73"/>
        <v>ｼｮｳｺﾞ</v>
      </c>
      <c r="H296" s="154">
        <f t="shared" si="74"/>
        <v>2</v>
      </c>
      <c r="I296" s="152" t="str">
        <f t="shared" si="66"/>
        <v>明星学園</v>
      </c>
      <c r="K296" s="152" t="str">
        <f t="shared" si="75"/>
        <v>男</v>
      </c>
      <c r="M296" s="380">
        <v>51140</v>
      </c>
      <c r="N296" s="380" t="s">
        <v>970</v>
      </c>
      <c r="O296" s="380" t="s">
        <v>1619</v>
      </c>
      <c r="P296" s="380" t="s">
        <v>971</v>
      </c>
      <c r="Q296" s="380" t="s">
        <v>990</v>
      </c>
      <c r="R296" s="380" t="s">
        <v>885</v>
      </c>
      <c r="S296" s="379"/>
      <c r="T296" s="380">
        <v>2</v>
      </c>
    </row>
    <row r="297" spans="1:20" x14ac:dyDescent="0.2">
      <c r="A297" s="151">
        <f t="shared" si="67"/>
        <v>51141</v>
      </c>
      <c r="B297" s="151">
        <f t="shared" si="68"/>
        <v>5</v>
      </c>
      <c r="C297" s="152">
        <f t="shared" si="69"/>
        <v>11</v>
      </c>
      <c r="D297" s="152" t="str">
        <f t="shared" si="70"/>
        <v>中村</v>
      </c>
      <c r="E297" s="152" t="str">
        <f t="shared" si="71"/>
        <v>勇貴</v>
      </c>
      <c r="F297" s="153" t="str">
        <f t="shared" si="72"/>
        <v>ﾅｶﾑﾗ</v>
      </c>
      <c r="G297" s="153" t="str">
        <f t="shared" si="73"/>
        <v>ﾕｳｷ</v>
      </c>
      <c r="H297" s="154">
        <f t="shared" si="74"/>
        <v>2</v>
      </c>
      <c r="I297" s="152" t="str">
        <f t="shared" si="66"/>
        <v>明星学園</v>
      </c>
      <c r="K297" s="152" t="str">
        <f t="shared" si="75"/>
        <v>男</v>
      </c>
      <c r="M297" s="380">
        <v>51141</v>
      </c>
      <c r="N297" s="380" t="s">
        <v>147</v>
      </c>
      <c r="O297" s="380" t="s">
        <v>3476</v>
      </c>
      <c r="P297" s="380" t="s">
        <v>445</v>
      </c>
      <c r="Q297" s="380" t="s">
        <v>307</v>
      </c>
      <c r="R297" s="380" t="s">
        <v>885</v>
      </c>
      <c r="S297" s="379"/>
      <c r="T297" s="380">
        <v>2</v>
      </c>
    </row>
    <row r="298" spans="1:20" x14ac:dyDescent="0.2">
      <c r="A298" s="151">
        <f t="shared" si="67"/>
        <v>51142</v>
      </c>
      <c r="B298" s="151">
        <f t="shared" si="68"/>
        <v>5</v>
      </c>
      <c r="C298" s="152">
        <f t="shared" si="69"/>
        <v>11</v>
      </c>
      <c r="D298" s="152" t="str">
        <f t="shared" si="70"/>
        <v>鳥飼</v>
      </c>
      <c r="E298" s="152" t="str">
        <f t="shared" si="71"/>
        <v>和浩</v>
      </c>
      <c r="F298" s="153" t="str">
        <f t="shared" si="72"/>
        <v>ﾄﾘｶｲ</v>
      </c>
      <c r="G298" s="153" t="str">
        <f t="shared" si="73"/>
        <v>ｶｽﾞﾋﾛ</v>
      </c>
      <c r="H298" s="154">
        <f t="shared" si="74"/>
        <v>2</v>
      </c>
      <c r="I298" s="152" t="str">
        <f t="shared" si="66"/>
        <v>明星学園</v>
      </c>
      <c r="K298" s="152" t="str">
        <f t="shared" si="75"/>
        <v>男</v>
      </c>
      <c r="M298" s="380">
        <v>51142</v>
      </c>
      <c r="N298" s="380" t="s">
        <v>3477</v>
      </c>
      <c r="O298" s="380" t="s">
        <v>2415</v>
      </c>
      <c r="P298" s="380" t="s">
        <v>3478</v>
      </c>
      <c r="Q298" s="380" t="s">
        <v>930</v>
      </c>
      <c r="R298" s="380" t="s">
        <v>885</v>
      </c>
      <c r="S298" s="379"/>
      <c r="T298" s="380">
        <v>2</v>
      </c>
    </row>
    <row r="299" spans="1:20" x14ac:dyDescent="0.2">
      <c r="A299" s="151">
        <f t="shared" si="67"/>
        <v>51143</v>
      </c>
      <c r="B299" s="151">
        <f t="shared" si="68"/>
        <v>5</v>
      </c>
      <c r="C299" s="152">
        <f t="shared" si="69"/>
        <v>11</v>
      </c>
      <c r="D299" s="152" t="str">
        <f t="shared" si="70"/>
        <v>野田</v>
      </c>
      <c r="E299" s="152" t="str">
        <f t="shared" si="71"/>
        <v>英佑</v>
      </c>
      <c r="F299" s="153" t="str">
        <f t="shared" si="72"/>
        <v>ﾉﾀﾞ</v>
      </c>
      <c r="G299" s="153" t="str">
        <f t="shared" si="73"/>
        <v>ｴｲｽｹ</v>
      </c>
      <c r="H299" s="154">
        <f t="shared" si="74"/>
        <v>2</v>
      </c>
      <c r="I299" s="152" t="str">
        <f t="shared" si="66"/>
        <v>明星学園</v>
      </c>
      <c r="K299" s="152" t="str">
        <f t="shared" si="75"/>
        <v>男</v>
      </c>
      <c r="M299" s="380">
        <v>51143</v>
      </c>
      <c r="N299" s="380" t="s">
        <v>146</v>
      </c>
      <c r="O299" s="380" t="s">
        <v>4879</v>
      </c>
      <c r="P299" s="380" t="s">
        <v>444</v>
      </c>
      <c r="Q299" s="380" t="s">
        <v>1765</v>
      </c>
      <c r="R299" s="380" t="s">
        <v>885</v>
      </c>
      <c r="S299" s="379"/>
      <c r="T299" s="380">
        <v>2</v>
      </c>
    </row>
    <row r="300" spans="1:20" x14ac:dyDescent="0.2">
      <c r="A300" s="151">
        <f t="shared" si="67"/>
        <v>51144</v>
      </c>
      <c r="B300" s="151">
        <f t="shared" si="68"/>
        <v>5</v>
      </c>
      <c r="C300" s="152">
        <f t="shared" si="69"/>
        <v>11</v>
      </c>
      <c r="D300" s="152" t="str">
        <f t="shared" si="70"/>
        <v>塩見</v>
      </c>
      <c r="E300" s="152" t="str">
        <f t="shared" si="71"/>
        <v>和也</v>
      </c>
      <c r="F300" s="153" t="str">
        <f t="shared" si="72"/>
        <v>ｼｵﾐ</v>
      </c>
      <c r="G300" s="153" t="str">
        <f t="shared" si="73"/>
        <v>ｶｽﾞﾔ</v>
      </c>
      <c r="H300" s="154">
        <f t="shared" si="74"/>
        <v>2</v>
      </c>
      <c r="I300" s="152" t="str">
        <f t="shared" si="66"/>
        <v>明星学園</v>
      </c>
      <c r="K300" s="152" t="str">
        <f t="shared" si="75"/>
        <v>男</v>
      </c>
      <c r="M300" s="380">
        <v>51144</v>
      </c>
      <c r="N300" s="380" t="s">
        <v>4430</v>
      </c>
      <c r="O300" s="380" t="s">
        <v>1312</v>
      </c>
      <c r="P300" s="380" t="s">
        <v>4432</v>
      </c>
      <c r="Q300" s="380" t="s">
        <v>314</v>
      </c>
      <c r="R300" s="380" t="s">
        <v>885</v>
      </c>
      <c r="S300" s="379"/>
      <c r="T300" s="380">
        <v>2</v>
      </c>
    </row>
    <row r="301" spans="1:20" x14ac:dyDescent="0.2">
      <c r="A301" s="151">
        <f t="shared" si="67"/>
        <v>51151</v>
      </c>
      <c r="B301" s="151">
        <f t="shared" si="68"/>
        <v>5</v>
      </c>
      <c r="C301" s="152">
        <f t="shared" si="69"/>
        <v>11</v>
      </c>
      <c r="D301" s="152" t="str">
        <f t="shared" si="70"/>
        <v>初鹿</v>
      </c>
      <c r="E301" s="152" t="str">
        <f t="shared" si="71"/>
        <v>里紗</v>
      </c>
      <c r="F301" s="153" t="str">
        <f t="shared" si="72"/>
        <v>ﾊｼﾞｶ</v>
      </c>
      <c r="G301" s="153" t="str">
        <f t="shared" si="73"/>
        <v>ﾘｻ</v>
      </c>
      <c r="H301" s="154">
        <f t="shared" si="74"/>
        <v>1</v>
      </c>
      <c r="I301" s="152" t="str">
        <f t="shared" si="66"/>
        <v>明星学園</v>
      </c>
      <c r="K301" s="152" t="str">
        <f t="shared" si="75"/>
        <v>女</v>
      </c>
      <c r="M301" s="380">
        <v>51151</v>
      </c>
      <c r="N301" s="380" t="s">
        <v>5024</v>
      </c>
      <c r="O301" s="380" t="s">
        <v>4880</v>
      </c>
      <c r="P301" s="380" t="s">
        <v>5025</v>
      </c>
      <c r="Q301" s="380" t="s">
        <v>424</v>
      </c>
      <c r="R301" s="380" t="s">
        <v>886</v>
      </c>
      <c r="S301" s="379"/>
      <c r="T301" s="380">
        <v>1</v>
      </c>
    </row>
    <row r="302" spans="1:20" x14ac:dyDescent="0.2">
      <c r="A302" s="151">
        <f t="shared" si="67"/>
        <v>51152</v>
      </c>
      <c r="B302" s="151">
        <f t="shared" si="68"/>
        <v>5</v>
      </c>
      <c r="C302" s="152">
        <f t="shared" si="69"/>
        <v>11</v>
      </c>
      <c r="D302" s="152" t="str">
        <f t="shared" si="70"/>
        <v>櫻井</v>
      </c>
      <c r="E302" s="152" t="str">
        <f t="shared" si="71"/>
        <v>莉央</v>
      </c>
      <c r="F302" s="153" t="str">
        <f t="shared" si="72"/>
        <v>ｻｸﾗｲ</v>
      </c>
      <c r="G302" s="153" t="str">
        <f t="shared" si="73"/>
        <v>ﾘｵ</v>
      </c>
      <c r="H302" s="154">
        <f t="shared" si="74"/>
        <v>1</v>
      </c>
      <c r="I302" s="152" t="str">
        <f t="shared" si="66"/>
        <v>明星学園</v>
      </c>
      <c r="K302" s="152" t="str">
        <f t="shared" si="75"/>
        <v>女</v>
      </c>
      <c r="M302" s="380">
        <v>51152</v>
      </c>
      <c r="N302" s="380" t="s">
        <v>115</v>
      </c>
      <c r="O302" s="380" t="s">
        <v>3727</v>
      </c>
      <c r="P302" s="380" t="s">
        <v>360</v>
      </c>
      <c r="Q302" s="380" t="s">
        <v>397</v>
      </c>
      <c r="R302" s="380" t="s">
        <v>886</v>
      </c>
      <c r="S302" s="379"/>
      <c r="T302" s="380">
        <v>1</v>
      </c>
    </row>
    <row r="303" spans="1:20" x14ac:dyDescent="0.2">
      <c r="A303" s="151">
        <f t="shared" si="67"/>
        <v>51153</v>
      </c>
      <c r="B303" s="151">
        <f t="shared" si="68"/>
        <v>5</v>
      </c>
      <c r="C303" s="152">
        <f t="shared" si="69"/>
        <v>11</v>
      </c>
      <c r="D303" s="152" t="str">
        <f t="shared" si="70"/>
        <v>小松</v>
      </c>
      <c r="E303" s="152" t="str">
        <f t="shared" si="71"/>
        <v>陽菜</v>
      </c>
      <c r="F303" s="153" t="str">
        <f t="shared" si="72"/>
        <v>ｺﾏﾂ</v>
      </c>
      <c r="G303" s="153" t="str">
        <f t="shared" si="73"/>
        <v>ﾋﾅ</v>
      </c>
      <c r="H303" s="154">
        <f t="shared" si="74"/>
        <v>1</v>
      </c>
      <c r="I303" s="152" t="str">
        <f t="shared" si="66"/>
        <v>明星学園</v>
      </c>
      <c r="K303" s="152" t="str">
        <f t="shared" si="75"/>
        <v>女</v>
      </c>
      <c r="M303" s="380">
        <v>51153</v>
      </c>
      <c r="N303" s="380" t="s">
        <v>1255</v>
      </c>
      <c r="O303" s="380" t="s">
        <v>1352</v>
      </c>
      <c r="P303" s="380" t="s">
        <v>1256</v>
      </c>
      <c r="Q303" s="380" t="s">
        <v>1353</v>
      </c>
      <c r="R303" s="380" t="s">
        <v>886</v>
      </c>
      <c r="S303" s="379"/>
      <c r="T303" s="380">
        <v>1</v>
      </c>
    </row>
    <row r="304" spans="1:20" x14ac:dyDescent="0.2">
      <c r="A304" s="151">
        <f t="shared" si="67"/>
        <v>51154</v>
      </c>
      <c r="B304" s="151">
        <f t="shared" si="68"/>
        <v>5</v>
      </c>
      <c r="C304" s="152">
        <f t="shared" si="69"/>
        <v>11</v>
      </c>
      <c r="D304" s="152" t="str">
        <f t="shared" si="70"/>
        <v>小松</v>
      </c>
      <c r="E304" s="152" t="str">
        <f t="shared" si="71"/>
        <v>晴奈</v>
      </c>
      <c r="F304" s="153" t="str">
        <f t="shared" si="72"/>
        <v>ｺﾏﾂ</v>
      </c>
      <c r="G304" s="153" t="str">
        <f t="shared" si="73"/>
        <v>ﾊﾅ</v>
      </c>
      <c r="H304" s="154">
        <f t="shared" si="74"/>
        <v>1</v>
      </c>
      <c r="I304" s="152" t="str">
        <f t="shared" si="66"/>
        <v>明星学園</v>
      </c>
      <c r="K304" s="152" t="str">
        <f t="shared" si="75"/>
        <v>女</v>
      </c>
      <c r="M304" s="380">
        <v>51154</v>
      </c>
      <c r="N304" s="380" t="s">
        <v>1255</v>
      </c>
      <c r="O304" s="380" t="s">
        <v>5026</v>
      </c>
      <c r="P304" s="380" t="s">
        <v>1256</v>
      </c>
      <c r="Q304" s="380" t="s">
        <v>1281</v>
      </c>
      <c r="R304" s="380" t="s">
        <v>886</v>
      </c>
      <c r="S304" s="379"/>
      <c r="T304" s="380">
        <v>1</v>
      </c>
    </row>
    <row r="305" spans="1:20" x14ac:dyDescent="0.2">
      <c r="A305" s="151">
        <f t="shared" si="67"/>
        <v>51155</v>
      </c>
      <c r="B305" s="151">
        <f t="shared" si="68"/>
        <v>5</v>
      </c>
      <c r="C305" s="152">
        <f t="shared" si="69"/>
        <v>11</v>
      </c>
      <c r="D305" s="152" t="str">
        <f t="shared" si="70"/>
        <v>吉井</v>
      </c>
      <c r="E305" s="152" t="str">
        <f t="shared" si="71"/>
        <v>茉優</v>
      </c>
      <c r="F305" s="153" t="str">
        <f t="shared" si="72"/>
        <v>ﾖｼｲ</v>
      </c>
      <c r="G305" s="153" t="str">
        <f t="shared" si="73"/>
        <v>ﾏﾕ</v>
      </c>
      <c r="H305" s="154">
        <f t="shared" si="74"/>
        <v>1</v>
      </c>
      <c r="I305" s="152" t="str">
        <f t="shared" si="66"/>
        <v>明星学園</v>
      </c>
      <c r="K305" s="152" t="str">
        <f t="shared" si="75"/>
        <v>女</v>
      </c>
      <c r="M305" s="380">
        <v>51155</v>
      </c>
      <c r="N305" s="380" t="s">
        <v>5549</v>
      </c>
      <c r="O305" s="380" t="s">
        <v>2828</v>
      </c>
      <c r="P305" s="380" t="s">
        <v>1577</v>
      </c>
      <c r="Q305" s="380" t="s">
        <v>328</v>
      </c>
      <c r="R305" s="380" t="s">
        <v>886</v>
      </c>
      <c r="S305" s="379"/>
      <c r="T305" s="380">
        <v>1</v>
      </c>
    </row>
    <row r="306" spans="1:20" x14ac:dyDescent="0.2">
      <c r="A306" s="151">
        <f t="shared" si="67"/>
        <v>51194</v>
      </c>
      <c r="B306" s="151">
        <f t="shared" si="68"/>
        <v>5</v>
      </c>
      <c r="C306" s="152">
        <f t="shared" si="69"/>
        <v>11</v>
      </c>
      <c r="D306" s="152" t="str">
        <f t="shared" si="70"/>
        <v>岩坂</v>
      </c>
      <c r="E306" s="152" t="str">
        <f t="shared" si="71"/>
        <v>真弥</v>
      </c>
      <c r="F306" s="153" t="str">
        <f t="shared" si="72"/>
        <v>ｲﾜｻｶ</v>
      </c>
      <c r="G306" s="153" t="str">
        <f t="shared" si="73"/>
        <v>ﾏﾔ</v>
      </c>
      <c r="H306" s="154">
        <f t="shared" si="74"/>
        <v>2</v>
      </c>
      <c r="I306" s="152" t="str">
        <f t="shared" si="66"/>
        <v>明星学園</v>
      </c>
      <c r="K306" s="152" t="str">
        <f t="shared" si="75"/>
        <v>女</v>
      </c>
      <c r="M306" s="380">
        <v>51194</v>
      </c>
      <c r="N306" s="380" t="s">
        <v>3479</v>
      </c>
      <c r="O306" s="380" t="s">
        <v>3480</v>
      </c>
      <c r="P306" s="380" t="s">
        <v>3481</v>
      </c>
      <c r="Q306" s="380" t="s">
        <v>2575</v>
      </c>
      <c r="R306" s="380" t="s">
        <v>886</v>
      </c>
      <c r="S306" s="379"/>
      <c r="T306" s="380">
        <v>2</v>
      </c>
    </row>
    <row r="307" spans="1:20" x14ac:dyDescent="0.2">
      <c r="A307" s="151">
        <f t="shared" si="67"/>
        <v>51195</v>
      </c>
      <c r="B307" s="151">
        <f t="shared" si="68"/>
        <v>5</v>
      </c>
      <c r="C307" s="152">
        <f t="shared" si="69"/>
        <v>11</v>
      </c>
      <c r="D307" s="152" t="str">
        <f t="shared" si="70"/>
        <v>篠</v>
      </c>
      <c r="E307" s="152" t="str">
        <f t="shared" si="71"/>
        <v>亜矢奈</v>
      </c>
      <c r="F307" s="153" t="str">
        <f t="shared" si="72"/>
        <v>ｼﾉ</v>
      </c>
      <c r="G307" s="153" t="str">
        <f t="shared" si="73"/>
        <v>ｱﾔﾅ</v>
      </c>
      <c r="H307" s="154">
        <f t="shared" si="74"/>
        <v>2</v>
      </c>
      <c r="I307" s="152" t="str">
        <f t="shared" si="66"/>
        <v>明星学園</v>
      </c>
      <c r="K307" s="152" t="str">
        <f t="shared" si="75"/>
        <v>女</v>
      </c>
      <c r="M307" s="380">
        <v>51195</v>
      </c>
      <c r="N307" s="380" t="s">
        <v>3482</v>
      </c>
      <c r="O307" s="380" t="s">
        <v>3483</v>
      </c>
      <c r="P307" s="380" t="s">
        <v>1515</v>
      </c>
      <c r="Q307" s="380" t="s">
        <v>3484</v>
      </c>
      <c r="R307" s="380" t="s">
        <v>886</v>
      </c>
      <c r="S307" s="379"/>
      <c r="T307" s="380">
        <v>2</v>
      </c>
    </row>
    <row r="308" spans="1:20" x14ac:dyDescent="0.2">
      <c r="A308" s="151">
        <f t="shared" si="67"/>
        <v>51196</v>
      </c>
      <c r="B308" s="151">
        <f t="shared" si="68"/>
        <v>5</v>
      </c>
      <c r="C308" s="152">
        <f t="shared" si="69"/>
        <v>11</v>
      </c>
      <c r="D308" s="152" t="str">
        <f t="shared" si="70"/>
        <v>熊木</v>
      </c>
      <c r="E308" s="152" t="str">
        <f t="shared" si="71"/>
        <v>夏奈穂</v>
      </c>
      <c r="F308" s="153" t="str">
        <f t="shared" si="72"/>
        <v>ｸﾏｷ</v>
      </c>
      <c r="G308" s="153" t="str">
        <f t="shared" si="73"/>
        <v>ﾅﾅﾎ</v>
      </c>
      <c r="H308" s="154">
        <f t="shared" si="74"/>
        <v>2</v>
      </c>
      <c r="I308" s="152" t="str">
        <f t="shared" si="66"/>
        <v>明星学園</v>
      </c>
      <c r="K308" s="152" t="str">
        <f t="shared" si="75"/>
        <v>女</v>
      </c>
      <c r="M308" s="380">
        <v>51196</v>
      </c>
      <c r="N308" s="380" t="s">
        <v>3485</v>
      </c>
      <c r="O308" s="380" t="s">
        <v>3486</v>
      </c>
      <c r="P308" s="380" t="s">
        <v>3487</v>
      </c>
      <c r="Q308" s="380" t="s">
        <v>3418</v>
      </c>
      <c r="R308" s="380" t="s">
        <v>886</v>
      </c>
      <c r="S308" s="379"/>
      <c r="T308" s="380">
        <v>2</v>
      </c>
    </row>
    <row r="309" spans="1:20" x14ac:dyDescent="0.2">
      <c r="A309" s="151">
        <f t="shared" si="67"/>
        <v>51197</v>
      </c>
      <c r="B309" s="151">
        <f t="shared" si="68"/>
        <v>5</v>
      </c>
      <c r="C309" s="152">
        <f t="shared" si="69"/>
        <v>11</v>
      </c>
      <c r="D309" s="152" t="str">
        <f t="shared" si="70"/>
        <v>法月</v>
      </c>
      <c r="E309" s="152" t="str">
        <f t="shared" si="71"/>
        <v>遙奈</v>
      </c>
      <c r="F309" s="153" t="str">
        <f t="shared" si="72"/>
        <v>ﾉﾘﾂﾞｷ</v>
      </c>
      <c r="G309" s="153" t="str">
        <f t="shared" si="73"/>
        <v>ﾊﾙﾅ</v>
      </c>
      <c r="H309" s="154">
        <f t="shared" si="74"/>
        <v>2</v>
      </c>
      <c r="I309" s="152" t="str">
        <f t="shared" si="66"/>
        <v>明星学園</v>
      </c>
      <c r="K309" s="152" t="str">
        <f t="shared" si="75"/>
        <v>女</v>
      </c>
      <c r="M309" s="380">
        <v>51197</v>
      </c>
      <c r="N309" s="380" t="s">
        <v>3488</v>
      </c>
      <c r="O309" s="380" t="s">
        <v>3489</v>
      </c>
      <c r="P309" s="380" t="s">
        <v>3490</v>
      </c>
      <c r="Q309" s="380" t="s">
        <v>412</v>
      </c>
      <c r="R309" s="380" t="s">
        <v>886</v>
      </c>
      <c r="S309" s="379"/>
      <c r="T309" s="380">
        <v>2</v>
      </c>
    </row>
    <row r="310" spans="1:20" x14ac:dyDescent="0.2">
      <c r="A310" s="151">
        <f t="shared" si="67"/>
        <v>51224</v>
      </c>
      <c r="B310" s="151">
        <f t="shared" si="68"/>
        <v>5</v>
      </c>
      <c r="C310" s="152">
        <f t="shared" si="69"/>
        <v>12</v>
      </c>
      <c r="D310" s="152" t="str">
        <f t="shared" si="70"/>
        <v>宮成</v>
      </c>
      <c r="E310" s="152" t="str">
        <f t="shared" si="71"/>
        <v>和浩</v>
      </c>
      <c r="F310" s="153" t="str">
        <f t="shared" si="72"/>
        <v>ﾐﾔﾅﾘ</v>
      </c>
      <c r="G310" s="153" t="str">
        <f t="shared" si="73"/>
        <v>ｶｽﾞﾋﾛ</v>
      </c>
      <c r="H310" s="154">
        <f t="shared" si="74"/>
        <v>3</v>
      </c>
      <c r="I310" s="152" t="str">
        <f t="shared" si="66"/>
        <v>都多摩科技</v>
      </c>
      <c r="K310" s="152" t="str">
        <f t="shared" si="75"/>
        <v>男</v>
      </c>
      <c r="M310" s="380">
        <v>51224</v>
      </c>
      <c r="N310" s="380" t="s">
        <v>2414</v>
      </c>
      <c r="O310" s="380" t="s">
        <v>2415</v>
      </c>
      <c r="P310" s="380" t="s">
        <v>2416</v>
      </c>
      <c r="Q310" s="380" t="s">
        <v>930</v>
      </c>
      <c r="R310" s="380" t="s">
        <v>885</v>
      </c>
      <c r="S310" s="379"/>
      <c r="T310" s="380">
        <v>3</v>
      </c>
    </row>
    <row r="311" spans="1:20" x14ac:dyDescent="0.2">
      <c r="A311" s="151">
        <f t="shared" si="67"/>
        <v>51225</v>
      </c>
      <c r="B311" s="151">
        <f t="shared" si="68"/>
        <v>5</v>
      </c>
      <c r="C311" s="152">
        <f t="shared" si="69"/>
        <v>12</v>
      </c>
      <c r="D311" s="152" t="str">
        <f t="shared" si="70"/>
        <v>一條</v>
      </c>
      <c r="E311" s="152" t="str">
        <f t="shared" si="71"/>
        <v>竜輝</v>
      </c>
      <c r="F311" s="153" t="str">
        <f t="shared" si="72"/>
        <v>ｲﾁｼﾞｮｳ</v>
      </c>
      <c r="G311" s="153" t="str">
        <f t="shared" si="73"/>
        <v>ﾘｭｳｷ</v>
      </c>
      <c r="H311" s="154">
        <f t="shared" si="74"/>
        <v>3</v>
      </c>
      <c r="I311" s="152" t="str">
        <f t="shared" si="66"/>
        <v>都多摩科技</v>
      </c>
      <c r="K311" s="152" t="str">
        <f t="shared" si="75"/>
        <v>男</v>
      </c>
      <c r="M311" s="380">
        <v>51225</v>
      </c>
      <c r="N311" s="380" t="s">
        <v>2417</v>
      </c>
      <c r="O311" s="380" t="s">
        <v>2418</v>
      </c>
      <c r="P311" s="380" t="s">
        <v>2419</v>
      </c>
      <c r="Q311" s="380" t="s">
        <v>1746</v>
      </c>
      <c r="R311" s="380" t="s">
        <v>885</v>
      </c>
      <c r="S311" s="379"/>
      <c r="T311" s="380">
        <v>3</v>
      </c>
    </row>
    <row r="312" spans="1:20" x14ac:dyDescent="0.2">
      <c r="A312" s="151">
        <f t="shared" si="67"/>
        <v>51226</v>
      </c>
      <c r="B312" s="151">
        <f t="shared" si="68"/>
        <v>5</v>
      </c>
      <c r="C312" s="152">
        <f t="shared" si="69"/>
        <v>12</v>
      </c>
      <c r="D312" s="152" t="str">
        <f t="shared" si="70"/>
        <v>堀</v>
      </c>
      <c r="E312" s="152" t="str">
        <f t="shared" si="71"/>
        <v>健一朗</v>
      </c>
      <c r="F312" s="153" t="str">
        <f t="shared" si="72"/>
        <v>ﾎﾘ</v>
      </c>
      <c r="G312" s="153" t="str">
        <f t="shared" si="73"/>
        <v>ｹﾝｲﾁﾛｳ</v>
      </c>
      <c r="H312" s="154">
        <f t="shared" si="74"/>
        <v>3</v>
      </c>
      <c r="I312" s="152" t="str">
        <f t="shared" si="66"/>
        <v>都多摩科技</v>
      </c>
      <c r="K312" s="152" t="str">
        <f t="shared" si="75"/>
        <v>男</v>
      </c>
      <c r="M312" s="380">
        <v>51226</v>
      </c>
      <c r="N312" s="380" t="s">
        <v>1265</v>
      </c>
      <c r="O312" s="380" t="s">
        <v>2420</v>
      </c>
      <c r="P312" s="380" t="s">
        <v>1266</v>
      </c>
      <c r="Q312" s="380" t="s">
        <v>2421</v>
      </c>
      <c r="R312" s="380" t="s">
        <v>885</v>
      </c>
      <c r="S312" s="379"/>
      <c r="T312" s="380">
        <v>3</v>
      </c>
    </row>
    <row r="313" spans="1:20" x14ac:dyDescent="0.2">
      <c r="A313" s="151">
        <f t="shared" si="67"/>
        <v>51228</v>
      </c>
      <c r="B313" s="151">
        <f t="shared" si="68"/>
        <v>5</v>
      </c>
      <c r="C313" s="152">
        <f t="shared" si="69"/>
        <v>12</v>
      </c>
      <c r="D313" s="152" t="str">
        <f t="shared" si="70"/>
        <v>栗原</v>
      </c>
      <c r="E313" s="152" t="str">
        <f t="shared" si="71"/>
        <v>康輔</v>
      </c>
      <c r="F313" s="153" t="str">
        <f t="shared" si="72"/>
        <v>ｸﾘﾊﾗ</v>
      </c>
      <c r="G313" s="153" t="str">
        <f t="shared" si="73"/>
        <v>ｺｳｽｹ</v>
      </c>
      <c r="H313" s="154">
        <f t="shared" si="74"/>
        <v>3</v>
      </c>
      <c r="I313" s="152" t="str">
        <f t="shared" si="66"/>
        <v>都多摩科技</v>
      </c>
      <c r="K313" s="152" t="str">
        <f t="shared" si="75"/>
        <v>男</v>
      </c>
      <c r="M313" s="380">
        <v>51228</v>
      </c>
      <c r="N313" s="380" t="s">
        <v>630</v>
      </c>
      <c r="O313" s="380" t="s">
        <v>1844</v>
      </c>
      <c r="P313" s="380" t="s">
        <v>631</v>
      </c>
      <c r="Q313" s="380" t="s">
        <v>417</v>
      </c>
      <c r="R313" s="380" t="s">
        <v>885</v>
      </c>
      <c r="S313" s="379"/>
      <c r="T313" s="380">
        <v>3</v>
      </c>
    </row>
    <row r="314" spans="1:20" x14ac:dyDescent="0.2">
      <c r="A314" s="151">
        <f t="shared" si="67"/>
        <v>51229</v>
      </c>
      <c r="B314" s="151">
        <f t="shared" si="68"/>
        <v>5</v>
      </c>
      <c r="C314" s="152">
        <f t="shared" si="69"/>
        <v>12</v>
      </c>
      <c r="D314" s="152" t="str">
        <f t="shared" si="70"/>
        <v>中村</v>
      </c>
      <c r="E314" s="152" t="str">
        <f t="shared" si="71"/>
        <v>築</v>
      </c>
      <c r="F314" s="153" t="str">
        <f t="shared" si="72"/>
        <v>ﾅｶﾑﾗ</v>
      </c>
      <c r="G314" s="153" t="str">
        <f t="shared" si="73"/>
        <v>ｷｽﾞｸ</v>
      </c>
      <c r="H314" s="154">
        <f t="shared" si="74"/>
        <v>3</v>
      </c>
      <c r="I314" s="152" t="str">
        <f t="shared" si="66"/>
        <v>都多摩科技</v>
      </c>
      <c r="K314" s="152" t="str">
        <f t="shared" si="75"/>
        <v>男</v>
      </c>
      <c r="M314" s="380">
        <v>51229</v>
      </c>
      <c r="N314" s="380" t="s">
        <v>147</v>
      </c>
      <c r="O314" s="380" t="s">
        <v>2422</v>
      </c>
      <c r="P314" s="380" t="s">
        <v>445</v>
      </c>
      <c r="Q314" s="380" t="s">
        <v>2423</v>
      </c>
      <c r="R314" s="380" t="s">
        <v>885</v>
      </c>
      <c r="S314" s="379"/>
      <c r="T314" s="380">
        <v>3</v>
      </c>
    </row>
    <row r="315" spans="1:20" x14ac:dyDescent="0.2">
      <c r="A315" s="151">
        <f t="shared" si="67"/>
        <v>51231</v>
      </c>
      <c r="B315" s="151">
        <f t="shared" si="68"/>
        <v>5</v>
      </c>
      <c r="C315" s="152">
        <f t="shared" si="69"/>
        <v>12</v>
      </c>
      <c r="D315" s="152" t="str">
        <f t="shared" si="70"/>
        <v>井上</v>
      </c>
      <c r="E315" s="152" t="str">
        <f t="shared" si="71"/>
        <v>悠馬</v>
      </c>
      <c r="F315" s="153" t="str">
        <f t="shared" si="72"/>
        <v>ｲﾉｳｴ</v>
      </c>
      <c r="G315" s="153" t="str">
        <f t="shared" si="73"/>
        <v>ﾕｳﾏ</v>
      </c>
      <c r="H315" s="154">
        <f t="shared" si="74"/>
        <v>3</v>
      </c>
      <c r="I315" s="152" t="str">
        <f t="shared" si="66"/>
        <v>都多摩科技</v>
      </c>
      <c r="K315" s="152" t="str">
        <f t="shared" si="75"/>
        <v>男</v>
      </c>
      <c r="M315" s="380">
        <v>51231</v>
      </c>
      <c r="N315" s="380" t="s">
        <v>166</v>
      </c>
      <c r="O315" s="380" t="s">
        <v>617</v>
      </c>
      <c r="P315" s="380" t="s">
        <v>508</v>
      </c>
      <c r="Q315" s="380" t="s">
        <v>618</v>
      </c>
      <c r="R315" s="380" t="s">
        <v>885</v>
      </c>
      <c r="S315" s="379"/>
      <c r="T315" s="380">
        <v>3</v>
      </c>
    </row>
    <row r="316" spans="1:20" x14ac:dyDescent="0.2">
      <c r="A316" s="151">
        <f t="shared" si="67"/>
        <v>51234</v>
      </c>
      <c r="B316" s="151">
        <f t="shared" si="68"/>
        <v>5</v>
      </c>
      <c r="C316" s="152">
        <f t="shared" si="69"/>
        <v>12</v>
      </c>
      <c r="D316" s="152" t="str">
        <f t="shared" si="70"/>
        <v>松本</v>
      </c>
      <c r="E316" s="152" t="str">
        <f t="shared" si="71"/>
        <v>勇生</v>
      </c>
      <c r="F316" s="153" t="str">
        <f t="shared" si="72"/>
        <v>ﾏﾂﾓﾄ</v>
      </c>
      <c r="G316" s="153" t="str">
        <f t="shared" si="73"/>
        <v>ﾕｳｷ</v>
      </c>
      <c r="H316" s="154">
        <f t="shared" si="74"/>
        <v>2</v>
      </c>
      <c r="I316" s="152" t="str">
        <f t="shared" si="66"/>
        <v>都多摩科技</v>
      </c>
      <c r="K316" s="152" t="str">
        <f t="shared" si="75"/>
        <v>男</v>
      </c>
      <c r="M316" s="380">
        <v>51234</v>
      </c>
      <c r="N316" s="380" t="s">
        <v>133</v>
      </c>
      <c r="O316" s="380" t="s">
        <v>3491</v>
      </c>
      <c r="P316" s="380" t="s">
        <v>311</v>
      </c>
      <c r="Q316" s="380" t="s">
        <v>307</v>
      </c>
      <c r="R316" s="380" t="s">
        <v>885</v>
      </c>
      <c r="S316" s="379"/>
      <c r="T316" s="380">
        <v>2</v>
      </c>
    </row>
    <row r="317" spans="1:20" x14ac:dyDescent="0.2">
      <c r="A317" s="151">
        <f t="shared" si="67"/>
        <v>51235</v>
      </c>
      <c r="B317" s="151">
        <f t="shared" si="68"/>
        <v>5</v>
      </c>
      <c r="C317" s="152">
        <f t="shared" si="69"/>
        <v>12</v>
      </c>
      <c r="D317" s="152" t="str">
        <f t="shared" si="70"/>
        <v>相田</v>
      </c>
      <c r="E317" s="152" t="str">
        <f t="shared" si="71"/>
        <v>真</v>
      </c>
      <c r="F317" s="153" t="str">
        <f t="shared" si="72"/>
        <v>ｱｲﾀﾞ</v>
      </c>
      <c r="G317" s="153" t="str">
        <f t="shared" si="73"/>
        <v>ﾏｺﾄ</v>
      </c>
      <c r="H317" s="154">
        <f t="shared" si="74"/>
        <v>2</v>
      </c>
      <c r="I317" s="152" t="str">
        <f t="shared" si="66"/>
        <v>都多摩科技</v>
      </c>
      <c r="K317" s="152" t="str">
        <f t="shared" si="75"/>
        <v>男</v>
      </c>
      <c r="M317" s="380">
        <v>51235</v>
      </c>
      <c r="N317" s="380" t="s">
        <v>2171</v>
      </c>
      <c r="O317" s="380" t="s">
        <v>4071</v>
      </c>
      <c r="P317" s="380" t="s">
        <v>2330</v>
      </c>
      <c r="Q317" s="380" t="s">
        <v>891</v>
      </c>
      <c r="R317" s="380" t="s">
        <v>885</v>
      </c>
      <c r="S317" s="379"/>
      <c r="T317" s="380">
        <v>2</v>
      </c>
    </row>
    <row r="318" spans="1:20" x14ac:dyDescent="0.2">
      <c r="A318" s="151">
        <f t="shared" si="67"/>
        <v>51237</v>
      </c>
      <c r="B318" s="151">
        <f t="shared" si="68"/>
        <v>5</v>
      </c>
      <c r="C318" s="152">
        <f t="shared" si="69"/>
        <v>12</v>
      </c>
      <c r="D318" s="152" t="str">
        <f t="shared" si="70"/>
        <v>横山</v>
      </c>
      <c r="E318" s="152" t="str">
        <f t="shared" si="71"/>
        <v>孝幸</v>
      </c>
      <c r="F318" s="153" t="str">
        <f t="shared" si="72"/>
        <v>ﾖｺﾔﾏ</v>
      </c>
      <c r="G318" s="153" t="str">
        <f t="shared" si="73"/>
        <v>ﾀｶﾕｷ</v>
      </c>
      <c r="H318" s="154">
        <f t="shared" si="74"/>
        <v>2</v>
      </c>
      <c r="I318" s="152" t="str">
        <f t="shared" si="66"/>
        <v>都多摩科技</v>
      </c>
      <c r="K318" s="152" t="str">
        <f t="shared" si="75"/>
        <v>男</v>
      </c>
      <c r="M318" s="380">
        <v>51237</v>
      </c>
      <c r="N318" s="380" t="s">
        <v>1243</v>
      </c>
      <c r="O318" s="380" t="s">
        <v>4072</v>
      </c>
      <c r="P318" s="380" t="s">
        <v>1244</v>
      </c>
      <c r="Q318" s="380" t="s">
        <v>452</v>
      </c>
      <c r="R318" s="380" t="s">
        <v>885</v>
      </c>
      <c r="S318" s="379"/>
      <c r="T318" s="380">
        <v>2</v>
      </c>
    </row>
    <row r="319" spans="1:20" x14ac:dyDescent="0.2">
      <c r="A319" s="151">
        <f t="shared" si="67"/>
        <v>51238</v>
      </c>
      <c r="B319" s="151">
        <f t="shared" si="68"/>
        <v>5</v>
      </c>
      <c r="C319" s="152">
        <f t="shared" si="69"/>
        <v>12</v>
      </c>
      <c r="D319" s="152" t="str">
        <f t="shared" si="70"/>
        <v>飯田</v>
      </c>
      <c r="E319" s="152" t="str">
        <f t="shared" si="71"/>
        <v>幹起</v>
      </c>
      <c r="F319" s="153" t="str">
        <f t="shared" si="72"/>
        <v>ｲｲﾀﾞ</v>
      </c>
      <c r="G319" s="153" t="str">
        <f t="shared" si="73"/>
        <v>ﾓﾄｷ</v>
      </c>
      <c r="H319" s="154">
        <f t="shared" si="74"/>
        <v>2</v>
      </c>
      <c r="I319" s="152" t="str">
        <f t="shared" si="66"/>
        <v>都多摩科技</v>
      </c>
      <c r="K319" s="152" t="str">
        <f t="shared" si="75"/>
        <v>男</v>
      </c>
      <c r="M319" s="380">
        <v>51238</v>
      </c>
      <c r="N319" s="380" t="s">
        <v>197</v>
      </c>
      <c r="O319" s="380" t="s">
        <v>4073</v>
      </c>
      <c r="P319" s="380" t="s">
        <v>485</v>
      </c>
      <c r="Q319" s="380" t="s">
        <v>1733</v>
      </c>
      <c r="R319" s="380" t="s">
        <v>885</v>
      </c>
      <c r="S319" s="379"/>
      <c r="T319" s="380">
        <v>2</v>
      </c>
    </row>
    <row r="320" spans="1:20" x14ac:dyDescent="0.2">
      <c r="A320" s="151">
        <f t="shared" si="67"/>
        <v>51239</v>
      </c>
      <c r="B320" s="151">
        <f t="shared" si="68"/>
        <v>5</v>
      </c>
      <c r="C320" s="152">
        <f t="shared" si="69"/>
        <v>12</v>
      </c>
      <c r="D320" s="152" t="str">
        <f t="shared" si="70"/>
        <v>中村</v>
      </c>
      <c r="E320" s="152" t="str">
        <f t="shared" si="71"/>
        <v>俊哉</v>
      </c>
      <c r="F320" s="153" t="str">
        <f t="shared" si="72"/>
        <v>ﾅｶﾑﾗ</v>
      </c>
      <c r="G320" s="153" t="str">
        <f t="shared" si="73"/>
        <v>ｼｭﾝﾔ</v>
      </c>
      <c r="H320" s="154">
        <f t="shared" si="74"/>
        <v>2</v>
      </c>
      <c r="I320" s="152" t="str">
        <f t="shared" si="66"/>
        <v>都多摩科技</v>
      </c>
      <c r="K320" s="152" t="str">
        <f t="shared" si="75"/>
        <v>男</v>
      </c>
      <c r="M320" s="380">
        <v>51239</v>
      </c>
      <c r="N320" s="380" t="s">
        <v>147</v>
      </c>
      <c r="O320" s="380" t="s">
        <v>4074</v>
      </c>
      <c r="P320" s="380" t="s">
        <v>445</v>
      </c>
      <c r="Q320" s="380" t="s">
        <v>987</v>
      </c>
      <c r="R320" s="380" t="s">
        <v>885</v>
      </c>
      <c r="S320" s="379"/>
      <c r="T320" s="380">
        <v>2</v>
      </c>
    </row>
    <row r="321" spans="1:20" x14ac:dyDescent="0.2">
      <c r="A321" s="151">
        <f t="shared" si="67"/>
        <v>51240</v>
      </c>
      <c r="B321" s="151">
        <f t="shared" si="68"/>
        <v>5</v>
      </c>
      <c r="C321" s="152">
        <f t="shared" si="69"/>
        <v>12</v>
      </c>
      <c r="D321" s="152" t="str">
        <f t="shared" si="70"/>
        <v>市川</v>
      </c>
      <c r="E321" s="152" t="str">
        <f t="shared" si="71"/>
        <v>汀斗</v>
      </c>
      <c r="F321" s="153" t="str">
        <f t="shared" si="72"/>
        <v>ｲﾁｶﾜ</v>
      </c>
      <c r="G321" s="153" t="str">
        <f t="shared" si="73"/>
        <v>ﾃｲﾄ</v>
      </c>
      <c r="H321" s="154">
        <f t="shared" si="74"/>
        <v>1</v>
      </c>
      <c r="I321" s="152" t="str">
        <f t="shared" si="66"/>
        <v>都多摩科技</v>
      </c>
      <c r="K321" s="152" t="str">
        <f t="shared" si="75"/>
        <v>男</v>
      </c>
      <c r="M321" s="380">
        <v>51240</v>
      </c>
      <c r="N321" s="380" t="s">
        <v>205</v>
      </c>
      <c r="O321" s="380" t="s">
        <v>5550</v>
      </c>
      <c r="P321" s="380" t="s">
        <v>495</v>
      </c>
      <c r="Q321" s="380" t="s">
        <v>5551</v>
      </c>
      <c r="R321" s="380" t="s">
        <v>885</v>
      </c>
      <c r="S321" s="379"/>
      <c r="T321" s="380">
        <v>1</v>
      </c>
    </row>
    <row r="322" spans="1:20" x14ac:dyDescent="0.2">
      <c r="A322" s="151">
        <f t="shared" si="67"/>
        <v>51241</v>
      </c>
      <c r="B322" s="151">
        <f t="shared" si="68"/>
        <v>5</v>
      </c>
      <c r="C322" s="152">
        <f t="shared" si="69"/>
        <v>12</v>
      </c>
      <c r="D322" s="152" t="str">
        <f t="shared" si="70"/>
        <v>井村</v>
      </c>
      <c r="E322" s="152" t="str">
        <f t="shared" si="71"/>
        <v>建吾</v>
      </c>
      <c r="F322" s="153" t="str">
        <f t="shared" si="72"/>
        <v>ｲﾑﾗ</v>
      </c>
      <c r="G322" s="153" t="str">
        <f t="shared" si="73"/>
        <v>ｹﾝｺﾞ</v>
      </c>
      <c r="H322" s="154">
        <f t="shared" si="74"/>
        <v>1</v>
      </c>
      <c r="I322" s="152" t="str">
        <f t="shared" ref="I322:I385" si="76">VLOOKUP(B322*100+C322,テスト,2,0)</f>
        <v>都多摩科技</v>
      </c>
      <c r="K322" s="152" t="str">
        <f t="shared" si="75"/>
        <v>男</v>
      </c>
      <c r="M322" s="380">
        <v>51241</v>
      </c>
      <c r="N322" s="380" t="s">
        <v>5552</v>
      </c>
      <c r="O322" s="380" t="s">
        <v>5553</v>
      </c>
      <c r="P322" s="380" t="s">
        <v>5554</v>
      </c>
      <c r="Q322" s="380" t="s">
        <v>602</v>
      </c>
      <c r="R322" s="380" t="s">
        <v>885</v>
      </c>
      <c r="S322" s="379"/>
      <c r="T322" s="380">
        <v>1</v>
      </c>
    </row>
    <row r="323" spans="1:20" x14ac:dyDescent="0.2">
      <c r="A323" s="151">
        <f t="shared" ref="A323:A386" si="77">M323</f>
        <v>51242</v>
      </c>
      <c r="B323" s="151">
        <f t="shared" ref="B323:B386" si="78">ROUNDDOWN(A323/10000,0)</f>
        <v>5</v>
      </c>
      <c r="C323" s="152">
        <f t="shared" ref="C323:C386" si="79">ROUNDDOWN((A323-B323*10000)/100,0)</f>
        <v>12</v>
      </c>
      <c r="D323" s="152" t="str">
        <f t="shared" ref="D323:D386" si="80">N323</f>
        <v>嶋田</v>
      </c>
      <c r="E323" s="152" t="str">
        <f t="shared" ref="E323:E386" si="81">O323</f>
        <v>舜紀</v>
      </c>
      <c r="F323" s="153" t="str">
        <f t="shared" ref="F323:F386" si="82">P323</f>
        <v>ｼﾏﾀﾞ</v>
      </c>
      <c r="G323" s="153" t="str">
        <f t="shared" ref="G323:G386" si="83">Q323</f>
        <v>ｼｭﾝｷ</v>
      </c>
      <c r="H323" s="154">
        <f t="shared" ref="H323:H386" si="84">T323</f>
        <v>1</v>
      </c>
      <c r="I323" s="152" t="str">
        <f t="shared" si="76"/>
        <v>都多摩科技</v>
      </c>
      <c r="K323" s="152" t="str">
        <f t="shared" ref="K323:K386" si="85">R323</f>
        <v>男</v>
      </c>
      <c r="M323" s="380">
        <v>51242</v>
      </c>
      <c r="N323" s="380" t="s">
        <v>1436</v>
      </c>
      <c r="O323" s="380" t="s">
        <v>5555</v>
      </c>
      <c r="P323" s="380" t="s">
        <v>890</v>
      </c>
      <c r="Q323" s="380" t="s">
        <v>2228</v>
      </c>
      <c r="R323" s="380" t="s">
        <v>885</v>
      </c>
      <c r="S323" s="379"/>
      <c r="T323" s="380">
        <v>1</v>
      </c>
    </row>
    <row r="324" spans="1:20" x14ac:dyDescent="0.2">
      <c r="A324" s="151">
        <f t="shared" si="77"/>
        <v>51243</v>
      </c>
      <c r="B324" s="151">
        <f t="shared" si="78"/>
        <v>5</v>
      </c>
      <c r="C324" s="152">
        <f t="shared" si="79"/>
        <v>12</v>
      </c>
      <c r="D324" s="152" t="str">
        <f t="shared" si="80"/>
        <v>千葉</v>
      </c>
      <c r="E324" s="152" t="str">
        <f t="shared" si="81"/>
        <v>杜</v>
      </c>
      <c r="F324" s="153" t="str">
        <f t="shared" si="82"/>
        <v>ﾁﾊﾞ</v>
      </c>
      <c r="G324" s="153" t="str">
        <f t="shared" si="83"/>
        <v>ﾓﾘ</v>
      </c>
      <c r="H324" s="154">
        <f t="shared" si="84"/>
        <v>1</v>
      </c>
      <c r="I324" s="152" t="str">
        <f t="shared" si="76"/>
        <v>都多摩科技</v>
      </c>
      <c r="K324" s="152" t="str">
        <f t="shared" si="85"/>
        <v>男</v>
      </c>
      <c r="M324" s="380">
        <v>51243</v>
      </c>
      <c r="N324" s="380" t="s">
        <v>2882</v>
      </c>
      <c r="O324" s="380" t="s">
        <v>2881</v>
      </c>
      <c r="P324" s="380" t="s">
        <v>2883</v>
      </c>
      <c r="Q324" s="380" t="s">
        <v>380</v>
      </c>
      <c r="R324" s="380" t="s">
        <v>885</v>
      </c>
      <c r="S324" s="379"/>
      <c r="T324" s="380">
        <v>1</v>
      </c>
    </row>
    <row r="325" spans="1:20" x14ac:dyDescent="0.2">
      <c r="A325" s="151">
        <f t="shared" si="77"/>
        <v>51244</v>
      </c>
      <c r="B325" s="151">
        <f t="shared" si="78"/>
        <v>5</v>
      </c>
      <c r="C325" s="152">
        <f t="shared" si="79"/>
        <v>12</v>
      </c>
      <c r="D325" s="152" t="str">
        <f t="shared" si="80"/>
        <v>西澤</v>
      </c>
      <c r="E325" s="152" t="str">
        <f t="shared" si="81"/>
        <v>秀吉</v>
      </c>
      <c r="F325" s="153" t="str">
        <f t="shared" si="82"/>
        <v>ﾆｼｻﾞﾜ</v>
      </c>
      <c r="G325" s="153" t="str">
        <f t="shared" si="83"/>
        <v>ﾋﾃﾞﾖｼ</v>
      </c>
      <c r="H325" s="154">
        <f t="shared" si="84"/>
        <v>1</v>
      </c>
      <c r="I325" s="152" t="str">
        <f t="shared" si="76"/>
        <v>都多摩科技</v>
      </c>
      <c r="K325" s="152" t="str">
        <f t="shared" si="85"/>
        <v>男</v>
      </c>
      <c r="M325" s="380">
        <v>51244</v>
      </c>
      <c r="N325" s="380" t="s">
        <v>3055</v>
      </c>
      <c r="O325" s="380" t="s">
        <v>5556</v>
      </c>
      <c r="P325" s="380" t="s">
        <v>3056</v>
      </c>
      <c r="Q325" s="380" t="s">
        <v>5557</v>
      </c>
      <c r="R325" s="380" t="s">
        <v>885</v>
      </c>
      <c r="S325" s="379"/>
      <c r="T325" s="380">
        <v>1</v>
      </c>
    </row>
    <row r="326" spans="1:20" x14ac:dyDescent="0.2">
      <c r="A326" s="151">
        <f t="shared" si="77"/>
        <v>51268</v>
      </c>
      <c r="B326" s="151">
        <f t="shared" si="78"/>
        <v>5</v>
      </c>
      <c r="C326" s="152">
        <f t="shared" si="79"/>
        <v>12</v>
      </c>
      <c r="D326" s="152" t="str">
        <f t="shared" si="80"/>
        <v>石森</v>
      </c>
      <c r="E326" s="152" t="str">
        <f t="shared" si="81"/>
        <v>咲野</v>
      </c>
      <c r="F326" s="153" t="str">
        <f t="shared" si="82"/>
        <v>ｲｼﾓﾘ</v>
      </c>
      <c r="G326" s="153" t="str">
        <f t="shared" si="83"/>
        <v>ｻｸﾔ</v>
      </c>
      <c r="H326" s="154">
        <f t="shared" si="84"/>
        <v>3</v>
      </c>
      <c r="I326" s="152" t="str">
        <f t="shared" si="76"/>
        <v>都多摩科技</v>
      </c>
      <c r="K326" s="152" t="str">
        <f t="shared" si="85"/>
        <v>女</v>
      </c>
      <c r="M326" s="380">
        <v>51268</v>
      </c>
      <c r="N326" s="380" t="s">
        <v>2426</v>
      </c>
      <c r="O326" s="380" t="s">
        <v>1970</v>
      </c>
      <c r="P326" s="380" t="s">
        <v>2427</v>
      </c>
      <c r="Q326" s="380" t="s">
        <v>1536</v>
      </c>
      <c r="R326" s="380" t="s">
        <v>886</v>
      </c>
      <c r="S326" s="379"/>
      <c r="T326" s="380">
        <v>3</v>
      </c>
    </row>
    <row r="327" spans="1:20" x14ac:dyDescent="0.2">
      <c r="A327" s="151">
        <f t="shared" si="77"/>
        <v>51301</v>
      </c>
      <c r="B327" s="151">
        <f t="shared" si="78"/>
        <v>5</v>
      </c>
      <c r="C327" s="152">
        <f t="shared" si="79"/>
        <v>13</v>
      </c>
      <c r="D327" s="152" t="str">
        <f t="shared" si="80"/>
        <v>川口</v>
      </c>
      <c r="E327" s="152" t="str">
        <f t="shared" si="81"/>
        <v>綜一朗</v>
      </c>
      <c r="F327" s="153" t="str">
        <f t="shared" si="82"/>
        <v>ｶﾜｸﾞﾁ</v>
      </c>
      <c r="G327" s="153" t="str">
        <f t="shared" si="83"/>
        <v>ｿｳｲﾁﾛｳ</v>
      </c>
      <c r="H327" s="154">
        <f t="shared" si="84"/>
        <v>1</v>
      </c>
      <c r="I327" s="152" t="str">
        <f t="shared" si="76"/>
        <v>都小金井北</v>
      </c>
      <c r="K327" s="152" t="str">
        <f t="shared" si="85"/>
        <v>男</v>
      </c>
      <c r="M327" s="380">
        <v>51301</v>
      </c>
      <c r="N327" s="380" t="s">
        <v>168</v>
      </c>
      <c r="O327" s="380" t="s">
        <v>5558</v>
      </c>
      <c r="P327" s="380" t="s">
        <v>327</v>
      </c>
      <c r="Q327" s="380" t="s">
        <v>419</v>
      </c>
      <c r="R327" s="380" t="s">
        <v>885</v>
      </c>
      <c r="S327" s="379"/>
      <c r="T327" s="380">
        <v>1</v>
      </c>
    </row>
    <row r="328" spans="1:20" x14ac:dyDescent="0.2">
      <c r="A328" s="151">
        <f t="shared" si="77"/>
        <v>51302</v>
      </c>
      <c r="B328" s="151">
        <f t="shared" si="78"/>
        <v>5</v>
      </c>
      <c r="C328" s="152">
        <f t="shared" si="79"/>
        <v>13</v>
      </c>
      <c r="D328" s="152" t="str">
        <f t="shared" si="80"/>
        <v>福島</v>
      </c>
      <c r="E328" s="152" t="str">
        <f t="shared" si="81"/>
        <v>健人</v>
      </c>
      <c r="F328" s="153" t="str">
        <f t="shared" si="82"/>
        <v>ﾌｸｼﾏ</v>
      </c>
      <c r="G328" s="153" t="str">
        <f t="shared" si="83"/>
        <v>ｹﾝﾄ</v>
      </c>
      <c r="H328" s="154">
        <f t="shared" si="84"/>
        <v>1</v>
      </c>
      <c r="I328" s="152" t="str">
        <f t="shared" si="76"/>
        <v>都小金井北</v>
      </c>
      <c r="K328" s="152" t="str">
        <f t="shared" si="85"/>
        <v>男</v>
      </c>
      <c r="M328" s="380">
        <v>51302</v>
      </c>
      <c r="N328" s="380" t="s">
        <v>997</v>
      </c>
      <c r="O328" s="380" t="s">
        <v>194</v>
      </c>
      <c r="P328" s="380" t="s">
        <v>986</v>
      </c>
      <c r="Q328" s="380" t="s">
        <v>390</v>
      </c>
      <c r="R328" s="380" t="s">
        <v>885</v>
      </c>
      <c r="S328" s="379"/>
      <c r="T328" s="380">
        <v>1</v>
      </c>
    </row>
    <row r="329" spans="1:20" x14ac:dyDescent="0.2">
      <c r="A329" s="151">
        <f t="shared" si="77"/>
        <v>51303</v>
      </c>
      <c r="B329" s="151">
        <f t="shared" si="78"/>
        <v>5</v>
      </c>
      <c r="C329" s="152">
        <f t="shared" si="79"/>
        <v>13</v>
      </c>
      <c r="D329" s="152" t="str">
        <f t="shared" si="80"/>
        <v>三浦</v>
      </c>
      <c r="E329" s="152" t="str">
        <f t="shared" si="81"/>
        <v>弘盟</v>
      </c>
      <c r="F329" s="153" t="str">
        <f t="shared" si="82"/>
        <v>ﾐｳﾗ</v>
      </c>
      <c r="G329" s="153" t="str">
        <f t="shared" si="83"/>
        <v>ｺｳﾒｲ</v>
      </c>
      <c r="H329" s="154">
        <f t="shared" si="84"/>
        <v>1</v>
      </c>
      <c r="I329" s="152" t="str">
        <f t="shared" si="76"/>
        <v>都小金井北</v>
      </c>
      <c r="K329" s="152" t="str">
        <f t="shared" si="85"/>
        <v>男</v>
      </c>
      <c r="M329" s="380">
        <v>51303</v>
      </c>
      <c r="N329" s="380" t="s">
        <v>206</v>
      </c>
      <c r="O329" s="380" t="s">
        <v>5559</v>
      </c>
      <c r="P329" s="380" t="s">
        <v>354</v>
      </c>
      <c r="Q329" s="380" t="s">
        <v>5560</v>
      </c>
      <c r="R329" s="380" t="s">
        <v>885</v>
      </c>
      <c r="S329" s="379"/>
      <c r="T329" s="380">
        <v>1</v>
      </c>
    </row>
    <row r="330" spans="1:20" x14ac:dyDescent="0.2">
      <c r="A330" s="151">
        <f t="shared" si="77"/>
        <v>51304</v>
      </c>
      <c r="B330" s="151">
        <f t="shared" si="78"/>
        <v>5</v>
      </c>
      <c r="C330" s="152">
        <f t="shared" si="79"/>
        <v>13</v>
      </c>
      <c r="D330" s="152" t="str">
        <f t="shared" si="80"/>
        <v>宮寺</v>
      </c>
      <c r="E330" s="152" t="str">
        <f t="shared" si="81"/>
        <v>陵平</v>
      </c>
      <c r="F330" s="153" t="str">
        <f t="shared" si="82"/>
        <v>ﾐﾔﾃﾞﾗ</v>
      </c>
      <c r="G330" s="153" t="str">
        <f t="shared" si="83"/>
        <v>ﾘｮｳﾍｲ</v>
      </c>
      <c r="H330" s="154">
        <f t="shared" si="84"/>
        <v>1</v>
      </c>
      <c r="I330" s="152" t="str">
        <f t="shared" si="76"/>
        <v>都小金井北</v>
      </c>
      <c r="K330" s="152" t="str">
        <f t="shared" si="85"/>
        <v>男</v>
      </c>
      <c r="M330" s="380">
        <v>51304</v>
      </c>
      <c r="N330" s="380" t="s">
        <v>5561</v>
      </c>
      <c r="O330" s="380" t="s">
        <v>5562</v>
      </c>
      <c r="P330" s="380" t="s">
        <v>5563</v>
      </c>
      <c r="Q330" s="380" t="s">
        <v>545</v>
      </c>
      <c r="R330" s="380" t="s">
        <v>885</v>
      </c>
      <c r="S330" s="379"/>
      <c r="T330" s="380">
        <v>1</v>
      </c>
    </row>
    <row r="331" spans="1:20" x14ac:dyDescent="0.2">
      <c r="A331" s="151">
        <f t="shared" si="77"/>
        <v>51305</v>
      </c>
      <c r="B331" s="151">
        <f t="shared" si="78"/>
        <v>5</v>
      </c>
      <c r="C331" s="152">
        <f t="shared" si="79"/>
        <v>13</v>
      </c>
      <c r="D331" s="152" t="str">
        <f t="shared" si="80"/>
        <v>穐山</v>
      </c>
      <c r="E331" s="152" t="str">
        <f t="shared" si="81"/>
        <v>巧</v>
      </c>
      <c r="F331" s="153" t="str">
        <f t="shared" si="82"/>
        <v>ｱｷﾔﾏ</v>
      </c>
      <c r="G331" s="153" t="str">
        <f t="shared" si="83"/>
        <v>ﾀｸﾐ</v>
      </c>
      <c r="H331" s="154">
        <f t="shared" si="84"/>
        <v>1</v>
      </c>
      <c r="I331" s="152" t="str">
        <f t="shared" si="76"/>
        <v>都小金井北</v>
      </c>
      <c r="K331" s="152" t="str">
        <f t="shared" si="85"/>
        <v>男</v>
      </c>
      <c r="M331" s="380">
        <v>51305</v>
      </c>
      <c r="N331" s="380" t="s">
        <v>5564</v>
      </c>
      <c r="O331" s="380" t="s">
        <v>5565</v>
      </c>
      <c r="P331" s="380" t="s">
        <v>370</v>
      </c>
      <c r="Q331" s="380" t="s">
        <v>312</v>
      </c>
      <c r="R331" s="380" t="s">
        <v>885</v>
      </c>
      <c r="S331" s="379"/>
      <c r="T331" s="380">
        <v>1</v>
      </c>
    </row>
    <row r="332" spans="1:20" x14ac:dyDescent="0.2">
      <c r="A332" s="151">
        <f t="shared" si="77"/>
        <v>51306</v>
      </c>
      <c r="B332" s="151">
        <f t="shared" si="78"/>
        <v>5</v>
      </c>
      <c r="C332" s="152">
        <f t="shared" si="79"/>
        <v>13</v>
      </c>
      <c r="D332" s="152" t="str">
        <f t="shared" si="80"/>
        <v>宮沢</v>
      </c>
      <c r="E332" s="152" t="str">
        <f t="shared" si="81"/>
        <v>遊楽</v>
      </c>
      <c r="F332" s="153" t="str">
        <f t="shared" si="82"/>
        <v>ﾐﾔｻﾞﾜ</v>
      </c>
      <c r="G332" s="153" t="str">
        <f t="shared" si="83"/>
        <v>ﾕﾗ</v>
      </c>
      <c r="H332" s="154">
        <f t="shared" si="84"/>
        <v>1</v>
      </c>
      <c r="I332" s="152" t="str">
        <f t="shared" si="76"/>
        <v>都小金井北</v>
      </c>
      <c r="K332" s="152" t="str">
        <f t="shared" si="85"/>
        <v>男</v>
      </c>
      <c r="M332" s="380">
        <v>51306</v>
      </c>
      <c r="N332" s="380" t="s">
        <v>4770</v>
      </c>
      <c r="O332" s="380" t="s">
        <v>5566</v>
      </c>
      <c r="P332" s="380" t="s">
        <v>2721</v>
      </c>
      <c r="Q332" s="380" t="s">
        <v>5567</v>
      </c>
      <c r="R332" s="380" t="s">
        <v>885</v>
      </c>
      <c r="S332" s="379"/>
      <c r="T332" s="380">
        <v>1</v>
      </c>
    </row>
    <row r="333" spans="1:20" x14ac:dyDescent="0.2">
      <c r="A333" s="151">
        <f t="shared" si="77"/>
        <v>51329</v>
      </c>
      <c r="B333" s="151">
        <f t="shared" si="78"/>
        <v>5</v>
      </c>
      <c r="C333" s="152">
        <f t="shared" si="79"/>
        <v>13</v>
      </c>
      <c r="D333" s="152" t="str">
        <f t="shared" si="80"/>
        <v>荒木</v>
      </c>
      <c r="E333" s="152" t="str">
        <f t="shared" si="81"/>
        <v>拓海</v>
      </c>
      <c r="F333" s="153" t="str">
        <f t="shared" si="82"/>
        <v>ｱﾗｷ</v>
      </c>
      <c r="G333" s="153" t="str">
        <f t="shared" si="83"/>
        <v>ﾀｸﾐ</v>
      </c>
      <c r="H333" s="154">
        <f t="shared" si="84"/>
        <v>3</v>
      </c>
      <c r="I333" s="152" t="str">
        <f t="shared" si="76"/>
        <v>都小金井北</v>
      </c>
      <c r="K333" s="152" t="str">
        <f t="shared" si="85"/>
        <v>男</v>
      </c>
      <c r="M333" s="380">
        <v>51329</v>
      </c>
      <c r="N333" s="380" t="s">
        <v>648</v>
      </c>
      <c r="O333" s="380" t="s">
        <v>104</v>
      </c>
      <c r="P333" s="380" t="s">
        <v>649</v>
      </c>
      <c r="Q333" s="380" t="s">
        <v>312</v>
      </c>
      <c r="R333" s="380" t="s">
        <v>885</v>
      </c>
      <c r="S333" s="379"/>
      <c r="T333" s="380">
        <v>3</v>
      </c>
    </row>
    <row r="334" spans="1:20" x14ac:dyDescent="0.2">
      <c r="A334" s="151">
        <f t="shared" si="77"/>
        <v>51330</v>
      </c>
      <c r="B334" s="151">
        <f t="shared" si="78"/>
        <v>5</v>
      </c>
      <c r="C334" s="152">
        <f t="shared" si="79"/>
        <v>13</v>
      </c>
      <c r="D334" s="152" t="str">
        <f t="shared" si="80"/>
        <v>岩上</v>
      </c>
      <c r="E334" s="152" t="str">
        <f t="shared" si="81"/>
        <v>草太</v>
      </c>
      <c r="F334" s="153" t="str">
        <f t="shared" si="82"/>
        <v>ｲﾜｶﾐ</v>
      </c>
      <c r="G334" s="153" t="str">
        <f t="shared" si="83"/>
        <v>ｿｳﾀ</v>
      </c>
      <c r="H334" s="154">
        <f t="shared" si="84"/>
        <v>3</v>
      </c>
      <c r="I334" s="152" t="str">
        <f t="shared" si="76"/>
        <v>都小金井北</v>
      </c>
      <c r="K334" s="152" t="str">
        <f t="shared" si="85"/>
        <v>男</v>
      </c>
      <c r="M334" s="380">
        <v>51330</v>
      </c>
      <c r="N334" s="380" t="s">
        <v>2428</v>
      </c>
      <c r="O334" s="380" t="s">
        <v>2429</v>
      </c>
      <c r="P334" s="380" t="s">
        <v>2430</v>
      </c>
      <c r="Q334" s="380" t="s">
        <v>594</v>
      </c>
      <c r="R334" s="380" t="s">
        <v>885</v>
      </c>
      <c r="S334" s="379"/>
      <c r="T334" s="380">
        <v>3</v>
      </c>
    </row>
    <row r="335" spans="1:20" x14ac:dyDescent="0.2">
      <c r="A335" s="151">
        <f t="shared" si="77"/>
        <v>51331</v>
      </c>
      <c r="B335" s="151">
        <f t="shared" si="78"/>
        <v>5</v>
      </c>
      <c r="C335" s="152">
        <f t="shared" si="79"/>
        <v>13</v>
      </c>
      <c r="D335" s="152" t="str">
        <f t="shared" si="80"/>
        <v>小川</v>
      </c>
      <c r="E335" s="152" t="str">
        <f t="shared" si="81"/>
        <v>諒</v>
      </c>
      <c r="F335" s="153" t="str">
        <f t="shared" si="82"/>
        <v>ｵｶﾞﾜ</v>
      </c>
      <c r="G335" s="153" t="str">
        <f t="shared" si="83"/>
        <v>ﾘｮｳ</v>
      </c>
      <c r="H335" s="154">
        <f t="shared" si="84"/>
        <v>3</v>
      </c>
      <c r="I335" s="152" t="str">
        <f t="shared" si="76"/>
        <v>都小金井北</v>
      </c>
      <c r="K335" s="152" t="str">
        <f t="shared" si="85"/>
        <v>男</v>
      </c>
      <c r="M335" s="380">
        <v>51331</v>
      </c>
      <c r="N335" s="380" t="s">
        <v>128</v>
      </c>
      <c r="O335" s="380" t="s">
        <v>167</v>
      </c>
      <c r="P335" s="380" t="s">
        <v>382</v>
      </c>
      <c r="Q335" s="380" t="s">
        <v>396</v>
      </c>
      <c r="R335" s="380" t="s">
        <v>885</v>
      </c>
      <c r="S335" s="379"/>
      <c r="T335" s="380">
        <v>3</v>
      </c>
    </row>
    <row r="336" spans="1:20" x14ac:dyDescent="0.2">
      <c r="A336" s="151">
        <f t="shared" si="77"/>
        <v>51332</v>
      </c>
      <c r="B336" s="151">
        <f t="shared" si="78"/>
        <v>5</v>
      </c>
      <c r="C336" s="152">
        <f t="shared" si="79"/>
        <v>13</v>
      </c>
      <c r="D336" s="152" t="str">
        <f t="shared" si="80"/>
        <v>鯨井</v>
      </c>
      <c r="E336" s="152" t="str">
        <f t="shared" si="81"/>
        <v>慎也</v>
      </c>
      <c r="F336" s="153" t="str">
        <f t="shared" si="82"/>
        <v>ｸｼﾞﾗｲ</v>
      </c>
      <c r="G336" s="153" t="str">
        <f t="shared" si="83"/>
        <v>ｼﾝﾔ</v>
      </c>
      <c r="H336" s="154">
        <f t="shared" si="84"/>
        <v>3</v>
      </c>
      <c r="I336" s="152" t="str">
        <f t="shared" si="76"/>
        <v>都小金井北</v>
      </c>
      <c r="K336" s="152" t="str">
        <f t="shared" si="85"/>
        <v>男</v>
      </c>
      <c r="M336" s="380">
        <v>51332</v>
      </c>
      <c r="N336" s="380" t="s">
        <v>2431</v>
      </c>
      <c r="O336" s="380" t="s">
        <v>1935</v>
      </c>
      <c r="P336" s="380" t="s">
        <v>2432</v>
      </c>
      <c r="Q336" s="380" t="s">
        <v>2208</v>
      </c>
      <c r="R336" s="380" t="s">
        <v>885</v>
      </c>
      <c r="S336" s="379"/>
      <c r="T336" s="380">
        <v>3</v>
      </c>
    </row>
    <row r="337" spans="1:20" x14ac:dyDescent="0.2">
      <c r="A337" s="151">
        <f t="shared" si="77"/>
        <v>51333</v>
      </c>
      <c r="B337" s="151">
        <f t="shared" si="78"/>
        <v>5</v>
      </c>
      <c r="C337" s="152">
        <f t="shared" si="79"/>
        <v>13</v>
      </c>
      <c r="D337" s="152" t="str">
        <f t="shared" si="80"/>
        <v>高</v>
      </c>
      <c r="E337" s="152" t="str">
        <f t="shared" si="81"/>
        <v>優斗</v>
      </c>
      <c r="F337" s="153" t="str">
        <f t="shared" si="82"/>
        <v>ｺｳ</v>
      </c>
      <c r="G337" s="153" t="str">
        <f t="shared" si="83"/>
        <v>ﾕｳﾄ</v>
      </c>
      <c r="H337" s="154">
        <f t="shared" si="84"/>
        <v>3</v>
      </c>
      <c r="I337" s="152" t="str">
        <f t="shared" si="76"/>
        <v>都小金井北</v>
      </c>
      <c r="K337" s="152" t="str">
        <f t="shared" si="85"/>
        <v>男</v>
      </c>
      <c r="M337" s="380">
        <v>51333</v>
      </c>
      <c r="N337" s="380" t="s">
        <v>2433</v>
      </c>
      <c r="O337" s="380" t="s">
        <v>1305</v>
      </c>
      <c r="P337" s="380" t="s">
        <v>566</v>
      </c>
      <c r="Q337" s="380" t="s">
        <v>423</v>
      </c>
      <c r="R337" s="380" t="s">
        <v>885</v>
      </c>
      <c r="S337" s="379"/>
      <c r="T337" s="380">
        <v>3</v>
      </c>
    </row>
    <row r="338" spans="1:20" x14ac:dyDescent="0.2">
      <c r="A338" s="151">
        <f t="shared" si="77"/>
        <v>51334</v>
      </c>
      <c r="B338" s="151">
        <f t="shared" si="78"/>
        <v>5</v>
      </c>
      <c r="C338" s="152">
        <f t="shared" si="79"/>
        <v>13</v>
      </c>
      <c r="D338" s="152" t="str">
        <f t="shared" si="80"/>
        <v>田北</v>
      </c>
      <c r="E338" s="152" t="str">
        <f t="shared" si="81"/>
        <v>俊介</v>
      </c>
      <c r="F338" s="153" t="str">
        <f t="shared" si="82"/>
        <v>ﾀｷﾀ</v>
      </c>
      <c r="G338" s="153" t="str">
        <f t="shared" si="83"/>
        <v>ｼｭﾝｽｹ</v>
      </c>
      <c r="H338" s="154">
        <f t="shared" si="84"/>
        <v>3</v>
      </c>
      <c r="I338" s="152" t="str">
        <f t="shared" si="76"/>
        <v>都小金井北</v>
      </c>
      <c r="K338" s="152" t="str">
        <f t="shared" si="85"/>
        <v>男</v>
      </c>
      <c r="M338" s="380">
        <v>51334</v>
      </c>
      <c r="N338" s="380" t="s">
        <v>2434</v>
      </c>
      <c r="O338" s="380" t="s">
        <v>1725</v>
      </c>
      <c r="P338" s="380" t="s">
        <v>2435</v>
      </c>
      <c r="Q338" s="380" t="s">
        <v>478</v>
      </c>
      <c r="R338" s="380" t="s">
        <v>885</v>
      </c>
      <c r="S338" s="379"/>
      <c r="T338" s="380">
        <v>3</v>
      </c>
    </row>
    <row r="339" spans="1:20" x14ac:dyDescent="0.2">
      <c r="A339" s="151">
        <f t="shared" si="77"/>
        <v>51336</v>
      </c>
      <c r="B339" s="151">
        <f t="shared" si="78"/>
        <v>5</v>
      </c>
      <c r="C339" s="152">
        <f t="shared" si="79"/>
        <v>13</v>
      </c>
      <c r="D339" s="152" t="str">
        <f t="shared" si="80"/>
        <v>濁川</v>
      </c>
      <c r="E339" s="152" t="str">
        <f t="shared" si="81"/>
        <v>航大</v>
      </c>
      <c r="F339" s="153" t="str">
        <f t="shared" si="82"/>
        <v>ﾆｺﾞﾘｶﾜ</v>
      </c>
      <c r="G339" s="153" t="str">
        <f t="shared" si="83"/>
        <v>ｺｳﾀ</v>
      </c>
      <c r="H339" s="154">
        <f t="shared" si="84"/>
        <v>2</v>
      </c>
      <c r="I339" s="152" t="str">
        <f t="shared" si="76"/>
        <v>都小金井北</v>
      </c>
      <c r="K339" s="152" t="str">
        <f t="shared" si="85"/>
        <v>男</v>
      </c>
      <c r="M339" s="380">
        <v>51336</v>
      </c>
      <c r="N339" s="380" t="s">
        <v>4075</v>
      </c>
      <c r="O339" s="380" t="s">
        <v>4076</v>
      </c>
      <c r="P339" s="380" t="s">
        <v>4077</v>
      </c>
      <c r="Q339" s="380" t="s">
        <v>535</v>
      </c>
      <c r="R339" s="380" t="s">
        <v>885</v>
      </c>
      <c r="S339" s="379"/>
      <c r="T339" s="380">
        <v>2</v>
      </c>
    </row>
    <row r="340" spans="1:20" x14ac:dyDescent="0.2">
      <c r="A340" s="151">
        <f t="shared" si="77"/>
        <v>51337</v>
      </c>
      <c r="B340" s="151">
        <f t="shared" si="78"/>
        <v>5</v>
      </c>
      <c r="C340" s="152">
        <f t="shared" si="79"/>
        <v>13</v>
      </c>
      <c r="D340" s="152" t="str">
        <f t="shared" si="80"/>
        <v>飯田</v>
      </c>
      <c r="E340" s="152" t="str">
        <f t="shared" si="81"/>
        <v>拓真</v>
      </c>
      <c r="F340" s="153" t="str">
        <f t="shared" si="82"/>
        <v>ｲｲﾀﾞ</v>
      </c>
      <c r="G340" s="153" t="str">
        <f t="shared" si="83"/>
        <v>ﾀｸﾏ</v>
      </c>
      <c r="H340" s="154">
        <f t="shared" si="84"/>
        <v>2</v>
      </c>
      <c r="I340" s="152" t="str">
        <f t="shared" si="76"/>
        <v>都小金井北</v>
      </c>
      <c r="K340" s="152" t="str">
        <f t="shared" si="85"/>
        <v>男</v>
      </c>
      <c r="M340" s="380">
        <v>51337</v>
      </c>
      <c r="N340" s="380" t="s">
        <v>197</v>
      </c>
      <c r="O340" s="380" t="s">
        <v>2938</v>
      </c>
      <c r="P340" s="380" t="s">
        <v>485</v>
      </c>
      <c r="Q340" s="380" t="s">
        <v>378</v>
      </c>
      <c r="R340" s="380" t="s">
        <v>885</v>
      </c>
      <c r="S340" s="379"/>
      <c r="T340" s="380">
        <v>2</v>
      </c>
    </row>
    <row r="341" spans="1:20" x14ac:dyDescent="0.2">
      <c r="A341" s="151">
        <f t="shared" si="77"/>
        <v>51338</v>
      </c>
      <c r="B341" s="151">
        <f t="shared" si="78"/>
        <v>5</v>
      </c>
      <c r="C341" s="152">
        <f t="shared" si="79"/>
        <v>13</v>
      </c>
      <c r="D341" s="152" t="str">
        <f t="shared" si="80"/>
        <v>高橋</v>
      </c>
      <c r="E341" s="152" t="str">
        <f t="shared" si="81"/>
        <v>広翔</v>
      </c>
      <c r="F341" s="153" t="str">
        <f t="shared" si="82"/>
        <v>ﾀｶﾊｼ</v>
      </c>
      <c r="G341" s="153" t="str">
        <f t="shared" si="83"/>
        <v>ﾋﾛﾄ</v>
      </c>
      <c r="H341" s="154">
        <f t="shared" si="84"/>
        <v>2</v>
      </c>
      <c r="I341" s="152" t="str">
        <f t="shared" si="76"/>
        <v>都小金井北</v>
      </c>
      <c r="K341" s="152" t="str">
        <f t="shared" si="85"/>
        <v>男</v>
      </c>
      <c r="M341" s="380">
        <v>51338</v>
      </c>
      <c r="N341" s="380" t="s">
        <v>123</v>
      </c>
      <c r="O341" s="380" t="s">
        <v>4078</v>
      </c>
      <c r="P341" s="380" t="s">
        <v>302</v>
      </c>
      <c r="Q341" s="380" t="s">
        <v>484</v>
      </c>
      <c r="R341" s="380" t="s">
        <v>885</v>
      </c>
      <c r="S341" s="379"/>
      <c r="T341" s="380">
        <v>2</v>
      </c>
    </row>
    <row r="342" spans="1:20" x14ac:dyDescent="0.2">
      <c r="A342" s="151">
        <f t="shared" si="77"/>
        <v>51340</v>
      </c>
      <c r="B342" s="151">
        <f t="shared" si="78"/>
        <v>5</v>
      </c>
      <c r="C342" s="152">
        <f t="shared" si="79"/>
        <v>13</v>
      </c>
      <c r="D342" s="152" t="str">
        <f t="shared" si="80"/>
        <v>腰越</v>
      </c>
      <c r="E342" s="152" t="str">
        <f t="shared" si="81"/>
        <v>裕大</v>
      </c>
      <c r="F342" s="153" t="str">
        <f t="shared" si="82"/>
        <v>ｺｼｺﾞｴ</v>
      </c>
      <c r="G342" s="153" t="str">
        <f t="shared" si="83"/>
        <v>ﾕｳﾀﾞｲ</v>
      </c>
      <c r="H342" s="154">
        <f t="shared" si="84"/>
        <v>2</v>
      </c>
      <c r="I342" s="152" t="str">
        <f t="shared" si="76"/>
        <v>都小金井北</v>
      </c>
      <c r="K342" s="152" t="str">
        <f t="shared" si="85"/>
        <v>男</v>
      </c>
      <c r="M342" s="380">
        <v>51340</v>
      </c>
      <c r="N342" s="380" t="s">
        <v>4079</v>
      </c>
      <c r="O342" s="380" t="s">
        <v>2072</v>
      </c>
      <c r="P342" s="380" t="s">
        <v>4080</v>
      </c>
      <c r="Q342" s="380" t="s">
        <v>387</v>
      </c>
      <c r="R342" s="380" t="s">
        <v>885</v>
      </c>
      <c r="S342" s="379"/>
      <c r="T342" s="380">
        <v>2</v>
      </c>
    </row>
    <row r="343" spans="1:20" x14ac:dyDescent="0.2">
      <c r="A343" s="151">
        <f t="shared" si="77"/>
        <v>51341</v>
      </c>
      <c r="B343" s="151">
        <f t="shared" si="78"/>
        <v>5</v>
      </c>
      <c r="C343" s="152">
        <f t="shared" si="79"/>
        <v>13</v>
      </c>
      <c r="D343" s="152" t="str">
        <f t="shared" si="80"/>
        <v>佐藤</v>
      </c>
      <c r="E343" s="152" t="str">
        <f t="shared" si="81"/>
        <v>喜彦</v>
      </c>
      <c r="F343" s="153" t="str">
        <f t="shared" si="82"/>
        <v>ｻﾄｳ</v>
      </c>
      <c r="G343" s="153" t="str">
        <f t="shared" si="83"/>
        <v>ﾖｼﾋｺ</v>
      </c>
      <c r="H343" s="154">
        <f t="shared" si="84"/>
        <v>2</v>
      </c>
      <c r="I343" s="152" t="str">
        <f t="shared" si="76"/>
        <v>都小金井北</v>
      </c>
      <c r="K343" s="152" t="str">
        <f t="shared" si="85"/>
        <v>男</v>
      </c>
      <c r="M343" s="380">
        <v>51341</v>
      </c>
      <c r="N343" s="380" t="s">
        <v>101</v>
      </c>
      <c r="O343" s="380" t="s">
        <v>4081</v>
      </c>
      <c r="P343" s="380" t="s">
        <v>313</v>
      </c>
      <c r="Q343" s="380" t="s">
        <v>1812</v>
      </c>
      <c r="R343" s="380" t="s">
        <v>885</v>
      </c>
      <c r="S343" s="379"/>
      <c r="T343" s="380">
        <v>2</v>
      </c>
    </row>
    <row r="344" spans="1:20" x14ac:dyDescent="0.2">
      <c r="A344" s="151">
        <f t="shared" si="77"/>
        <v>51342</v>
      </c>
      <c r="B344" s="151">
        <f t="shared" si="78"/>
        <v>5</v>
      </c>
      <c r="C344" s="152">
        <f t="shared" si="79"/>
        <v>13</v>
      </c>
      <c r="D344" s="152" t="str">
        <f t="shared" si="80"/>
        <v>伊藤</v>
      </c>
      <c r="E344" s="152" t="str">
        <f t="shared" si="81"/>
        <v>健士郎</v>
      </c>
      <c r="F344" s="153" t="str">
        <f t="shared" si="82"/>
        <v>ｲﾄｳ</v>
      </c>
      <c r="G344" s="153" t="str">
        <f t="shared" si="83"/>
        <v>ｹﾝｼﾛｳ</v>
      </c>
      <c r="H344" s="154">
        <f t="shared" si="84"/>
        <v>2</v>
      </c>
      <c r="I344" s="152" t="str">
        <f t="shared" si="76"/>
        <v>都小金井北</v>
      </c>
      <c r="K344" s="152" t="str">
        <f t="shared" si="85"/>
        <v>男</v>
      </c>
      <c r="M344" s="380">
        <v>51342</v>
      </c>
      <c r="N344" s="380" t="s">
        <v>106</v>
      </c>
      <c r="O344" s="380" t="s">
        <v>4082</v>
      </c>
      <c r="P344" s="380" t="s">
        <v>319</v>
      </c>
      <c r="Q344" s="380" t="s">
        <v>525</v>
      </c>
      <c r="R344" s="380" t="s">
        <v>885</v>
      </c>
      <c r="S344" s="379"/>
      <c r="T344" s="380">
        <v>2</v>
      </c>
    </row>
    <row r="345" spans="1:20" x14ac:dyDescent="0.2">
      <c r="A345" s="151">
        <f t="shared" si="77"/>
        <v>51343</v>
      </c>
      <c r="B345" s="151">
        <f t="shared" si="78"/>
        <v>5</v>
      </c>
      <c r="C345" s="152">
        <f t="shared" si="79"/>
        <v>13</v>
      </c>
      <c r="D345" s="152" t="str">
        <f t="shared" si="80"/>
        <v>林</v>
      </c>
      <c r="E345" s="152" t="str">
        <f t="shared" si="81"/>
        <v>汰音</v>
      </c>
      <c r="F345" s="153" t="str">
        <f t="shared" si="82"/>
        <v>ﾊﾔｼ</v>
      </c>
      <c r="G345" s="153" t="str">
        <f t="shared" si="83"/>
        <v>ﾀｲﾄ</v>
      </c>
      <c r="H345" s="154">
        <f t="shared" si="84"/>
        <v>2</v>
      </c>
      <c r="I345" s="152" t="str">
        <f t="shared" si="76"/>
        <v>都小金井北</v>
      </c>
      <c r="K345" s="152" t="str">
        <f t="shared" si="85"/>
        <v>男</v>
      </c>
      <c r="M345" s="380">
        <v>51343</v>
      </c>
      <c r="N345" s="380" t="s">
        <v>961</v>
      </c>
      <c r="O345" s="380" t="s">
        <v>4083</v>
      </c>
      <c r="P345" s="380" t="s">
        <v>962</v>
      </c>
      <c r="Q345" s="380" t="s">
        <v>1496</v>
      </c>
      <c r="R345" s="380" t="s">
        <v>885</v>
      </c>
      <c r="S345" s="379"/>
      <c r="T345" s="380">
        <v>2</v>
      </c>
    </row>
    <row r="346" spans="1:20" x14ac:dyDescent="0.2">
      <c r="A346" s="151">
        <f t="shared" si="77"/>
        <v>51344</v>
      </c>
      <c r="B346" s="151">
        <f t="shared" si="78"/>
        <v>5</v>
      </c>
      <c r="C346" s="152">
        <f t="shared" si="79"/>
        <v>13</v>
      </c>
      <c r="D346" s="152" t="str">
        <f t="shared" si="80"/>
        <v>松島</v>
      </c>
      <c r="E346" s="152" t="str">
        <f t="shared" si="81"/>
        <v>壮太</v>
      </c>
      <c r="F346" s="153" t="str">
        <f t="shared" si="82"/>
        <v>ﾏﾂｼﾏ</v>
      </c>
      <c r="G346" s="153" t="str">
        <f t="shared" si="83"/>
        <v>ｿｳﾀ</v>
      </c>
      <c r="H346" s="154">
        <f t="shared" si="84"/>
        <v>2</v>
      </c>
      <c r="I346" s="152" t="str">
        <f t="shared" si="76"/>
        <v>都小金井北</v>
      </c>
      <c r="K346" s="152" t="str">
        <f t="shared" si="85"/>
        <v>男</v>
      </c>
      <c r="M346" s="380">
        <v>51344</v>
      </c>
      <c r="N346" s="380" t="s">
        <v>1433</v>
      </c>
      <c r="O346" s="380" t="s">
        <v>5027</v>
      </c>
      <c r="P346" s="380" t="s">
        <v>1434</v>
      </c>
      <c r="Q346" s="380" t="s">
        <v>594</v>
      </c>
      <c r="R346" s="380" t="s">
        <v>885</v>
      </c>
      <c r="S346" s="379"/>
      <c r="T346" s="380">
        <v>2</v>
      </c>
    </row>
    <row r="347" spans="1:20" x14ac:dyDescent="0.2">
      <c r="A347" s="151">
        <f t="shared" si="77"/>
        <v>51345</v>
      </c>
      <c r="B347" s="151">
        <f t="shared" si="78"/>
        <v>5</v>
      </c>
      <c r="C347" s="152">
        <f t="shared" si="79"/>
        <v>13</v>
      </c>
      <c r="D347" s="152" t="str">
        <f t="shared" si="80"/>
        <v>中西</v>
      </c>
      <c r="E347" s="152" t="str">
        <f t="shared" si="81"/>
        <v>泰治</v>
      </c>
      <c r="F347" s="153" t="str">
        <f t="shared" si="82"/>
        <v>ﾅｶﾆｼ</v>
      </c>
      <c r="G347" s="153" t="str">
        <f t="shared" si="83"/>
        <v>ﾀｲﾁ</v>
      </c>
      <c r="H347" s="154">
        <f t="shared" si="84"/>
        <v>3</v>
      </c>
      <c r="I347" s="152" t="str">
        <f t="shared" si="76"/>
        <v>都小金井北</v>
      </c>
      <c r="K347" s="152" t="str">
        <f t="shared" si="85"/>
        <v>男</v>
      </c>
      <c r="M347" s="380">
        <v>51345</v>
      </c>
      <c r="N347" s="380" t="s">
        <v>5028</v>
      </c>
      <c r="O347" s="380" t="s">
        <v>4697</v>
      </c>
      <c r="P347" s="380" t="s">
        <v>5029</v>
      </c>
      <c r="Q347" s="380" t="s">
        <v>515</v>
      </c>
      <c r="R347" s="380" t="s">
        <v>885</v>
      </c>
      <c r="S347" s="379"/>
      <c r="T347" s="380">
        <v>3</v>
      </c>
    </row>
    <row r="348" spans="1:20" x14ac:dyDescent="0.2">
      <c r="A348" s="151">
        <f t="shared" si="77"/>
        <v>51377</v>
      </c>
      <c r="B348" s="151">
        <f t="shared" si="78"/>
        <v>5</v>
      </c>
      <c r="C348" s="152">
        <f t="shared" si="79"/>
        <v>13</v>
      </c>
      <c r="D348" s="152" t="str">
        <f t="shared" si="80"/>
        <v>澤田</v>
      </c>
      <c r="E348" s="152" t="str">
        <f t="shared" si="81"/>
        <v>朋佳</v>
      </c>
      <c r="F348" s="153" t="str">
        <f t="shared" si="82"/>
        <v>ｻﾜﾀﾞ</v>
      </c>
      <c r="G348" s="153" t="str">
        <f t="shared" si="83"/>
        <v>ﾄﾓｶ</v>
      </c>
      <c r="H348" s="154">
        <f t="shared" si="84"/>
        <v>3</v>
      </c>
      <c r="I348" s="152" t="str">
        <f t="shared" si="76"/>
        <v>都小金井北</v>
      </c>
      <c r="K348" s="152" t="str">
        <f t="shared" si="85"/>
        <v>女</v>
      </c>
      <c r="M348" s="380">
        <v>51377</v>
      </c>
      <c r="N348" s="380" t="s">
        <v>1910</v>
      </c>
      <c r="O348" s="380" t="s">
        <v>2436</v>
      </c>
      <c r="P348" s="380" t="s">
        <v>2188</v>
      </c>
      <c r="Q348" s="380" t="s">
        <v>1321</v>
      </c>
      <c r="R348" s="380" t="s">
        <v>886</v>
      </c>
      <c r="S348" s="379"/>
      <c r="T348" s="380">
        <v>3</v>
      </c>
    </row>
    <row r="349" spans="1:20" x14ac:dyDescent="0.2">
      <c r="A349" s="151">
        <f t="shared" si="77"/>
        <v>51380</v>
      </c>
      <c r="B349" s="151">
        <f t="shared" si="78"/>
        <v>5</v>
      </c>
      <c r="C349" s="152">
        <f t="shared" si="79"/>
        <v>13</v>
      </c>
      <c r="D349" s="152" t="str">
        <f t="shared" si="80"/>
        <v>青木</v>
      </c>
      <c r="E349" s="152" t="str">
        <f t="shared" si="81"/>
        <v>真穂</v>
      </c>
      <c r="F349" s="153" t="str">
        <f t="shared" si="82"/>
        <v>ｱｵｷ</v>
      </c>
      <c r="G349" s="153" t="str">
        <f t="shared" si="83"/>
        <v>ﾏﾎ</v>
      </c>
      <c r="H349" s="154">
        <f t="shared" si="84"/>
        <v>2</v>
      </c>
      <c r="I349" s="152" t="str">
        <f t="shared" si="76"/>
        <v>都小金井北</v>
      </c>
      <c r="K349" s="152" t="str">
        <f t="shared" si="85"/>
        <v>女</v>
      </c>
      <c r="M349" s="380">
        <v>51380</v>
      </c>
      <c r="N349" s="380" t="s">
        <v>152</v>
      </c>
      <c r="O349" s="380" t="s">
        <v>4019</v>
      </c>
      <c r="P349" s="380" t="s">
        <v>455</v>
      </c>
      <c r="Q349" s="380" t="s">
        <v>560</v>
      </c>
      <c r="R349" s="380" t="s">
        <v>886</v>
      </c>
      <c r="S349" s="379"/>
      <c r="T349" s="380">
        <v>2</v>
      </c>
    </row>
    <row r="350" spans="1:20" x14ac:dyDescent="0.2">
      <c r="A350" s="151">
        <f t="shared" si="77"/>
        <v>51381</v>
      </c>
      <c r="B350" s="151">
        <f t="shared" si="78"/>
        <v>5</v>
      </c>
      <c r="C350" s="152">
        <f t="shared" si="79"/>
        <v>13</v>
      </c>
      <c r="D350" s="152" t="str">
        <f t="shared" si="80"/>
        <v>池上</v>
      </c>
      <c r="E350" s="152" t="str">
        <f t="shared" si="81"/>
        <v>夏希</v>
      </c>
      <c r="F350" s="153" t="str">
        <f t="shared" si="82"/>
        <v>ｲｹｶﾞﾐ</v>
      </c>
      <c r="G350" s="153" t="str">
        <f t="shared" si="83"/>
        <v>ﾅﾂｷ</v>
      </c>
      <c r="H350" s="154">
        <f t="shared" si="84"/>
        <v>2</v>
      </c>
      <c r="I350" s="152" t="str">
        <f t="shared" si="76"/>
        <v>都小金井北</v>
      </c>
      <c r="K350" s="152" t="str">
        <f t="shared" si="85"/>
        <v>女</v>
      </c>
      <c r="M350" s="380">
        <v>51381</v>
      </c>
      <c r="N350" s="380" t="s">
        <v>4084</v>
      </c>
      <c r="O350" s="380" t="s">
        <v>3740</v>
      </c>
      <c r="P350" s="380" t="s">
        <v>4085</v>
      </c>
      <c r="Q350" s="380" t="s">
        <v>345</v>
      </c>
      <c r="R350" s="380" t="s">
        <v>886</v>
      </c>
      <c r="S350" s="379"/>
      <c r="T350" s="380">
        <v>2</v>
      </c>
    </row>
    <row r="351" spans="1:20" x14ac:dyDescent="0.2">
      <c r="A351" s="151">
        <f t="shared" si="77"/>
        <v>51383</v>
      </c>
      <c r="B351" s="151">
        <f t="shared" si="78"/>
        <v>5</v>
      </c>
      <c r="C351" s="152">
        <f t="shared" si="79"/>
        <v>13</v>
      </c>
      <c r="D351" s="152" t="str">
        <f t="shared" si="80"/>
        <v>山崎</v>
      </c>
      <c r="E351" s="152" t="str">
        <f t="shared" si="81"/>
        <v>桃佳</v>
      </c>
      <c r="F351" s="153" t="str">
        <f t="shared" si="82"/>
        <v>ﾔﾏｻﾞｷ</v>
      </c>
      <c r="G351" s="153" t="str">
        <f t="shared" si="83"/>
        <v>ﾓﾓｶ</v>
      </c>
      <c r="H351" s="154">
        <f t="shared" si="84"/>
        <v>2</v>
      </c>
      <c r="I351" s="152" t="str">
        <f t="shared" si="76"/>
        <v>都小金井北</v>
      </c>
      <c r="K351" s="152" t="str">
        <f t="shared" si="85"/>
        <v>女</v>
      </c>
      <c r="M351" s="380">
        <v>51383</v>
      </c>
      <c r="N351" s="380" t="s">
        <v>413</v>
      </c>
      <c r="O351" s="380" t="s">
        <v>4088</v>
      </c>
      <c r="P351" s="380" t="s">
        <v>414</v>
      </c>
      <c r="Q351" s="380" t="s">
        <v>409</v>
      </c>
      <c r="R351" s="380" t="s">
        <v>886</v>
      </c>
      <c r="S351" s="379"/>
      <c r="T351" s="380">
        <v>2</v>
      </c>
    </row>
    <row r="352" spans="1:20" x14ac:dyDescent="0.2">
      <c r="A352" s="151">
        <f t="shared" si="77"/>
        <v>51384</v>
      </c>
      <c r="B352" s="151">
        <f t="shared" si="78"/>
        <v>5</v>
      </c>
      <c r="C352" s="152">
        <f t="shared" si="79"/>
        <v>13</v>
      </c>
      <c r="D352" s="152" t="str">
        <f t="shared" si="80"/>
        <v>一木</v>
      </c>
      <c r="E352" s="152" t="str">
        <f t="shared" si="81"/>
        <v>朱莉</v>
      </c>
      <c r="F352" s="153" t="str">
        <f t="shared" si="82"/>
        <v>ｲﾁｷ</v>
      </c>
      <c r="G352" s="153" t="str">
        <f t="shared" si="83"/>
        <v>ｱｶﾘ</v>
      </c>
      <c r="H352" s="154">
        <f t="shared" si="84"/>
        <v>1</v>
      </c>
      <c r="I352" s="152" t="str">
        <f t="shared" si="76"/>
        <v>都小金井北</v>
      </c>
      <c r="K352" s="152" t="str">
        <f t="shared" si="85"/>
        <v>女</v>
      </c>
      <c r="M352" s="380">
        <v>51384</v>
      </c>
      <c r="N352" s="380" t="s">
        <v>5568</v>
      </c>
      <c r="O352" s="380" t="s">
        <v>5569</v>
      </c>
      <c r="P352" s="380" t="s">
        <v>5570</v>
      </c>
      <c r="Q352" s="380" t="s">
        <v>480</v>
      </c>
      <c r="R352" s="380" t="s">
        <v>886</v>
      </c>
      <c r="S352" s="379"/>
      <c r="T352" s="380">
        <v>1</v>
      </c>
    </row>
    <row r="353" spans="1:20" x14ac:dyDescent="0.2">
      <c r="A353" s="151">
        <f t="shared" si="77"/>
        <v>51428</v>
      </c>
      <c r="B353" s="151">
        <f t="shared" si="78"/>
        <v>5</v>
      </c>
      <c r="C353" s="152">
        <f t="shared" si="79"/>
        <v>14</v>
      </c>
      <c r="D353" s="152" t="str">
        <f t="shared" si="80"/>
        <v>中村</v>
      </c>
      <c r="E353" s="152" t="str">
        <f t="shared" si="81"/>
        <v>俊太</v>
      </c>
      <c r="F353" s="153" t="str">
        <f t="shared" si="82"/>
        <v>ﾅｶﾑﾗ</v>
      </c>
      <c r="G353" s="153" t="str">
        <f t="shared" si="83"/>
        <v>ｼｭﾝﾀ</v>
      </c>
      <c r="H353" s="154">
        <f t="shared" si="84"/>
        <v>3</v>
      </c>
      <c r="I353" s="152" t="str">
        <f t="shared" si="76"/>
        <v>ICU</v>
      </c>
      <c r="K353" s="152" t="str">
        <f t="shared" si="85"/>
        <v>男</v>
      </c>
      <c r="M353" s="380">
        <v>51428</v>
      </c>
      <c r="N353" s="380" t="s">
        <v>147</v>
      </c>
      <c r="O353" s="380" t="s">
        <v>1786</v>
      </c>
      <c r="P353" s="380" t="s">
        <v>445</v>
      </c>
      <c r="Q353" s="380" t="s">
        <v>468</v>
      </c>
      <c r="R353" s="380" t="s">
        <v>885</v>
      </c>
      <c r="S353" s="379"/>
      <c r="T353" s="380">
        <v>3</v>
      </c>
    </row>
    <row r="354" spans="1:20" x14ac:dyDescent="0.2">
      <c r="A354" s="151">
        <f t="shared" si="77"/>
        <v>51429</v>
      </c>
      <c r="B354" s="151">
        <f t="shared" si="78"/>
        <v>5</v>
      </c>
      <c r="C354" s="152">
        <f t="shared" si="79"/>
        <v>14</v>
      </c>
      <c r="D354" s="152" t="str">
        <f t="shared" si="80"/>
        <v>渡邊</v>
      </c>
      <c r="E354" s="152" t="str">
        <f t="shared" si="81"/>
        <v>祐友</v>
      </c>
      <c r="F354" s="153" t="str">
        <f t="shared" si="82"/>
        <v>ﾜﾀﾅﾍﾞ</v>
      </c>
      <c r="G354" s="153" t="str">
        <f t="shared" si="83"/>
        <v>ﾕｳﾄ</v>
      </c>
      <c r="H354" s="154">
        <f t="shared" si="84"/>
        <v>3</v>
      </c>
      <c r="I354" s="152" t="str">
        <f t="shared" si="76"/>
        <v>ICU</v>
      </c>
      <c r="K354" s="152" t="str">
        <f t="shared" si="85"/>
        <v>男</v>
      </c>
      <c r="M354" s="380">
        <v>51429</v>
      </c>
      <c r="N354" s="380" t="s">
        <v>223</v>
      </c>
      <c r="O354" s="380" t="s">
        <v>5030</v>
      </c>
      <c r="P354" s="380" t="s">
        <v>346</v>
      </c>
      <c r="Q354" s="380" t="s">
        <v>423</v>
      </c>
      <c r="R354" s="380" t="s">
        <v>885</v>
      </c>
      <c r="S354" s="379"/>
      <c r="T354" s="380">
        <v>3</v>
      </c>
    </row>
    <row r="355" spans="1:20" x14ac:dyDescent="0.2">
      <c r="A355" s="151">
        <f t="shared" si="77"/>
        <v>51430</v>
      </c>
      <c r="B355" s="151">
        <f t="shared" si="78"/>
        <v>5</v>
      </c>
      <c r="C355" s="152">
        <f t="shared" si="79"/>
        <v>14</v>
      </c>
      <c r="D355" s="152" t="str">
        <f t="shared" si="80"/>
        <v>影山</v>
      </c>
      <c r="E355" s="152" t="str">
        <f t="shared" si="81"/>
        <v>祐己</v>
      </c>
      <c r="F355" s="153" t="str">
        <f t="shared" si="82"/>
        <v>ｶｹﾞﾔﾏ</v>
      </c>
      <c r="G355" s="153" t="str">
        <f t="shared" si="83"/>
        <v>ﾕｳｷ</v>
      </c>
      <c r="H355" s="154">
        <f t="shared" si="84"/>
        <v>3</v>
      </c>
      <c r="I355" s="152" t="str">
        <f t="shared" si="76"/>
        <v>ICU</v>
      </c>
      <c r="K355" s="152" t="str">
        <f t="shared" si="85"/>
        <v>男</v>
      </c>
      <c r="M355" s="380">
        <v>51430</v>
      </c>
      <c r="N355" s="380" t="s">
        <v>988</v>
      </c>
      <c r="O355" s="380" t="s">
        <v>2437</v>
      </c>
      <c r="P355" s="380" t="s">
        <v>989</v>
      </c>
      <c r="Q355" s="380" t="s">
        <v>307</v>
      </c>
      <c r="R355" s="380" t="s">
        <v>885</v>
      </c>
      <c r="S355" s="379"/>
      <c r="T355" s="380">
        <v>3</v>
      </c>
    </row>
    <row r="356" spans="1:20" x14ac:dyDescent="0.2">
      <c r="A356" s="151">
        <f t="shared" si="77"/>
        <v>51432</v>
      </c>
      <c r="B356" s="151">
        <f t="shared" si="78"/>
        <v>5</v>
      </c>
      <c r="C356" s="152">
        <f t="shared" si="79"/>
        <v>14</v>
      </c>
      <c r="D356" s="152" t="str">
        <f t="shared" si="80"/>
        <v>石井</v>
      </c>
      <c r="E356" s="152" t="str">
        <f t="shared" si="81"/>
        <v>龍之介</v>
      </c>
      <c r="F356" s="153" t="str">
        <f t="shared" si="82"/>
        <v>ｲｼｲ</v>
      </c>
      <c r="G356" s="153" t="str">
        <f t="shared" si="83"/>
        <v>ﾘｭｳﾉｽｹ</v>
      </c>
      <c r="H356" s="154">
        <f t="shared" si="84"/>
        <v>3</v>
      </c>
      <c r="I356" s="152" t="str">
        <f t="shared" si="76"/>
        <v>ICU</v>
      </c>
      <c r="K356" s="152" t="str">
        <f t="shared" si="85"/>
        <v>男</v>
      </c>
      <c r="M356" s="380">
        <v>51432</v>
      </c>
      <c r="N356" s="380" t="s">
        <v>153</v>
      </c>
      <c r="O356" s="380" t="s">
        <v>232</v>
      </c>
      <c r="P356" s="380" t="s">
        <v>310</v>
      </c>
      <c r="Q356" s="380" t="s">
        <v>395</v>
      </c>
      <c r="R356" s="380" t="s">
        <v>885</v>
      </c>
      <c r="S356" s="379"/>
      <c r="T356" s="380">
        <v>3</v>
      </c>
    </row>
    <row r="357" spans="1:20" x14ac:dyDescent="0.2">
      <c r="A357" s="151">
        <f t="shared" si="77"/>
        <v>51433</v>
      </c>
      <c r="B357" s="151">
        <f t="shared" si="78"/>
        <v>5</v>
      </c>
      <c r="C357" s="152">
        <f t="shared" si="79"/>
        <v>14</v>
      </c>
      <c r="D357" s="152" t="str">
        <f t="shared" si="80"/>
        <v>岩井</v>
      </c>
      <c r="E357" s="152" t="str">
        <f t="shared" si="81"/>
        <v>優太</v>
      </c>
      <c r="F357" s="153" t="str">
        <f t="shared" si="82"/>
        <v>ｲﾜｲ</v>
      </c>
      <c r="G357" s="153" t="str">
        <f t="shared" si="83"/>
        <v>ﾕｳﾀ</v>
      </c>
      <c r="H357" s="154">
        <f t="shared" si="84"/>
        <v>2</v>
      </c>
      <c r="I357" s="152" t="str">
        <f t="shared" si="76"/>
        <v>ICU</v>
      </c>
      <c r="K357" s="152" t="str">
        <f t="shared" si="85"/>
        <v>男</v>
      </c>
      <c r="M357" s="380">
        <v>51433</v>
      </c>
      <c r="N357" s="380" t="s">
        <v>2984</v>
      </c>
      <c r="O357" s="380" t="s">
        <v>179</v>
      </c>
      <c r="P357" s="380" t="s">
        <v>2986</v>
      </c>
      <c r="Q357" s="380" t="s">
        <v>373</v>
      </c>
      <c r="R357" s="380" t="s">
        <v>885</v>
      </c>
      <c r="S357" s="379"/>
      <c r="T357" s="380">
        <v>2</v>
      </c>
    </row>
    <row r="358" spans="1:20" x14ac:dyDescent="0.2">
      <c r="A358" s="151">
        <f t="shared" si="77"/>
        <v>51434</v>
      </c>
      <c r="B358" s="151">
        <f t="shared" si="78"/>
        <v>5</v>
      </c>
      <c r="C358" s="152">
        <f t="shared" si="79"/>
        <v>14</v>
      </c>
      <c r="D358" s="152" t="str">
        <f t="shared" si="80"/>
        <v>峯</v>
      </c>
      <c r="E358" s="152" t="str">
        <f t="shared" si="81"/>
        <v>龍生</v>
      </c>
      <c r="F358" s="153" t="str">
        <f t="shared" si="82"/>
        <v>ﾐﾈ</v>
      </c>
      <c r="G358" s="153" t="str">
        <f t="shared" si="83"/>
        <v>ﾘｭｳｾｲ</v>
      </c>
      <c r="H358" s="154">
        <f t="shared" si="84"/>
        <v>2</v>
      </c>
      <c r="I358" s="152" t="str">
        <f t="shared" si="76"/>
        <v>ICU</v>
      </c>
      <c r="K358" s="152" t="str">
        <f t="shared" si="85"/>
        <v>男</v>
      </c>
      <c r="M358" s="380">
        <v>51434</v>
      </c>
      <c r="N358" s="380" t="s">
        <v>4089</v>
      </c>
      <c r="O358" s="380" t="s">
        <v>2730</v>
      </c>
      <c r="P358" s="380" t="s">
        <v>4090</v>
      </c>
      <c r="Q358" s="380" t="s">
        <v>1288</v>
      </c>
      <c r="R358" s="380" t="s">
        <v>885</v>
      </c>
      <c r="S358" s="379"/>
      <c r="T358" s="380">
        <v>2</v>
      </c>
    </row>
    <row r="359" spans="1:20" x14ac:dyDescent="0.2">
      <c r="A359" s="151">
        <f t="shared" si="77"/>
        <v>51435</v>
      </c>
      <c r="B359" s="151">
        <f t="shared" si="78"/>
        <v>5</v>
      </c>
      <c r="C359" s="152">
        <f t="shared" si="79"/>
        <v>14</v>
      </c>
      <c r="D359" s="152" t="str">
        <f t="shared" si="80"/>
        <v>田畑</v>
      </c>
      <c r="E359" s="152" t="str">
        <f t="shared" si="81"/>
        <v>吉崇</v>
      </c>
      <c r="F359" s="153" t="str">
        <f t="shared" si="82"/>
        <v>ﾀﾊﾞﾀ</v>
      </c>
      <c r="G359" s="153" t="str">
        <f t="shared" si="83"/>
        <v>ﾖｼﾀｶ</v>
      </c>
      <c r="H359" s="154">
        <f t="shared" si="84"/>
        <v>2</v>
      </c>
      <c r="I359" s="152" t="str">
        <f t="shared" si="76"/>
        <v>ICU</v>
      </c>
      <c r="K359" s="152" t="str">
        <f t="shared" si="85"/>
        <v>男</v>
      </c>
      <c r="M359" s="380">
        <v>51435</v>
      </c>
      <c r="N359" s="380" t="s">
        <v>19</v>
      </c>
      <c r="O359" s="380" t="s">
        <v>4092</v>
      </c>
      <c r="P359" s="380" t="s">
        <v>1210</v>
      </c>
      <c r="Q359" s="380" t="s">
        <v>1836</v>
      </c>
      <c r="R359" s="380" t="s">
        <v>885</v>
      </c>
      <c r="S359" s="379"/>
      <c r="T359" s="380">
        <v>2</v>
      </c>
    </row>
    <row r="360" spans="1:20" x14ac:dyDescent="0.2">
      <c r="A360" s="151">
        <f t="shared" si="77"/>
        <v>51436</v>
      </c>
      <c r="B360" s="151">
        <f t="shared" si="78"/>
        <v>5</v>
      </c>
      <c r="C360" s="152">
        <f t="shared" si="79"/>
        <v>14</v>
      </c>
      <c r="D360" s="152" t="str">
        <f t="shared" si="80"/>
        <v>田部</v>
      </c>
      <c r="E360" s="152" t="str">
        <f t="shared" si="81"/>
        <v>登也</v>
      </c>
      <c r="F360" s="153" t="str">
        <f t="shared" si="82"/>
        <v>ﾀﾍﾞ</v>
      </c>
      <c r="G360" s="153" t="str">
        <f t="shared" si="83"/>
        <v>ﾄｳﾔ</v>
      </c>
      <c r="H360" s="154">
        <f t="shared" si="84"/>
        <v>2</v>
      </c>
      <c r="I360" s="152" t="str">
        <f t="shared" si="76"/>
        <v>ICU</v>
      </c>
      <c r="K360" s="152" t="str">
        <f t="shared" si="85"/>
        <v>男</v>
      </c>
      <c r="M360" s="380">
        <v>51436</v>
      </c>
      <c r="N360" s="380" t="s">
        <v>4093</v>
      </c>
      <c r="O360" s="380" t="s">
        <v>4094</v>
      </c>
      <c r="P360" s="380" t="s">
        <v>4095</v>
      </c>
      <c r="Q360" s="380" t="s">
        <v>4096</v>
      </c>
      <c r="R360" s="380" t="s">
        <v>885</v>
      </c>
      <c r="S360" s="379"/>
      <c r="T360" s="380">
        <v>2</v>
      </c>
    </row>
    <row r="361" spans="1:20" x14ac:dyDescent="0.2">
      <c r="A361" s="151">
        <f t="shared" si="77"/>
        <v>51437</v>
      </c>
      <c r="B361" s="151">
        <f t="shared" si="78"/>
        <v>5</v>
      </c>
      <c r="C361" s="152">
        <f t="shared" si="79"/>
        <v>14</v>
      </c>
      <c r="D361" s="152" t="str">
        <f t="shared" si="80"/>
        <v>榎本</v>
      </c>
      <c r="E361" s="152" t="str">
        <f t="shared" si="81"/>
        <v>郷佑</v>
      </c>
      <c r="F361" s="153" t="str">
        <f t="shared" si="82"/>
        <v>ｴﾉﾓﾄ</v>
      </c>
      <c r="G361" s="153" t="str">
        <f t="shared" si="83"/>
        <v>ｷｮｳｽｹ</v>
      </c>
      <c r="H361" s="154">
        <f t="shared" si="84"/>
        <v>1</v>
      </c>
      <c r="I361" s="152" t="str">
        <f t="shared" si="76"/>
        <v>ICU</v>
      </c>
      <c r="K361" s="152" t="str">
        <f t="shared" si="85"/>
        <v>男</v>
      </c>
      <c r="M361" s="380">
        <v>51437</v>
      </c>
      <c r="N361" s="380" t="s">
        <v>244</v>
      </c>
      <c r="O361" s="380" t="s">
        <v>6500</v>
      </c>
      <c r="P361" s="380" t="s">
        <v>524</v>
      </c>
      <c r="Q361" s="380" t="s">
        <v>888</v>
      </c>
      <c r="R361" s="380" t="s">
        <v>885</v>
      </c>
      <c r="S361" s="379"/>
      <c r="T361" s="380">
        <v>1</v>
      </c>
    </row>
    <row r="362" spans="1:20" x14ac:dyDescent="0.2">
      <c r="A362" s="151">
        <f t="shared" si="77"/>
        <v>51438</v>
      </c>
      <c r="B362" s="151">
        <f t="shared" si="78"/>
        <v>5</v>
      </c>
      <c r="C362" s="152">
        <f t="shared" si="79"/>
        <v>14</v>
      </c>
      <c r="D362" s="152" t="str">
        <f t="shared" si="80"/>
        <v>小川</v>
      </c>
      <c r="E362" s="152" t="str">
        <f t="shared" si="81"/>
        <v>樂</v>
      </c>
      <c r="F362" s="153" t="str">
        <f t="shared" si="82"/>
        <v>ｵｶﾞﾜ</v>
      </c>
      <c r="G362" s="153" t="str">
        <f t="shared" si="83"/>
        <v>ﾗｸ</v>
      </c>
      <c r="H362" s="154">
        <f t="shared" si="84"/>
        <v>1</v>
      </c>
      <c r="I362" s="152" t="str">
        <f t="shared" si="76"/>
        <v>ICU</v>
      </c>
      <c r="K362" s="152" t="str">
        <f t="shared" si="85"/>
        <v>男</v>
      </c>
      <c r="M362" s="380">
        <v>51438</v>
      </c>
      <c r="N362" s="380" t="s">
        <v>128</v>
      </c>
      <c r="O362" s="380" t="s">
        <v>6501</v>
      </c>
      <c r="P362" s="380" t="s">
        <v>382</v>
      </c>
      <c r="Q362" s="380" t="s">
        <v>6502</v>
      </c>
      <c r="R362" s="380" t="s">
        <v>885</v>
      </c>
      <c r="S362" s="379"/>
      <c r="T362" s="380">
        <v>1</v>
      </c>
    </row>
    <row r="363" spans="1:20" x14ac:dyDescent="0.2">
      <c r="A363" s="151">
        <f t="shared" si="77"/>
        <v>51439</v>
      </c>
      <c r="B363" s="151">
        <f t="shared" si="78"/>
        <v>5</v>
      </c>
      <c r="C363" s="152">
        <f t="shared" si="79"/>
        <v>14</v>
      </c>
      <c r="D363" s="152" t="str">
        <f t="shared" si="80"/>
        <v>橋本</v>
      </c>
      <c r="E363" s="152" t="str">
        <f t="shared" si="81"/>
        <v>優一郞</v>
      </c>
      <c r="F363" s="153" t="str">
        <f t="shared" si="82"/>
        <v>ﾊｼﾓﾄ</v>
      </c>
      <c r="G363" s="153" t="str">
        <f t="shared" si="83"/>
        <v>ﾕｳｲﾁﾛｳ</v>
      </c>
      <c r="H363" s="154">
        <f t="shared" si="84"/>
        <v>1</v>
      </c>
      <c r="I363" s="152" t="str">
        <f t="shared" si="76"/>
        <v>ICU</v>
      </c>
      <c r="K363" s="152" t="str">
        <f t="shared" si="85"/>
        <v>男</v>
      </c>
      <c r="M363" s="380">
        <v>51439</v>
      </c>
      <c r="N363" s="380" t="s">
        <v>945</v>
      </c>
      <c r="O363" s="380" t="s">
        <v>6503</v>
      </c>
      <c r="P363" s="380" t="s">
        <v>946</v>
      </c>
      <c r="Q363" s="380" t="s">
        <v>6504</v>
      </c>
      <c r="R363" s="380" t="s">
        <v>885</v>
      </c>
      <c r="S363" s="379"/>
      <c r="T363" s="380">
        <v>1</v>
      </c>
    </row>
    <row r="364" spans="1:20" x14ac:dyDescent="0.2">
      <c r="A364" s="151">
        <f t="shared" si="77"/>
        <v>51487</v>
      </c>
      <c r="B364" s="151">
        <f t="shared" si="78"/>
        <v>5</v>
      </c>
      <c r="C364" s="152">
        <f t="shared" si="79"/>
        <v>14</v>
      </c>
      <c r="D364" s="152" t="str">
        <f t="shared" si="80"/>
        <v>奥村</v>
      </c>
      <c r="E364" s="152" t="str">
        <f t="shared" si="81"/>
        <v>夏子</v>
      </c>
      <c r="F364" s="153" t="str">
        <f t="shared" si="82"/>
        <v>ｵｸﾑﾗ</v>
      </c>
      <c r="G364" s="153" t="str">
        <f t="shared" si="83"/>
        <v>ﾅﾂｺ</v>
      </c>
      <c r="H364" s="154">
        <f t="shared" si="84"/>
        <v>3</v>
      </c>
      <c r="I364" s="152" t="str">
        <f t="shared" si="76"/>
        <v>ICU</v>
      </c>
      <c r="K364" s="152" t="str">
        <f t="shared" si="85"/>
        <v>女</v>
      </c>
      <c r="M364" s="380">
        <v>51487</v>
      </c>
      <c r="N364" s="380" t="s">
        <v>2438</v>
      </c>
      <c r="O364" s="380" t="s">
        <v>936</v>
      </c>
      <c r="P364" s="380" t="s">
        <v>2439</v>
      </c>
      <c r="Q364" s="380" t="s">
        <v>937</v>
      </c>
      <c r="R364" s="380" t="s">
        <v>886</v>
      </c>
      <c r="S364" s="379"/>
      <c r="T364" s="380">
        <v>3</v>
      </c>
    </row>
    <row r="365" spans="1:20" x14ac:dyDescent="0.2">
      <c r="A365" s="151">
        <f t="shared" si="77"/>
        <v>51488</v>
      </c>
      <c r="B365" s="151">
        <f t="shared" si="78"/>
        <v>5</v>
      </c>
      <c r="C365" s="152">
        <f t="shared" si="79"/>
        <v>14</v>
      </c>
      <c r="D365" s="152" t="str">
        <f t="shared" si="80"/>
        <v>浅見</v>
      </c>
      <c r="E365" s="152" t="str">
        <f t="shared" si="81"/>
        <v>日菜子</v>
      </c>
      <c r="F365" s="153" t="str">
        <f t="shared" si="82"/>
        <v>ｱｻﾐ</v>
      </c>
      <c r="G365" s="153" t="str">
        <f t="shared" si="83"/>
        <v>ﾋﾅｺ</v>
      </c>
      <c r="H365" s="154">
        <f t="shared" si="84"/>
        <v>3</v>
      </c>
      <c r="I365" s="152" t="str">
        <f t="shared" si="76"/>
        <v>ICU</v>
      </c>
      <c r="K365" s="152" t="str">
        <f t="shared" si="85"/>
        <v>女</v>
      </c>
      <c r="M365" s="380">
        <v>51488</v>
      </c>
      <c r="N365" s="380" t="s">
        <v>182</v>
      </c>
      <c r="O365" s="380" t="s">
        <v>2440</v>
      </c>
      <c r="P365" s="380" t="s">
        <v>337</v>
      </c>
      <c r="Q365" s="380" t="s">
        <v>1269</v>
      </c>
      <c r="R365" s="380" t="s">
        <v>886</v>
      </c>
      <c r="S365" s="379"/>
      <c r="T365" s="380">
        <v>3</v>
      </c>
    </row>
    <row r="366" spans="1:20" x14ac:dyDescent="0.2">
      <c r="A366" s="151">
        <f t="shared" si="77"/>
        <v>51489</v>
      </c>
      <c r="B366" s="151">
        <f t="shared" si="78"/>
        <v>5</v>
      </c>
      <c r="C366" s="152">
        <f t="shared" si="79"/>
        <v>14</v>
      </c>
      <c r="D366" s="152" t="str">
        <f t="shared" si="80"/>
        <v>水本</v>
      </c>
      <c r="E366" s="152" t="str">
        <f t="shared" si="81"/>
        <v>彩巴</v>
      </c>
      <c r="F366" s="153" t="str">
        <f t="shared" si="82"/>
        <v>ﾐｽﾞﾓﾄ</v>
      </c>
      <c r="G366" s="153" t="str">
        <f t="shared" si="83"/>
        <v>ｱﾔﾊ</v>
      </c>
      <c r="H366" s="154">
        <f t="shared" si="84"/>
        <v>3</v>
      </c>
      <c r="I366" s="152" t="str">
        <f t="shared" si="76"/>
        <v>ICU</v>
      </c>
      <c r="K366" s="152" t="str">
        <f t="shared" si="85"/>
        <v>女</v>
      </c>
      <c r="M366" s="380">
        <v>51489</v>
      </c>
      <c r="N366" s="380" t="s">
        <v>1715</v>
      </c>
      <c r="O366" s="380" t="s">
        <v>2441</v>
      </c>
      <c r="P366" s="380" t="s">
        <v>1716</v>
      </c>
      <c r="Q366" s="380" t="s">
        <v>2442</v>
      </c>
      <c r="R366" s="380" t="s">
        <v>886</v>
      </c>
      <c r="S366" s="379"/>
      <c r="T366" s="380">
        <v>3</v>
      </c>
    </row>
    <row r="367" spans="1:20" x14ac:dyDescent="0.2">
      <c r="A367" s="151">
        <f t="shared" si="77"/>
        <v>51490</v>
      </c>
      <c r="B367" s="151">
        <f t="shared" si="78"/>
        <v>5</v>
      </c>
      <c r="C367" s="152">
        <f t="shared" si="79"/>
        <v>14</v>
      </c>
      <c r="D367" s="152" t="str">
        <f t="shared" si="80"/>
        <v>菊池</v>
      </c>
      <c r="E367" s="152" t="str">
        <f t="shared" si="81"/>
        <v>光紗</v>
      </c>
      <c r="F367" s="153" t="str">
        <f t="shared" si="82"/>
        <v>ｷｸﾁ</v>
      </c>
      <c r="G367" s="153" t="str">
        <f t="shared" si="83"/>
        <v>ﾐｻ</v>
      </c>
      <c r="H367" s="154">
        <f t="shared" si="84"/>
        <v>3</v>
      </c>
      <c r="I367" s="152" t="str">
        <f t="shared" si="76"/>
        <v>ICU</v>
      </c>
      <c r="K367" s="152" t="str">
        <f t="shared" si="85"/>
        <v>女</v>
      </c>
      <c r="M367" s="380">
        <v>51490</v>
      </c>
      <c r="N367" s="380" t="s">
        <v>963</v>
      </c>
      <c r="O367" s="380" t="s">
        <v>3492</v>
      </c>
      <c r="P367" s="380" t="s">
        <v>338</v>
      </c>
      <c r="Q367" s="380" t="s">
        <v>3493</v>
      </c>
      <c r="R367" s="380" t="s">
        <v>886</v>
      </c>
      <c r="S367" s="379"/>
      <c r="T367" s="380">
        <v>3</v>
      </c>
    </row>
    <row r="368" spans="1:20" x14ac:dyDescent="0.2">
      <c r="A368" s="151">
        <f t="shared" si="77"/>
        <v>51491</v>
      </c>
      <c r="B368" s="151">
        <f t="shared" si="78"/>
        <v>5</v>
      </c>
      <c r="C368" s="152">
        <f t="shared" si="79"/>
        <v>14</v>
      </c>
      <c r="D368" s="152" t="str">
        <f t="shared" si="80"/>
        <v>内田</v>
      </c>
      <c r="E368" s="152" t="str">
        <f t="shared" si="81"/>
        <v>汐里</v>
      </c>
      <c r="F368" s="153" t="str">
        <f t="shared" si="82"/>
        <v>ｳﾁﾀﾞ</v>
      </c>
      <c r="G368" s="153" t="str">
        <f t="shared" si="83"/>
        <v>ｼｵﾘ</v>
      </c>
      <c r="H368" s="154">
        <f t="shared" si="84"/>
        <v>2</v>
      </c>
      <c r="I368" s="152" t="str">
        <f t="shared" si="76"/>
        <v>ICU</v>
      </c>
      <c r="K368" s="152" t="str">
        <f t="shared" si="85"/>
        <v>女</v>
      </c>
      <c r="M368" s="380">
        <v>51491</v>
      </c>
      <c r="N368" s="380" t="s">
        <v>280</v>
      </c>
      <c r="O368" s="380" t="s">
        <v>4097</v>
      </c>
      <c r="P368" s="380" t="s">
        <v>529</v>
      </c>
      <c r="Q368" s="380" t="s">
        <v>493</v>
      </c>
      <c r="R368" s="380" t="s">
        <v>886</v>
      </c>
      <c r="S368" s="379"/>
      <c r="T368" s="380">
        <v>2</v>
      </c>
    </row>
    <row r="369" spans="1:20" x14ac:dyDescent="0.2">
      <c r="A369" s="151">
        <f t="shared" si="77"/>
        <v>51493</v>
      </c>
      <c r="B369" s="151">
        <f t="shared" si="78"/>
        <v>5</v>
      </c>
      <c r="C369" s="152">
        <f t="shared" si="79"/>
        <v>14</v>
      </c>
      <c r="D369" s="152" t="str">
        <f t="shared" si="80"/>
        <v>山本</v>
      </c>
      <c r="E369" s="152" t="str">
        <f t="shared" si="81"/>
        <v>美樹</v>
      </c>
      <c r="F369" s="153" t="str">
        <f t="shared" si="82"/>
        <v>ﾔﾏﾓﾄ</v>
      </c>
      <c r="G369" s="153" t="str">
        <f t="shared" si="83"/>
        <v>ﾐｷ</v>
      </c>
      <c r="H369" s="154">
        <f t="shared" si="84"/>
        <v>2</v>
      </c>
      <c r="I369" s="152" t="str">
        <f t="shared" si="76"/>
        <v>ICU</v>
      </c>
      <c r="K369" s="152" t="str">
        <f t="shared" si="85"/>
        <v>女</v>
      </c>
      <c r="M369" s="380">
        <v>51493</v>
      </c>
      <c r="N369" s="380" t="s">
        <v>129</v>
      </c>
      <c r="O369" s="380" t="s">
        <v>4098</v>
      </c>
      <c r="P369" s="380" t="s">
        <v>384</v>
      </c>
      <c r="Q369" s="380" t="s">
        <v>407</v>
      </c>
      <c r="R369" s="380" t="s">
        <v>886</v>
      </c>
      <c r="S369" s="379"/>
      <c r="T369" s="380">
        <v>2</v>
      </c>
    </row>
    <row r="370" spans="1:20" x14ac:dyDescent="0.2">
      <c r="A370" s="151">
        <f t="shared" si="77"/>
        <v>51494</v>
      </c>
      <c r="B370" s="151">
        <f t="shared" si="78"/>
        <v>5</v>
      </c>
      <c r="C370" s="152">
        <f t="shared" si="79"/>
        <v>14</v>
      </c>
      <c r="D370" s="152" t="str">
        <f t="shared" si="80"/>
        <v>川上</v>
      </c>
      <c r="E370" s="152" t="str">
        <f t="shared" si="81"/>
        <v>乃愛</v>
      </c>
      <c r="F370" s="153" t="str">
        <f t="shared" si="82"/>
        <v>ｶﾜｶﾐ</v>
      </c>
      <c r="G370" s="153" t="str">
        <f t="shared" si="83"/>
        <v>ﾉｴ</v>
      </c>
      <c r="H370" s="154">
        <f t="shared" si="84"/>
        <v>1</v>
      </c>
      <c r="I370" s="152" t="str">
        <f t="shared" si="76"/>
        <v>ICU</v>
      </c>
      <c r="K370" s="152" t="str">
        <f t="shared" si="85"/>
        <v>女</v>
      </c>
      <c r="M370" s="380">
        <v>51494</v>
      </c>
      <c r="N370" s="380" t="s">
        <v>3543</v>
      </c>
      <c r="O370" s="380" t="s">
        <v>6505</v>
      </c>
      <c r="P370" s="380" t="s">
        <v>592</v>
      </c>
      <c r="Q370" s="380" t="s">
        <v>3890</v>
      </c>
      <c r="R370" s="380" t="s">
        <v>886</v>
      </c>
      <c r="S370" s="379"/>
      <c r="T370" s="380">
        <v>1</v>
      </c>
    </row>
    <row r="371" spans="1:20" x14ac:dyDescent="0.2">
      <c r="A371" s="151">
        <f t="shared" si="77"/>
        <v>51495</v>
      </c>
      <c r="B371" s="151">
        <f t="shared" si="78"/>
        <v>5</v>
      </c>
      <c r="C371" s="152">
        <f t="shared" si="79"/>
        <v>14</v>
      </c>
      <c r="D371" s="152" t="str">
        <f t="shared" si="80"/>
        <v>中島</v>
      </c>
      <c r="E371" s="152" t="str">
        <f t="shared" si="81"/>
        <v>凜音</v>
      </c>
      <c r="F371" s="153" t="str">
        <f t="shared" si="82"/>
        <v>ﾅｶｼﾏ</v>
      </c>
      <c r="G371" s="153" t="str">
        <f t="shared" si="83"/>
        <v>ﾘﾉﾝ</v>
      </c>
      <c r="H371" s="154">
        <f t="shared" si="84"/>
        <v>1</v>
      </c>
      <c r="I371" s="152" t="str">
        <f t="shared" si="76"/>
        <v>ICU</v>
      </c>
      <c r="K371" s="152" t="str">
        <f t="shared" si="85"/>
        <v>女</v>
      </c>
      <c r="M371" s="380">
        <v>51495</v>
      </c>
      <c r="N371" s="380" t="s">
        <v>224</v>
      </c>
      <c r="O371" s="380" t="s">
        <v>6506</v>
      </c>
      <c r="P371" s="380" t="s">
        <v>1486</v>
      </c>
      <c r="Q371" s="380" t="s">
        <v>6507</v>
      </c>
      <c r="R371" s="380" t="s">
        <v>886</v>
      </c>
      <c r="S371" s="379"/>
      <c r="T371" s="380">
        <v>1</v>
      </c>
    </row>
    <row r="372" spans="1:20" x14ac:dyDescent="0.2">
      <c r="A372" s="151">
        <f t="shared" si="77"/>
        <v>51496</v>
      </c>
      <c r="B372" s="151">
        <f t="shared" si="78"/>
        <v>5</v>
      </c>
      <c r="C372" s="152">
        <f t="shared" si="79"/>
        <v>14</v>
      </c>
      <c r="D372" s="152" t="str">
        <f t="shared" si="80"/>
        <v>中條</v>
      </c>
      <c r="E372" s="152" t="str">
        <f t="shared" si="81"/>
        <v>愛唯</v>
      </c>
      <c r="F372" s="153" t="str">
        <f t="shared" si="82"/>
        <v>ﾅｶｼﾞｮｳ</v>
      </c>
      <c r="G372" s="153" t="str">
        <f t="shared" si="83"/>
        <v>ｱｲ</v>
      </c>
      <c r="H372" s="154">
        <f t="shared" si="84"/>
        <v>1</v>
      </c>
      <c r="I372" s="152" t="str">
        <f t="shared" si="76"/>
        <v>ICU</v>
      </c>
      <c r="K372" s="152" t="str">
        <f t="shared" si="85"/>
        <v>女</v>
      </c>
      <c r="M372" s="380">
        <v>51496</v>
      </c>
      <c r="N372" s="380" t="s">
        <v>6508</v>
      </c>
      <c r="O372" s="380" t="s">
        <v>6509</v>
      </c>
      <c r="P372" s="380" t="s">
        <v>6510</v>
      </c>
      <c r="Q372" s="380" t="s">
        <v>408</v>
      </c>
      <c r="R372" s="380" t="s">
        <v>886</v>
      </c>
      <c r="S372" s="379"/>
      <c r="T372" s="380">
        <v>1</v>
      </c>
    </row>
    <row r="373" spans="1:20" x14ac:dyDescent="0.2">
      <c r="A373" s="151">
        <f t="shared" si="77"/>
        <v>51501</v>
      </c>
      <c r="B373" s="151">
        <f t="shared" si="78"/>
        <v>5</v>
      </c>
      <c r="C373" s="152">
        <f t="shared" si="79"/>
        <v>15</v>
      </c>
      <c r="D373" s="152" t="str">
        <f t="shared" si="80"/>
        <v>山本</v>
      </c>
      <c r="E373" s="152" t="str">
        <f t="shared" si="81"/>
        <v>優佑</v>
      </c>
      <c r="F373" s="153" t="str">
        <f t="shared" si="82"/>
        <v>ﾔﾏﾓﾄ</v>
      </c>
      <c r="G373" s="153" t="str">
        <f t="shared" si="83"/>
        <v>ﾕｳｽｹ</v>
      </c>
      <c r="H373" s="154">
        <f t="shared" si="84"/>
        <v>2</v>
      </c>
      <c r="I373" s="152" t="str">
        <f t="shared" si="76"/>
        <v>中大附</v>
      </c>
      <c r="K373" s="152" t="str">
        <f t="shared" si="85"/>
        <v>男</v>
      </c>
      <c r="M373" s="380">
        <v>51501</v>
      </c>
      <c r="N373" s="380" t="s">
        <v>129</v>
      </c>
      <c r="O373" s="380" t="s">
        <v>3496</v>
      </c>
      <c r="P373" s="380" t="s">
        <v>384</v>
      </c>
      <c r="Q373" s="380" t="s">
        <v>447</v>
      </c>
      <c r="R373" s="380" t="s">
        <v>885</v>
      </c>
      <c r="S373" s="379"/>
      <c r="T373" s="380">
        <v>2</v>
      </c>
    </row>
    <row r="374" spans="1:20" x14ac:dyDescent="0.2">
      <c r="A374" s="151">
        <f t="shared" si="77"/>
        <v>51502</v>
      </c>
      <c r="B374" s="151">
        <f t="shared" si="78"/>
        <v>5</v>
      </c>
      <c r="C374" s="152">
        <f t="shared" si="79"/>
        <v>15</v>
      </c>
      <c r="D374" s="152" t="str">
        <f t="shared" si="80"/>
        <v>安納</v>
      </c>
      <c r="E374" s="152" t="str">
        <f t="shared" si="81"/>
        <v>渉広</v>
      </c>
      <c r="F374" s="153" t="str">
        <f t="shared" si="82"/>
        <v>ｱﾝﾉｳ</v>
      </c>
      <c r="G374" s="153" t="str">
        <f t="shared" si="83"/>
        <v>ﾀｶﾋﾛ</v>
      </c>
      <c r="H374" s="154">
        <f t="shared" si="84"/>
        <v>1</v>
      </c>
      <c r="I374" s="152" t="str">
        <f t="shared" si="76"/>
        <v>中大附</v>
      </c>
      <c r="K374" s="152" t="str">
        <f t="shared" si="85"/>
        <v>男</v>
      </c>
      <c r="M374" s="380">
        <v>51502</v>
      </c>
      <c r="N374" s="380" t="s">
        <v>5571</v>
      </c>
      <c r="O374" s="380" t="s">
        <v>5572</v>
      </c>
      <c r="P374" s="380" t="s">
        <v>5573</v>
      </c>
      <c r="Q374" s="380" t="s">
        <v>498</v>
      </c>
      <c r="R374" s="380" t="s">
        <v>885</v>
      </c>
      <c r="S374" s="379"/>
      <c r="T374" s="380">
        <v>1</v>
      </c>
    </row>
    <row r="375" spans="1:20" x14ac:dyDescent="0.2">
      <c r="A375" s="151">
        <f t="shared" si="77"/>
        <v>51503</v>
      </c>
      <c r="B375" s="151">
        <f t="shared" si="78"/>
        <v>5</v>
      </c>
      <c r="C375" s="152">
        <f t="shared" si="79"/>
        <v>15</v>
      </c>
      <c r="D375" s="152" t="str">
        <f t="shared" si="80"/>
        <v>小林</v>
      </c>
      <c r="E375" s="152" t="str">
        <f t="shared" si="81"/>
        <v>稜典</v>
      </c>
      <c r="F375" s="153" t="str">
        <f t="shared" si="82"/>
        <v>ｺﾊﾞﾔｼ</v>
      </c>
      <c r="G375" s="153" t="str">
        <f t="shared" si="83"/>
        <v>ﾘｮｳｽｹ</v>
      </c>
      <c r="H375" s="154">
        <f t="shared" si="84"/>
        <v>1</v>
      </c>
      <c r="I375" s="152" t="str">
        <f t="shared" si="76"/>
        <v>中大附</v>
      </c>
      <c r="K375" s="152" t="str">
        <f t="shared" si="85"/>
        <v>男</v>
      </c>
      <c r="M375" s="380">
        <v>51503</v>
      </c>
      <c r="N375" s="380" t="s">
        <v>121</v>
      </c>
      <c r="O375" s="380" t="s">
        <v>5574</v>
      </c>
      <c r="P375" s="380" t="s">
        <v>375</v>
      </c>
      <c r="Q375" s="380" t="s">
        <v>457</v>
      </c>
      <c r="R375" s="380" t="s">
        <v>885</v>
      </c>
      <c r="S375" s="379"/>
      <c r="T375" s="380">
        <v>1</v>
      </c>
    </row>
    <row r="376" spans="1:20" x14ac:dyDescent="0.2">
      <c r="A376" s="151">
        <f t="shared" si="77"/>
        <v>51504</v>
      </c>
      <c r="B376" s="151">
        <f t="shared" si="78"/>
        <v>5</v>
      </c>
      <c r="C376" s="152">
        <f t="shared" si="79"/>
        <v>15</v>
      </c>
      <c r="D376" s="152" t="str">
        <f t="shared" si="80"/>
        <v>田中</v>
      </c>
      <c r="E376" s="152" t="str">
        <f t="shared" si="81"/>
        <v>大介</v>
      </c>
      <c r="F376" s="153" t="str">
        <f t="shared" si="82"/>
        <v>ﾀﾅｶ</v>
      </c>
      <c r="G376" s="153" t="str">
        <f t="shared" si="83"/>
        <v>ﾀﾞｲｽｹ</v>
      </c>
      <c r="H376" s="154">
        <f t="shared" si="84"/>
        <v>1</v>
      </c>
      <c r="I376" s="152" t="str">
        <f t="shared" si="76"/>
        <v>中大附</v>
      </c>
      <c r="K376" s="152" t="str">
        <f t="shared" si="85"/>
        <v>男</v>
      </c>
      <c r="M376" s="380">
        <v>51504</v>
      </c>
      <c r="N376" s="380" t="s">
        <v>138</v>
      </c>
      <c r="O376" s="380" t="s">
        <v>5575</v>
      </c>
      <c r="P376" s="380" t="s">
        <v>418</v>
      </c>
      <c r="Q376" s="380" t="s">
        <v>334</v>
      </c>
      <c r="R376" s="380" t="s">
        <v>885</v>
      </c>
      <c r="S376" s="379"/>
      <c r="T376" s="380">
        <v>1</v>
      </c>
    </row>
    <row r="377" spans="1:20" x14ac:dyDescent="0.2">
      <c r="A377" s="151">
        <f t="shared" si="77"/>
        <v>51544</v>
      </c>
      <c r="B377" s="151">
        <f t="shared" si="78"/>
        <v>5</v>
      </c>
      <c r="C377" s="152">
        <f t="shared" si="79"/>
        <v>15</v>
      </c>
      <c r="D377" s="152" t="str">
        <f t="shared" si="80"/>
        <v>臼井</v>
      </c>
      <c r="E377" s="152" t="str">
        <f t="shared" si="81"/>
        <v>謙太</v>
      </c>
      <c r="F377" s="153" t="str">
        <f t="shared" si="82"/>
        <v>ｳｽｲ</v>
      </c>
      <c r="G377" s="153" t="str">
        <f t="shared" si="83"/>
        <v>ｹﾝﾀ</v>
      </c>
      <c r="H377" s="154">
        <f t="shared" si="84"/>
        <v>3</v>
      </c>
      <c r="I377" s="152" t="str">
        <f t="shared" si="76"/>
        <v>中大附</v>
      </c>
      <c r="K377" s="152" t="str">
        <f t="shared" si="85"/>
        <v>男</v>
      </c>
      <c r="M377" s="380">
        <v>51544</v>
      </c>
      <c r="N377" s="380" t="s">
        <v>1681</v>
      </c>
      <c r="O377" s="380" t="s">
        <v>1919</v>
      </c>
      <c r="P377" s="380" t="s">
        <v>1682</v>
      </c>
      <c r="Q377" s="380" t="s">
        <v>322</v>
      </c>
      <c r="R377" s="380" t="s">
        <v>885</v>
      </c>
      <c r="S377" s="379"/>
      <c r="T377" s="380">
        <v>3</v>
      </c>
    </row>
    <row r="378" spans="1:20" x14ac:dyDescent="0.2">
      <c r="A378" s="151">
        <f t="shared" si="77"/>
        <v>51545</v>
      </c>
      <c r="B378" s="151">
        <f t="shared" si="78"/>
        <v>5</v>
      </c>
      <c r="C378" s="152">
        <f t="shared" si="79"/>
        <v>15</v>
      </c>
      <c r="D378" s="152" t="str">
        <f t="shared" si="80"/>
        <v>倉又</v>
      </c>
      <c r="E378" s="152" t="str">
        <f t="shared" si="81"/>
        <v>郁人</v>
      </c>
      <c r="F378" s="153" t="str">
        <f t="shared" si="82"/>
        <v>ｸﾗﾏﾀ</v>
      </c>
      <c r="G378" s="153" t="str">
        <f t="shared" si="83"/>
        <v>ｲｸﾄ</v>
      </c>
      <c r="H378" s="154">
        <f t="shared" si="84"/>
        <v>3</v>
      </c>
      <c r="I378" s="152" t="str">
        <f t="shared" si="76"/>
        <v>中大附</v>
      </c>
      <c r="K378" s="152" t="str">
        <f t="shared" si="85"/>
        <v>男</v>
      </c>
      <c r="M378" s="380">
        <v>51545</v>
      </c>
      <c r="N378" s="380" t="s">
        <v>1920</v>
      </c>
      <c r="O378" s="380" t="s">
        <v>1921</v>
      </c>
      <c r="P378" s="380" t="s">
        <v>2198</v>
      </c>
      <c r="Q378" s="380" t="s">
        <v>1549</v>
      </c>
      <c r="R378" s="380" t="s">
        <v>885</v>
      </c>
      <c r="S378" s="379"/>
      <c r="T378" s="380">
        <v>3</v>
      </c>
    </row>
    <row r="379" spans="1:20" x14ac:dyDescent="0.2">
      <c r="A379" s="151">
        <f t="shared" si="77"/>
        <v>51546</v>
      </c>
      <c r="B379" s="151">
        <f t="shared" si="78"/>
        <v>5</v>
      </c>
      <c r="C379" s="152">
        <f t="shared" si="79"/>
        <v>15</v>
      </c>
      <c r="D379" s="152" t="str">
        <f t="shared" si="80"/>
        <v>下村</v>
      </c>
      <c r="E379" s="152" t="str">
        <f t="shared" si="81"/>
        <v>拓人</v>
      </c>
      <c r="F379" s="153" t="str">
        <f t="shared" si="82"/>
        <v>ｼﾓﾑﾗ</v>
      </c>
      <c r="G379" s="153" t="str">
        <f t="shared" si="83"/>
        <v>ﾀｸﾄ</v>
      </c>
      <c r="H379" s="154">
        <f t="shared" si="84"/>
        <v>3</v>
      </c>
      <c r="I379" s="152" t="str">
        <f t="shared" si="76"/>
        <v>中大附</v>
      </c>
      <c r="K379" s="152" t="str">
        <f t="shared" si="85"/>
        <v>男</v>
      </c>
      <c r="M379" s="380">
        <v>51546</v>
      </c>
      <c r="N379" s="380" t="s">
        <v>1922</v>
      </c>
      <c r="O379" s="380" t="s">
        <v>1388</v>
      </c>
      <c r="P379" s="380" t="s">
        <v>2199</v>
      </c>
      <c r="Q379" s="380" t="s">
        <v>1218</v>
      </c>
      <c r="R379" s="380" t="s">
        <v>885</v>
      </c>
      <c r="S379" s="379"/>
      <c r="T379" s="380">
        <v>3</v>
      </c>
    </row>
    <row r="380" spans="1:20" x14ac:dyDescent="0.2">
      <c r="A380" s="151">
        <f t="shared" si="77"/>
        <v>51547</v>
      </c>
      <c r="B380" s="151">
        <f t="shared" si="78"/>
        <v>5</v>
      </c>
      <c r="C380" s="152">
        <f t="shared" si="79"/>
        <v>15</v>
      </c>
      <c r="D380" s="152" t="str">
        <f t="shared" si="80"/>
        <v>片岡</v>
      </c>
      <c r="E380" s="152" t="str">
        <f t="shared" si="81"/>
        <v>佑太</v>
      </c>
      <c r="F380" s="153" t="str">
        <f t="shared" si="82"/>
        <v>ｶﾀｵｶ</v>
      </c>
      <c r="G380" s="153" t="str">
        <f t="shared" si="83"/>
        <v>ﾕｳﾀ</v>
      </c>
      <c r="H380" s="154">
        <f t="shared" si="84"/>
        <v>3</v>
      </c>
      <c r="I380" s="152" t="str">
        <f t="shared" si="76"/>
        <v>中大附</v>
      </c>
      <c r="K380" s="152" t="str">
        <f t="shared" si="85"/>
        <v>男</v>
      </c>
      <c r="M380" s="380">
        <v>51547</v>
      </c>
      <c r="N380" s="380" t="s">
        <v>144</v>
      </c>
      <c r="O380" s="380" t="s">
        <v>940</v>
      </c>
      <c r="P380" s="380" t="s">
        <v>440</v>
      </c>
      <c r="Q380" s="380" t="s">
        <v>373</v>
      </c>
      <c r="R380" s="380" t="s">
        <v>885</v>
      </c>
      <c r="S380" s="379"/>
      <c r="T380" s="380">
        <v>3</v>
      </c>
    </row>
    <row r="381" spans="1:20" x14ac:dyDescent="0.2">
      <c r="A381" s="151">
        <f t="shared" si="77"/>
        <v>51550</v>
      </c>
      <c r="B381" s="151">
        <f t="shared" si="78"/>
        <v>5</v>
      </c>
      <c r="C381" s="152">
        <f t="shared" si="79"/>
        <v>15</v>
      </c>
      <c r="D381" s="152" t="str">
        <f t="shared" si="80"/>
        <v>佐藤</v>
      </c>
      <c r="E381" s="152" t="str">
        <f t="shared" si="81"/>
        <v>生成</v>
      </c>
      <c r="F381" s="153" t="str">
        <f t="shared" si="82"/>
        <v>ｻﾄｳ</v>
      </c>
      <c r="G381" s="153" t="str">
        <f t="shared" si="83"/>
        <v>ｷﾅﾘ</v>
      </c>
      <c r="H381" s="154">
        <f t="shared" si="84"/>
        <v>2</v>
      </c>
      <c r="I381" s="152" t="str">
        <f t="shared" si="76"/>
        <v>中大附</v>
      </c>
      <c r="K381" s="152" t="str">
        <f t="shared" si="85"/>
        <v>男</v>
      </c>
      <c r="M381" s="380">
        <v>51550</v>
      </c>
      <c r="N381" s="380" t="s">
        <v>101</v>
      </c>
      <c r="O381" s="380" t="s">
        <v>3494</v>
      </c>
      <c r="P381" s="380" t="s">
        <v>313</v>
      </c>
      <c r="Q381" s="380" t="s">
        <v>3495</v>
      </c>
      <c r="R381" s="380" t="s">
        <v>885</v>
      </c>
      <c r="S381" s="379"/>
      <c r="T381" s="380">
        <v>2</v>
      </c>
    </row>
    <row r="382" spans="1:20" x14ac:dyDescent="0.2">
      <c r="A382" s="151">
        <f t="shared" si="77"/>
        <v>51562</v>
      </c>
      <c r="B382" s="151">
        <f t="shared" si="78"/>
        <v>5</v>
      </c>
      <c r="C382" s="152">
        <f t="shared" si="79"/>
        <v>15</v>
      </c>
      <c r="D382" s="152" t="str">
        <f t="shared" si="80"/>
        <v>市瀬</v>
      </c>
      <c r="E382" s="152" t="str">
        <f t="shared" si="81"/>
        <v>美来</v>
      </c>
      <c r="F382" s="153" t="str">
        <f t="shared" si="82"/>
        <v>ｲﾁｾ</v>
      </c>
      <c r="G382" s="153" t="str">
        <f t="shared" si="83"/>
        <v>ﾐｸ</v>
      </c>
      <c r="H382" s="154">
        <f t="shared" si="84"/>
        <v>3</v>
      </c>
      <c r="I382" s="152" t="str">
        <f t="shared" si="76"/>
        <v>中大附</v>
      </c>
      <c r="K382" s="152" t="str">
        <f t="shared" si="85"/>
        <v>女</v>
      </c>
      <c r="M382" s="380">
        <v>51562</v>
      </c>
      <c r="N382" s="380" t="s">
        <v>1923</v>
      </c>
      <c r="O382" s="380" t="s">
        <v>1924</v>
      </c>
      <c r="P382" s="380" t="s">
        <v>2200</v>
      </c>
      <c r="Q382" s="380" t="s">
        <v>557</v>
      </c>
      <c r="R382" s="380" t="s">
        <v>886</v>
      </c>
      <c r="S382" s="379"/>
      <c r="T382" s="380">
        <v>3</v>
      </c>
    </row>
    <row r="383" spans="1:20" x14ac:dyDescent="0.2">
      <c r="A383" s="151">
        <f t="shared" si="77"/>
        <v>51563</v>
      </c>
      <c r="B383" s="151">
        <f t="shared" si="78"/>
        <v>5</v>
      </c>
      <c r="C383" s="152">
        <f t="shared" si="79"/>
        <v>15</v>
      </c>
      <c r="D383" s="152" t="str">
        <f t="shared" si="80"/>
        <v>伊藤</v>
      </c>
      <c r="E383" s="152" t="str">
        <f t="shared" si="81"/>
        <v>鈴乃</v>
      </c>
      <c r="F383" s="153" t="str">
        <f t="shared" si="82"/>
        <v>ｲﾄｳ</v>
      </c>
      <c r="G383" s="153" t="str">
        <f t="shared" si="83"/>
        <v>ｽｽﾞﾉ</v>
      </c>
      <c r="H383" s="154">
        <f t="shared" si="84"/>
        <v>3</v>
      </c>
      <c r="I383" s="152" t="str">
        <f t="shared" si="76"/>
        <v>中大附</v>
      </c>
      <c r="K383" s="152" t="str">
        <f t="shared" si="85"/>
        <v>女</v>
      </c>
      <c r="M383" s="380">
        <v>51563</v>
      </c>
      <c r="N383" s="380" t="s">
        <v>106</v>
      </c>
      <c r="O383" s="380" t="s">
        <v>1925</v>
      </c>
      <c r="P383" s="380" t="s">
        <v>319</v>
      </c>
      <c r="Q383" s="380" t="s">
        <v>2201</v>
      </c>
      <c r="R383" s="380" t="s">
        <v>886</v>
      </c>
      <c r="S383" s="379"/>
      <c r="T383" s="380">
        <v>3</v>
      </c>
    </row>
    <row r="384" spans="1:20" x14ac:dyDescent="0.2">
      <c r="A384" s="151">
        <f t="shared" si="77"/>
        <v>51565</v>
      </c>
      <c r="B384" s="151">
        <f t="shared" si="78"/>
        <v>5</v>
      </c>
      <c r="C384" s="152">
        <f t="shared" si="79"/>
        <v>15</v>
      </c>
      <c r="D384" s="152" t="str">
        <f t="shared" si="80"/>
        <v>小林</v>
      </c>
      <c r="E384" s="152" t="str">
        <f t="shared" si="81"/>
        <v>由佳</v>
      </c>
      <c r="F384" s="153" t="str">
        <f t="shared" si="82"/>
        <v>ｺﾊﾞﾔｼ</v>
      </c>
      <c r="G384" s="153" t="str">
        <f t="shared" si="83"/>
        <v>ﾕｶ</v>
      </c>
      <c r="H384" s="154">
        <f t="shared" si="84"/>
        <v>3</v>
      </c>
      <c r="I384" s="152" t="str">
        <f t="shared" si="76"/>
        <v>中大附</v>
      </c>
      <c r="K384" s="152" t="str">
        <f t="shared" si="85"/>
        <v>女</v>
      </c>
      <c r="M384" s="380">
        <v>51565</v>
      </c>
      <c r="N384" s="380" t="s">
        <v>121</v>
      </c>
      <c r="O384" s="380" t="s">
        <v>1508</v>
      </c>
      <c r="P384" s="380" t="s">
        <v>375</v>
      </c>
      <c r="Q384" s="380" t="s">
        <v>347</v>
      </c>
      <c r="R384" s="380" t="s">
        <v>886</v>
      </c>
      <c r="S384" s="379"/>
      <c r="T384" s="380">
        <v>3</v>
      </c>
    </row>
    <row r="385" spans="1:20" x14ac:dyDescent="0.2">
      <c r="A385" s="151">
        <f t="shared" si="77"/>
        <v>51567</v>
      </c>
      <c r="B385" s="151">
        <f t="shared" si="78"/>
        <v>5</v>
      </c>
      <c r="C385" s="152">
        <f t="shared" si="79"/>
        <v>15</v>
      </c>
      <c r="D385" s="152" t="str">
        <f t="shared" si="80"/>
        <v>岡田</v>
      </c>
      <c r="E385" s="152" t="str">
        <f t="shared" si="81"/>
        <v>惟</v>
      </c>
      <c r="F385" s="153" t="str">
        <f t="shared" si="82"/>
        <v>ｵｶﾀﾞ</v>
      </c>
      <c r="G385" s="153" t="str">
        <f t="shared" si="83"/>
        <v>ﾕｲ</v>
      </c>
      <c r="H385" s="154">
        <f t="shared" si="84"/>
        <v>2</v>
      </c>
      <c r="I385" s="152" t="str">
        <f t="shared" si="76"/>
        <v>中大附</v>
      </c>
      <c r="K385" s="152" t="str">
        <f t="shared" si="85"/>
        <v>女</v>
      </c>
      <c r="M385" s="380">
        <v>51567</v>
      </c>
      <c r="N385" s="380" t="s">
        <v>110</v>
      </c>
      <c r="O385" s="380" t="s">
        <v>3497</v>
      </c>
      <c r="P385" s="380" t="s">
        <v>332</v>
      </c>
      <c r="Q385" s="380" t="s">
        <v>513</v>
      </c>
      <c r="R385" s="380" t="s">
        <v>886</v>
      </c>
      <c r="S385" s="379"/>
      <c r="T385" s="380">
        <v>2</v>
      </c>
    </row>
    <row r="386" spans="1:20" x14ac:dyDescent="0.2">
      <c r="A386" s="151">
        <f t="shared" si="77"/>
        <v>51568</v>
      </c>
      <c r="B386" s="151">
        <f t="shared" si="78"/>
        <v>5</v>
      </c>
      <c r="C386" s="152">
        <f t="shared" si="79"/>
        <v>15</v>
      </c>
      <c r="D386" s="152" t="str">
        <f t="shared" si="80"/>
        <v>山田</v>
      </c>
      <c r="E386" s="152" t="str">
        <f t="shared" si="81"/>
        <v>優里</v>
      </c>
      <c r="F386" s="153" t="str">
        <f t="shared" si="82"/>
        <v>ﾔﾏﾀﾞ</v>
      </c>
      <c r="G386" s="153" t="str">
        <f t="shared" si="83"/>
        <v>ﾕｳﾘ</v>
      </c>
      <c r="H386" s="154">
        <f t="shared" si="84"/>
        <v>2</v>
      </c>
      <c r="I386" s="152" t="str">
        <f t="shared" ref="I386:I449" si="86">VLOOKUP(B386*100+C386,テスト,2,0)</f>
        <v>中大附</v>
      </c>
      <c r="K386" s="152" t="str">
        <f t="shared" si="85"/>
        <v>女</v>
      </c>
      <c r="M386" s="380">
        <v>51568</v>
      </c>
      <c r="N386" s="380" t="s">
        <v>103</v>
      </c>
      <c r="O386" s="380" t="s">
        <v>278</v>
      </c>
      <c r="P386" s="380" t="s">
        <v>317</v>
      </c>
      <c r="Q386" s="380" t="s">
        <v>512</v>
      </c>
      <c r="R386" s="380" t="s">
        <v>886</v>
      </c>
      <c r="S386" s="379"/>
      <c r="T386" s="380">
        <v>2</v>
      </c>
    </row>
    <row r="387" spans="1:20" x14ac:dyDescent="0.2">
      <c r="A387" s="151">
        <f t="shared" ref="A387:A450" si="87">M387</f>
        <v>51569</v>
      </c>
      <c r="B387" s="151">
        <f t="shared" ref="B387:B450" si="88">ROUNDDOWN(A387/10000,0)</f>
        <v>5</v>
      </c>
      <c r="C387" s="152">
        <f t="shared" ref="C387:C450" si="89">ROUNDDOWN((A387-B387*10000)/100,0)</f>
        <v>15</v>
      </c>
      <c r="D387" s="152" t="str">
        <f t="shared" ref="D387:D450" si="90">N387</f>
        <v>藤田</v>
      </c>
      <c r="E387" s="152" t="str">
        <f t="shared" ref="E387:E450" si="91">O387</f>
        <v>美羽</v>
      </c>
      <c r="F387" s="153" t="str">
        <f t="shared" ref="F387:F450" si="92">P387</f>
        <v>ﾌｼﾞﾀ</v>
      </c>
      <c r="G387" s="153" t="str">
        <f t="shared" ref="G387:G450" si="93">Q387</f>
        <v>ﾐｳ</v>
      </c>
      <c r="H387" s="154">
        <f t="shared" ref="H387:H450" si="94">T387</f>
        <v>2</v>
      </c>
      <c r="I387" s="152" t="str">
        <f t="shared" si="86"/>
        <v>中大附</v>
      </c>
      <c r="K387" s="152" t="str">
        <f t="shared" ref="K387:K450" si="95">R387</f>
        <v>女</v>
      </c>
      <c r="M387" s="380">
        <v>51569</v>
      </c>
      <c r="N387" s="404" t="s">
        <v>142</v>
      </c>
      <c r="O387" s="380" t="s">
        <v>2737</v>
      </c>
      <c r="P387" s="380" t="s">
        <v>431</v>
      </c>
      <c r="Q387" s="380" t="s">
        <v>2738</v>
      </c>
      <c r="R387" s="380" t="s">
        <v>886</v>
      </c>
      <c r="S387" s="379"/>
      <c r="T387" s="380">
        <v>2</v>
      </c>
    </row>
    <row r="388" spans="1:20" x14ac:dyDescent="0.2">
      <c r="A388" s="151">
        <f t="shared" si="87"/>
        <v>51570</v>
      </c>
      <c r="B388" s="151">
        <f t="shared" si="88"/>
        <v>5</v>
      </c>
      <c r="C388" s="152">
        <f t="shared" si="89"/>
        <v>15</v>
      </c>
      <c r="D388" s="152" t="str">
        <f t="shared" si="90"/>
        <v>小林</v>
      </c>
      <c r="E388" s="152" t="str">
        <f t="shared" si="91"/>
        <v>優</v>
      </c>
      <c r="F388" s="153" t="str">
        <f t="shared" si="92"/>
        <v>ｺﾊﾞﾔｼ</v>
      </c>
      <c r="G388" s="153" t="str">
        <f t="shared" si="93"/>
        <v>ﾕｳ</v>
      </c>
      <c r="H388" s="154">
        <f t="shared" si="94"/>
        <v>2</v>
      </c>
      <c r="I388" s="152" t="str">
        <f t="shared" si="86"/>
        <v>中大附</v>
      </c>
      <c r="K388" s="152" t="str">
        <f t="shared" si="95"/>
        <v>女</v>
      </c>
      <c r="M388" s="380">
        <v>51570</v>
      </c>
      <c r="N388" s="380" t="s">
        <v>121</v>
      </c>
      <c r="O388" s="380" t="s">
        <v>253</v>
      </c>
      <c r="P388" s="380" t="s">
        <v>375</v>
      </c>
      <c r="Q388" s="380" t="s">
        <v>549</v>
      </c>
      <c r="R388" s="380" t="s">
        <v>886</v>
      </c>
      <c r="S388" s="379"/>
      <c r="T388" s="380">
        <v>2</v>
      </c>
    </row>
    <row r="389" spans="1:20" x14ac:dyDescent="0.2">
      <c r="A389" s="151">
        <f t="shared" si="87"/>
        <v>51571</v>
      </c>
      <c r="B389" s="151">
        <f t="shared" si="88"/>
        <v>5</v>
      </c>
      <c r="C389" s="152">
        <f t="shared" si="89"/>
        <v>15</v>
      </c>
      <c r="D389" s="152" t="str">
        <f t="shared" si="90"/>
        <v>濱中</v>
      </c>
      <c r="E389" s="152" t="str">
        <f t="shared" si="91"/>
        <v>美結</v>
      </c>
      <c r="F389" s="153" t="str">
        <f t="shared" si="92"/>
        <v>ﾊﾏﾅｶ</v>
      </c>
      <c r="G389" s="153" t="str">
        <f t="shared" si="93"/>
        <v>ﾐﾕ</v>
      </c>
      <c r="H389" s="154">
        <f t="shared" si="94"/>
        <v>2</v>
      </c>
      <c r="I389" s="152" t="str">
        <f t="shared" si="86"/>
        <v>中大附</v>
      </c>
      <c r="K389" s="152" t="str">
        <f t="shared" si="95"/>
        <v>女</v>
      </c>
      <c r="M389" s="380">
        <v>51571</v>
      </c>
      <c r="N389" s="380" t="s">
        <v>3047</v>
      </c>
      <c r="O389" s="380" t="s">
        <v>3498</v>
      </c>
      <c r="P389" s="380" t="s">
        <v>1308</v>
      </c>
      <c r="Q389" s="380" t="s">
        <v>366</v>
      </c>
      <c r="R389" s="380" t="s">
        <v>886</v>
      </c>
      <c r="S389" s="379"/>
      <c r="T389" s="380">
        <v>2</v>
      </c>
    </row>
    <row r="390" spans="1:20" x14ac:dyDescent="0.2">
      <c r="A390" s="151">
        <f t="shared" si="87"/>
        <v>51572</v>
      </c>
      <c r="B390" s="151">
        <f t="shared" si="88"/>
        <v>5</v>
      </c>
      <c r="C390" s="152">
        <f t="shared" si="89"/>
        <v>15</v>
      </c>
      <c r="D390" s="152" t="str">
        <f t="shared" si="90"/>
        <v>田路</v>
      </c>
      <c r="E390" s="152" t="str">
        <f t="shared" si="91"/>
        <v>遥香</v>
      </c>
      <c r="F390" s="153" t="str">
        <f t="shared" si="92"/>
        <v>ﾀｼﾞ</v>
      </c>
      <c r="G390" s="153" t="str">
        <f t="shared" si="93"/>
        <v>ﾊﾙｶ</v>
      </c>
      <c r="H390" s="154">
        <f t="shared" si="94"/>
        <v>1</v>
      </c>
      <c r="I390" s="152" t="str">
        <f t="shared" si="86"/>
        <v>中大附</v>
      </c>
      <c r="K390" s="152" t="str">
        <f t="shared" si="95"/>
        <v>女</v>
      </c>
      <c r="M390" s="380">
        <v>51572</v>
      </c>
      <c r="N390" s="380" t="s">
        <v>5031</v>
      </c>
      <c r="O390" s="380" t="s">
        <v>5032</v>
      </c>
      <c r="P390" s="380" t="s">
        <v>5033</v>
      </c>
      <c r="Q390" s="380" t="s">
        <v>364</v>
      </c>
      <c r="R390" s="380" t="s">
        <v>886</v>
      </c>
      <c r="S390" s="379"/>
      <c r="T390" s="380">
        <v>1</v>
      </c>
    </row>
    <row r="391" spans="1:20" x14ac:dyDescent="0.2">
      <c r="A391" s="151">
        <f t="shared" si="87"/>
        <v>51573</v>
      </c>
      <c r="B391" s="151">
        <f t="shared" si="88"/>
        <v>5</v>
      </c>
      <c r="C391" s="152">
        <f t="shared" si="89"/>
        <v>15</v>
      </c>
      <c r="D391" s="152" t="str">
        <f t="shared" si="90"/>
        <v>小川</v>
      </c>
      <c r="E391" s="152" t="str">
        <f t="shared" si="91"/>
        <v>千夏</v>
      </c>
      <c r="F391" s="153" t="str">
        <f t="shared" si="92"/>
        <v>ｵｶﾞﾜ</v>
      </c>
      <c r="G391" s="153" t="str">
        <f t="shared" si="93"/>
        <v>ﾁﾅﾂ</v>
      </c>
      <c r="H391" s="154">
        <f t="shared" si="94"/>
        <v>1</v>
      </c>
      <c r="I391" s="152" t="str">
        <f t="shared" si="86"/>
        <v>中大附</v>
      </c>
      <c r="K391" s="152" t="str">
        <f t="shared" si="95"/>
        <v>女</v>
      </c>
      <c r="M391" s="380">
        <v>51573</v>
      </c>
      <c r="N391" s="380" t="s">
        <v>128</v>
      </c>
      <c r="O391" s="380" t="s">
        <v>1002</v>
      </c>
      <c r="P391" s="380" t="s">
        <v>382</v>
      </c>
      <c r="Q391" s="380" t="s">
        <v>1003</v>
      </c>
      <c r="R391" s="380" t="s">
        <v>886</v>
      </c>
      <c r="S391" s="379"/>
      <c r="T391" s="380">
        <v>1</v>
      </c>
    </row>
    <row r="392" spans="1:20" x14ac:dyDescent="0.2">
      <c r="A392" s="151">
        <f t="shared" si="87"/>
        <v>51601</v>
      </c>
      <c r="B392" s="151">
        <f t="shared" si="88"/>
        <v>5</v>
      </c>
      <c r="C392" s="152">
        <f t="shared" si="89"/>
        <v>16</v>
      </c>
      <c r="D392" s="152" t="str">
        <f t="shared" si="90"/>
        <v>唐澤</v>
      </c>
      <c r="E392" s="152" t="str">
        <f t="shared" si="91"/>
        <v>仁志</v>
      </c>
      <c r="F392" s="153" t="str">
        <f t="shared" si="92"/>
        <v>ｶﾗｻﾜ</v>
      </c>
      <c r="G392" s="153" t="str">
        <f t="shared" si="93"/>
        <v>ﾏｻｼ</v>
      </c>
      <c r="H392" s="154">
        <f t="shared" si="94"/>
        <v>3</v>
      </c>
      <c r="I392" s="152" t="str">
        <f t="shared" si="86"/>
        <v>東京電機大学</v>
      </c>
      <c r="K392" s="152" t="str">
        <f t="shared" si="95"/>
        <v>男</v>
      </c>
      <c r="M392" s="380">
        <v>51601</v>
      </c>
      <c r="N392" s="380" t="s">
        <v>3499</v>
      </c>
      <c r="O392" s="380" t="s">
        <v>3500</v>
      </c>
      <c r="P392" s="380" t="s">
        <v>1267</v>
      </c>
      <c r="Q392" s="380" t="s">
        <v>927</v>
      </c>
      <c r="R392" s="380" t="s">
        <v>885</v>
      </c>
      <c r="S392" s="379"/>
      <c r="T392" s="380">
        <v>3</v>
      </c>
    </row>
    <row r="393" spans="1:20" x14ac:dyDescent="0.2">
      <c r="A393" s="151">
        <f t="shared" si="87"/>
        <v>51620</v>
      </c>
      <c r="B393" s="151">
        <f t="shared" si="88"/>
        <v>5</v>
      </c>
      <c r="C393" s="152">
        <f t="shared" si="89"/>
        <v>16</v>
      </c>
      <c r="D393" s="152" t="str">
        <f t="shared" si="90"/>
        <v>友野</v>
      </c>
      <c r="E393" s="152" t="str">
        <f t="shared" si="91"/>
        <v>巧也</v>
      </c>
      <c r="F393" s="153" t="str">
        <f t="shared" si="92"/>
        <v>ﾄﾓﾉ</v>
      </c>
      <c r="G393" s="153" t="str">
        <f t="shared" si="93"/>
        <v>ﾀｸﾔ</v>
      </c>
      <c r="H393" s="154">
        <f t="shared" si="94"/>
        <v>3</v>
      </c>
      <c r="I393" s="152" t="str">
        <f t="shared" si="86"/>
        <v>東京電機大学</v>
      </c>
      <c r="K393" s="152" t="str">
        <f t="shared" si="95"/>
        <v>男</v>
      </c>
      <c r="M393" s="380">
        <v>51620</v>
      </c>
      <c r="N393" s="380" t="s">
        <v>1484</v>
      </c>
      <c r="O393" s="380" t="s">
        <v>2443</v>
      </c>
      <c r="P393" s="380" t="s">
        <v>1485</v>
      </c>
      <c r="Q393" s="380" t="s">
        <v>357</v>
      </c>
      <c r="R393" s="380" t="s">
        <v>885</v>
      </c>
      <c r="S393" s="379"/>
      <c r="T393" s="380">
        <v>3</v>
      </c>
    </row>
    <row r="394" spans="1:20" x14ac:dyDescent="0.2">
      <c r="A394" s="151">
        <f t="shared" si="87"/>
        <v>51623</v>
      </c>
      <c r="B394" s="151">
        <f t="shared" si="88"/>
        <v>5</v>
      </c>
      <c r="C394" s="152">
        <f t="shared" si="89"/>
        <v>16</v>
      </c>
      <c r="D394" s="152" t="str">
        <f t="shared" si="90"/>
        <v>芳賀</v>
      </c>
      <c r="E394" s="152" t="str">
        <f t="shared" si="91"/>
        <v>一喜</v>
      </c>
      <c r="F394" s="153" t="str">
        <f t="shared" si="92"/>
        <v>ﾊｶﾞ</v>
      </c>
      <c r="G394" s="153" t="str">
        <f t="shared" si="93"/>
        <v>ｶｽﾞｷ</v>
      </c>
      <c r="H394" s="154">
        <f t="shared" si="94"/>
        <v>3</v>
      </c>
      <c r="I394" s="152" t="str">
        <f t="shared" si="86"/>
        <v>東京電機大学</v>
      </c>
      <c r="K394" s="152" t="str">
        <f t="shared" si="95"/>
        <v>男</v>
      </c>
      <c r="M394" s="380">
        <v>51623</v>
      </c>
      <c r="N394" s="380" t="s">
        <v>2444</v>
      </c>
      <c r="O394" s="380" t="s">
        <v>1328</v>
      </c>
      <c r="P394" s="380" t="s">
        <v>2445</v>
      </c>
      <c r="Q394" s="380" t="s">
        <v>376</v>
      </c>
      <c r="R394" s="380" t="s">
        <v>885</v>
      </c>
      <c r="S394" s="379"/>
      <c r="T394" s="380">
        <v>3</v>
      </c>
    </row>
    <row r="395" spans="1:20" x14ac:dyDescent="0.2">
      <c r="A395" s="151">
        <f t="shared" si="87"/>
        <v>51624</v>
      </c>
      <c r="B395" s="151">
        <f t="shared" si="88"/>
        <v>5</v>
      </c>
      <c r="C395" s="152">
        <f t="shared" si="89"/>
        <v>16</v>
      </c>
      <c r="D395" s="152" t="str">
        <f t="shared" si="90"/>
        <v>池田</v>
      </c>
      <c r="E395" s="152" t="str">
        <f t="shared" si="91"/>
        <v>知彦</v>
      </c>
      <c r="F395" s="153" t="str">
        <f t="shared" si="92"/>
        <v>ｲｹﾀﾞ</v>
      </c>
      <c r="G395" s="153" t="str">
        <f t="shared" si="93"/>
        <v>ﾄﾓﾋｺ</v>
      </c>
      <c r="H395" s="154">
        <f t="shared" si="94"/>
        <v>3</v>
      </c>
      <c r="I395" s="152" t="str">
        <f t="shared" si="86"/>
        <v>東京電機大学</v>
      </c>
      <c r="K395" s="152" t="str">
        <f t="shared" si="95"/>
        <v>男</v>
      </c>
      <c r="M395" s="380">
        <v>51624</v>
      </c>
      <c r="N395" s="380" t="s">
        <v>141</v>
      </c>
      <c r="O395" s="380" t="s">
        <v>2446</v>
      </c>
      <c r="P395" s="380" t="s">
        <v>377</v>
      </c>
      <c r="Q395" s="380" t="s">
        <v>2447</v>
      </c>
      <c r="R395" s="380" t="s">
        <v>885</v>
      </c>
      <c r="S395" s="379"/>
      <c r="T395" s="380">
        <v>3</v>
      </c>
    </row>
    <row r="396" spans="1:20" x14ac:dyDescent="0.2">
      <c r="A396" s="151">
        <f t="shared" si="87"/>
        <v>51631</v>
      </c>
      <c r="B396" s="151">
        <f t="shared" si="88"/>
        <v>5</v>
      </c>
      <c r="C396" s="152">
        <f t="shared" si="89"/>
        <v>16</v>
      </c>
      <c r="D396" s="152" t="str">
        <f t="shared" si="90"/>
        <v>遠藤</v>
      </c>
      <c r="E396" s="152" t="str">
        <f t="shared" si="91"/>
        <v>隆太</v>
      </c>
      <c r="F396" s="153" t="str">
        <f t="shared" si="92"/>
        <v>ｴﾝﾄﾞｳ</v>
      </c>
      <c r="G396" s="153" t="str">
        <f t="shared" si="93"/>
        <v>ﾘｭｳﾀ</v>
      </c>
      <c r="H396" s="154">
        <f t="shared" si="94"/>
        <v>3</v>
      </c>
      <c r="I396" s="152" t="str">
        <f t="shared" si="86"/>
        <v>東京電機大学</v>
      </c>
      <c r="K396" s="152" t="str">
        <f t="shared" si="95"/>
        <v>男</v>
      </c>
      <c r="M396" s="380">
        <v>51631</v>
      </c>
      <c r="N396" s="380" t="s">
        <v>99</v>
      </c>
      <c r="O396" s="380" t="s">
        <v>2448</v>
      </c>
      <c r="P396" s="380" t="s">
        <v>303</v>
      </c>
      <c r="Q396" s="380" t="s">
        <v>1449</v>
      </c>
      <c r="R396" s="380" t="s">
        <v>885</v>
      </c>
      <c r="S396" s="379"/>
      <c r="T396" s="380">
        <v>3</v>
      </c>
    </row>
    <row r="397" spans="1:20" x14ac:dyDescent="0.2">
      <c r="A397" s="151">
        <f t="shared" si="87"/>
        <v>51632</v>
      </c>
      <c r="B397" s="151">
        <f t="shared" si="88"/>
        <v>5</v>
      </c>
      <c r="C397" s="152">
        <f t="shared" si="89"/>
        <v>16</v>
      </c>
      <c r="D397" s="152" t="str">
        <f t="shared" si="90"/>
        <v>栗原</v>
      </c>
      <c r="E397" s="152" t="str">
        <f t="shared" si="91"/>
        <v>薫</v>
      </c>
      <c r="F397" s="153" t="str">
        <f t="shared" si="92"/>
        <v>ｸﾘﾊﾗ</v>
      </c>
      <c r="G397" s="153" t="str">
        <f t="shared" si="93"/>
        <v>ｶｵﾙ</v>
      </c>
      <c r="H397" s="154">
        <f t="shared" si="94"/>
        <v>3</v>
      </c>
      <c r="I397" s="152" t="str">
        <f t="shared" si="86"/>
        <v>東京電機大学</v>
      </c>
      <c r="K397" s="152" t="str">
        <f t="shared" si="95"/>
        <v>男</v>
      </c>
      <c r="M397" s="380">
        <v>51632</v>
      </c>
      <c r="N397" s="380" t="s">
        <v>630</v>
      </c>
      <c r="O397" s="380" t="s">
        <v>0</v>
      </c>
      <c r="P397" s="380" t="s">
        <v>631</v>
      </c>
      <c r="Q397" s="380" t="s">
        <v>1</v>
      </c>
      <c r="R397" s="380" t="s">
        <v>885</v>
      </c>
      <c r="S397" s="379"/>
      <c r="T397" s="380">
        <v>3</v>
      </c>
    </row>
    <row r="398" spans="1:20" x14ac:dyDescent="0.2">
      <c r="A398" s="151">
        <f t="shared" si="87"/>
        <v>51633</v>
      </c>
      <c r="B398" s="151">
        <f t="shared" si="88"/>
        <v>5</v>
      </c>
      <c r="C398" s="152">
        <f t="shared" si="89"/>
        <v>16</v>
      </c>
      <c r="D398" s="152" t="str">
        <f t="shared" si="90"/>
        <v>高木</v>
      </c>
      <c r="E398" s="152" t="str">
        <f t="shared" si="91"/>
        <v>諒太</v>
      </c>
      <c r="F398" s="153" t="str">
        <f t="shared" si="92"/>
        <v>ﾀｶｷﾞ</v>
      </c>
      <c r="G398" s="153" t="str">
        <f t="shared" si="93"/>
        <v>ﾘｮｳﾀ</v>
      </c>
      <c r="H398" s="154">
        <f t="shared" si="94"/>
        <v>2</v>
      </c>
      <c r="I398" s="152" t="str">
        <f t="shared" si="86"/>
        <v>東京電機大学</v>
      </c>
      <c r="K398" s="152" t="str">
        <f t="shared" si="95"/>
        <v>男</v>
      </c>
      <c r="M398" s="380">
        <v>51633</v>
      </c>
      <c r="N398" s="380" t="s">
        <v>272</v>
      </c>
      <c r="O398" s="380" t="s">
        <v>1892</v>
      </c>
      <c r="P398" s="380" t="s">
        <v>516</v>
      </c>
      <c r="Q398" s="380" t="s">
        <v>309</v>
      </c>
      <c r="R398" s="380" t="s">
        <v>885</v>
      </c>
      <c r="S398" s="379"/>
      <c r="T398" s="380">
        <v>2</v>
      </c>
    </row>
    <row r="399" spans="1:20" x14ac:dyDescent="0.2">
      <c r="A399" s="151">
        <f t="shared" si="87"/>
        <v>51634</v>
      </c>
      <c r="B399" s="151">
        <f t="shared" si="88"/>
        <v>5</v>
      </c>
      <c r="C399" s="152">
        <f t="shared" si="89"/>
        <v>16</v>
      </c>
      <c r="D399" s="152" t="str">
        <f t="shared" si="90"/>
        <v>森澤</v>
      </c>
      <c r="E399" s="152" t="str">
        <f t="shared" si="91"/>
        <v>祐太</v>
      </c>
      <c r="F399" s="153" t="str">
        <f t="shared" si="92"/>
        <v>ﾓﾘｻﾜ</v>
      </c>
      <c r="G399" s="153" t="str">
        <f t="shared" si="93"/>
        <v>ﾕｳﾀ</v>
      </c>
      <c r="H399" s="154">
        <f t="shared" si="94"/>
        <v>2</v>
      </c>
      <c r="I399" s="152" t="str">
        <f t="shared" si="86"/>
        <v>東京電機大学</v>
      </c>
      <c r="K399" s="152" t="str">
        <f t="shared" si="95"/>
        <v>男</v>
      </c>
      <c r="M399" s="380">
        <v>51634</v>
      </c>
      <c r="N399" s="380" t="s">
        <v>4099</v>
      </c>
      <c r="O399" s="380" t="s">
        <v>228</v>
      </c>
      <c r="P399" s="380" t="s">
        <v>4100</v>
      </c>
      <c r="Q399" s="380" t="s">
        <v>373</v>
      </c>
      <c r="R399" s="380" t="s">
        <v>885</v>
      </c>
      <c r="S399" s="379"/>
      <c r="T399" s="380">
        <v>2</v>
      </c>
    </row>
    <row r="400" spans="1:20" x14ac:dyDescent="0.2">
      <c r="A400" s="151">
        <f t="shared" si="87"/>
        <v>51635</v>
      </c>
      <c r="B400" s="151">
        <f t="shared" si="88"/>
        <v>5</v>
      </c>
      <c r="C400" s="152">
        <f t="shared" si="89"/>
        <v>16</v>
      </c>
      <c r="D400" s="152" t="str">
        <f t="shared" si="90"/>
        <v>相原</v>
      </c>
      <c r="E400" s="152" t="str">
        <f t="shared" si="91"/>
        <v>亮</v>
      </c>
      <c r="F400" s="153" t="str">
        <f t="shared" si="92"/>
        <v>ｱｲﾊﾗ</v>
      </c>
      <c r="G400" s="153" t="str">
        <f t="shared" si="93"/>
        <v>ﾘｮｳ</v>
      </c>
      <c r="H400" s="154">
        <f t="shared" si="94"/>
        <v>2</v>
      </c>
      <c r="I400" s="152" t="str">
        <f t="shared" si="86"/>
        <v>東京電機大学</v>
      </c>
      <c r="K400" s="152" t="str">
        <f t="shared" si="95"/>
        <v>男</v>
      </c>
      <c r="M400" s="380">
        <v>51635</v>
      </c>
      <c r="N400" s="380" t="s">
        <v>1473</v>
      </c>
      <c r="O400" s="380" t="s">
        <v>281</v>
      </c>
      <c r="P400" s="380" t="s">
        <v>1474</v>
      </c>
      <c r="Q400" s="380" t="s">
        <v>396</v>
      </c>
      <c r="R400" s="380" t="s">
        <v>885</v>
      </c>
      <c r="S400" s="379"/>
      <c r="T400" s="380">
        <v>2</v>
      </c>
    </row>
    <row r="401" spans="1:20" x14ac:dyDescent="0.2">
      <c r="A401" s="151">
        <f t="shared" si="87"/>
        <v>51636</v>
      </c>
      <c r="B401" s="151">
        <f t="shared" si="88"/>
        <v>5</v>
      </c>
      <c r="C401" s="152">
        <f t="shared" si="89"/>
        <v>16</v>
      </c>
      <c r="D401" s="152" t="str">
        <f t="shared" si="90"/>
        <v>島津</v>
      </c>
      <c r="E401" s="152" t="str">
        <f t="shared" si="91"/>
        <v>龍聖</v>
      </c>
      <c r="F401" s="153" t="str">
        <f t="shared" si="92"/>
        <v>ｼﾏﾂﾞ</v>
      </c>
      <c r="G401" s="153" t="str">
        <f t="shared" si="93"/>
        <v>ﾘｭｳｾｲ</v>
      </c>
      <c r="H401" s="154">
        <f t="shared" si="94"/>
        <v>2</v>
      </c>
      <c r="I401" s="152" t="str">
        <f t="shared" si="86"/>
        <v>東京電機大学</v>
      </c>
      <c r="K401" s="152" t="str">
        <f t="shared" si="95"/>
        <v>男</v>
      </c>
      <c r="M401" s="380">
        <v>51636</v>
      </c>
      <c r="N401" s="380" t="s">
        <v>4101</v>
      </c>
      <c r="O401" s="380" t="s">
        <v>4102</v>
      </c>
      <c r="P401" s="380" t="s">
        <v>2578</v>
      </c>
      <c r="Q401" s="380" t="s">
        <v>1288</v>
      </c>
      <c r="R401" s="380" t="s">
        <v>885</v>
      </c>
      <c r="S401" s="379"/>
      <c r="T401" s="380">
        <v>2</v>
      </c>
    </row>
    <row r="402" spans="1:20" x14ac:dyDescent="0.2">
      <c r="A402" s="151">
        <f t="shared" si="87"/>
        <v>51637</v>
      </c>
      <c r="B402" s="151">
        <f t="shared" si="88"/>
        <v>5</v>
      </c>
      <c r="C402" s="152">
        <f t="shared" si="89"/>
        <v>16</v>
      </c>
      <c r="D402" s="152" t="str">
        <f t="shared" si="90"/>
        <v>仁礼</v>
      </c>
      <c r="E402" s="152" t="str">
        <f t="shared" si="91"/>
        <v>悦治</v>
      </c>
      <c r="F402" s="153" t="str">
        <f t="shared" si="92"/>
        <v>ﾆﾚ</v>
      </c>
      <c r="G402" s="153" t="str">
        <f t="shared" si="93"/>
        <v>ｴﾂｼﾞ</v>
      </c>
      <c r="H402" s="154">
        <f t="shared" si="94"/>
        <v>2</v>
      </c>
      <c r="I402" s="152" t="str">
        <f t="shared" si="86"/>
        <v>東京電機大学</v>
      </c>
      <c r="K402" s="152" t="str">
        <f t="shared" si="95"/>
        <v>男</v>
      </c>
      <c r="M402" s="380">
        <v>51637</v>
      </c>
      <c r="N402" s="380" t="s">
        <v>4103</v>
      </c>
      <c r="O402" s="380" t="s">
        <v>4104</v>
      </c>
      <c r="P402" s="380" t="s">
        <v>4105</v>
      </c>
      <c r="Q402" s="380" t="s">
        <v>4106</v>
      </c>
      <c r="R402" s="380" t="s">
        <v>885</v>
      </c>
      <c r="S402" s="379"/>
      <c r="T402" s="380">
        <v>2</v>
      </c>
    </row>
    <row r="403" spans="1:20" x14ac:dyDescent="0.2">
      <c r="A403" s="151">
        <f t="shared" si="87"/>
        <v>51638</v>
      </c>
      <c r="B403" s="151">
        <f t="shared" si="88"/>
        <v>5</v>
      </c>
      <c r="C403" s="152">
        <f t="shared" si="89"/>
        <v>16</v>
      </c>
      <c r="D403" s="152" t="str">
        <f t="shared" si="90"/>
        <v>伊藤</v>
      </c>
      <c r="E403" s="152" t="str">
        <f t="shared" si="91"/>
        <v>諒翼</v>
      </c>
      <c r="F403" s="153" t="str">
        <f t="shared" si="92"/>
        <v>ｲﾄｳ</v>
      </c>
      <c r="G403" s="153" t="str">
        <f t="shared" si="93"/>
        <v>ﾘｮｳｽｹ</v>
      </c>
      <c r="H403" s="154">
        <f t="shared" si="94"/>
        <v>2</v>
      </c>
      <c r="I403" s="152" t="str">
        <f t="shared" si="86"/>
        <v>東京電機大学</v>
      </c>
      <c r="K403" s="152" t="str">
        <f t="shared" si="95"/>
        <v>男</v>
      </c>
      <c r="M403" s="380">
        <v>51638</v>
      </c>
      <c r="N403" s="380" t="s">
        <v>106</v>
      </c>
      <c r="O403" s="380" t="s">
        <v>4107</v>
      </c>
      <c r="P403" s="380" t="s">
        <v>319</v>
      </c>
      <c r="Q403" s="380" t="s">
        <v>457</v>
      </c>
      <c r="R403" s="380" t="s">
        <v>885</v>
      </c>
      <c r="S403" s="379"/>
      <c r="T403" s="380">
        <v>2</v>
      </c>
    </row>
    <row r="404" spans="1:20" x14ac:dyDescent="0.2">
      <c r="A404" s="151">
        <f t="shared" si="87"/>
        <v>51640</v>
      </c>
      <c r="B404" s="151">
        <f t="shared" si="88"/>
        <v>5</v>
      </c>
      <c r="C404" s="152">
        <f t="shared" si="89"/>
        <v>16</v>
      </c>
      <c r="D404" s="152" t="str">
        <f t="shared" si="90"/>
        <v>滝島</v>
      </c>
      <c r="E404" s="152" t="str">
        <f t="shared" si="91"/>
        <v>広大</v>
      </c>
      <c r="F404" s="153" t="str">
        <f t="shared" si="92"/>
        <v>ﾀｷｼﾏ</v>
      </c>
      <c r="G404" s="153" t="str">
        <f t="shared" si="93"/>
        <v>ｺｳﾀﾞｲ</v>
      </c>
      <c r="H404" s="154">
        <f t="shared" si="94"/>
        <v>2</v>
      </c>
      <c r="I404" s="152" t="str">
        <f t="shared" si="86"/>
        <v>東京電機大学</v>
      </c>
      <c r="K404" s="152" t="str">
        <f t="shared" si="95"/>
        <v>男</v>
      </c>
      <c r="M404" s="380">
        <v>51640</v>
      </c>
      <c r="N404" s="380" t="s">
        <v>5576</v>
      </c>
      <c r="O404" s="380" t="s">
        <v>1389</v>
      </c>
      <c r="P404" s="380" t="s">
        <v>5577</v>
      </c>
      <c r="Q404" s="380" t="s">
        <v>343</v>
      </c>
      <c r="R404" s="380" t="s">
        <v>885</v>
      </c>
      <c r="S404" s="379"/>
      <c r="T404" s="380">
        <v>2</v>
      </c>
    </row>
    <row r="405" spans="1:20" x14ac:dyDescent="0.2">
      <c r="A405" s="151">
        <f t="shared" si="87"/>
        <v>51641</v>
      </c>
      <c r="B405" s="151">
        <f t="shared" si="88"/>
        <v>5</v>
      </c>
      <c r="C405" s="152">
        <f t="shared" si="89"/>
        <v>16</v>
      </c>
      <c r="D405" s="152" t="str">
        <f t="shared" si="90"/>
        <v>野田</v>
      </c>
      <c r="E405" s="152" t="str">
        <f t="shared" si="91"/>
        <v>健</v>
      </c>
      <c r="F405" s="153" t="str">
        <f t="shared" si="92"/>
        <v>ﾉﾀﾞ</v>
      </c>
      <c r="G405" s="153" t="str">
        <f t="shared" si="93"/>
        <v>ﾀｹﾙ</v>
      </c>
      <c r="H405" s="154">
        <f t="shared" si="94"/>
        <v>1</v>
      </c>
      <c r="I405" s="152" t="str">
        <f t="shared" si="86"/>
        <v>東京電機大学</v>
      </c>
      <c r="K405" s="152" t="str">
        <f t="shared" si="95"/>
        <v>男</v>
      </c>
      <c r="M405" s="380">
        <v>51641</v>
      </c>
      <c r="N405" s="380" t="s">
        <v>146</v>
      </c>
      <c r="O405" s="380" t="s">
        <v>1992</v>
      </c>
      <c r="P405" s="380" t="s">
        <v>444</v>
      </c>
      <c r="Q405" s="380" t="s">
        <v>634</v>
      </c>
      <c r="R405" s="380" t="s">
        <v>885</v>
      </c>
      <c r="S405" s="379"/>
      <c r="T405" s="380">
        <v>1</v>
      </c>
    </row>
    <row r="406" spans="1:20" x14ac:dyDescent="0.2">
      <c r="A406" s="151">
        <f t="shared" si="87"/>
        <v>51642</v>
      </c>
      <c r="B406" s="151">
        <f t="shared" si="88"/>
        <v>5</v>
      </c>
      <c r="C406" s="152">
        <f t="shared" si="89"/>
        <v>16</v>
      </c>
      <c r="D406" s="152" t="str">
        <f t="shared" si="90"/>
        <v>古川</v>
      </c>
      <c r="E406" s="152" t="str">
        <f t="shared" si="91"/>
        <v>翔</v>
      </c>
      <c r="F406" s="153" t="str">
        <f t="shared" si="92"/>
        <v>ﾌﾙｶﾜ</v>
      </c>
      <c r="G406" s="153" t="str">
        <f t="shared" si="93"/>
        <v>ｶｹﾙ</v>
      </c>
      <c r="H406" s="154">
        <f t="shared" si="94"/>
        <v>1</v>
      </c>
      <c r="I406" s="152" t="str">
        <f t="shared" si="86"/>
        <v>東京電機大学</v>
      </c>
      <c r="K406" s="152" t="str">
        <f t="shared" si="95"/>
        <v>男</v>
      </c>
      <c r="M406" s="380">
        <v>51642</v>
      </c>
      <c r="N406" s="380" t="s">
        <v>5</v>
      </c>
      <c r="O406" s="380" t="s">
        <v>116</v>
      </c>
      <c r="P406" s="380" t="s">
        <v>10</v>
      </c>
      <c r="Q406" s="380" t="s">
        <v>2</v>
      </c>
      <c r="R406" s="380" t="s">
        <v>885</v>
      </c>
      <c r="S406" s="379"/>
      <c r="T406" s="380">
        <v>1</v>
      </c>
    </row>
    <row r="407" spans="1:20" x14ac:dyDescent="0.2">
      <c r="A407" s="151">
        <f t="shared" si="87"/>
        <v>51643</v>
      </c>
      <c r="B407" s="151">
        <f t="shared" si="88"/>
        <v>5</v>
      </c>
      <c r="C407" s="152">
        <f t="shared" si="89"/>
        <v>16</v>
      </c>
      <c r="D407" s="152" t="str">
        <f t="shared" si="90"/>
        <v>栃倉</v>
      </c>
      <c r="E407" s="152" t="str">
        <f t="shared" si="91"/>
        <v>睦</v>
      </c>
      <c r="F407" s="153" t="str">
        <f t="shared" si="92"/>
        <v>ﾄﾁｸﾗ</v>
      </c>
      <c r="G407" s="153" t="str">
        <f t="shared" si="93"/>
        <v>ｱﾂｼ</v>
      </c>
      <c r="H407" s="154">
        <f t="shared" si="94"/>
        <v>1</v>
      </c>
      <c r="I407" s="152" t="str">
        <f t="shared" si="86"/>
        <v>東京電機大学</v>
      </c>
      <c r="K407" s="152" t="str">
        <f t="shared" si="95"/>
        <v>男</v>
      </c>
      <c r="M407" s="380">
        <v>51643</v>
      </c>
      <c r="N407" s="380" t="s">
        <v>5578</v>
      </c>
      <c r="O407" s="380" t="s">
        <v>5579</v>
      </c>
      <c r="P407" s="380" t="s">
        <v>5580</v>
      </c>
      <c r="Q407" s="380" t="s">
        <v>487</v>
      </c>
      <c r="R407" s="380" t="s">
        <v>885</v>
      </c>
      <c r="S407" s="379"/>
      <c r="T407" s="380">
        <v>1</v>
      </c>
    </row>
    <row r="408" spans="1:20" x14ac:dyDescent="0.2">
      <c r="A408" s="151">
        <f t="shared" si="87"/>
        <v>51644</v>
      </c>
      <c r="B408" s="151">
        <f t="shared" si="88"/>
        <v>5</v>
      </c>
      <c r="C408" s="152">
        <f t="shared" si="89"/>
        <v>16</v>
      </c>
      <c r="D408" s="152" t="str">
        <f t="shared" si="90"/>
        <v>宮田</v>
      </c>
      <c r="E408" s="152" t="str">
        <f t="shared" si="91"/>
        <v>幸暉</v>
      </c>
      <c r="F408" s="153" t="str">
        <f t="shared" si="92"/>
        <v>ﾐﾔﾀ</v>
      </c>
      <c r="G408" s="153" t="str">
        <f t="shared" si="93"/>
        <v>ｺｳｷ</v>
      </c>
      <c r="H408" s="154">
        <f t="shared" si="94"/>
        <v>1</v>
      </c>
      <c r="I408" s="152" t="str">
        <f t="shared" si="86"/>
        <v>東京電機大学</v>
      </c>
      <c r="K408" s="152" t="str">
        <f t="shared" si="95"/>
        <v>男</v>
      </c>
      <c r="M408" s="380">
        <v>51644</v>
      </c>
      <c r="N408" s="380" t="s">
        <v>1807</v>
      </c>
      <c r="O408" s="380" t="s">
        <v>5581</v>
      </c>
      <c r="P408" s="380" t="s">
        <v>1808</v>
      </c>
      <c r="Q408" s="380" t="s">
        <v>344</v>
      </c>
      <c r="R408" s="380" t="s">
        <v>885</v>
      </c>
      <c r="S408" s="379"/>
      <c r="T408" s="380">
        <v>1</v>
      </c>
    </row>
    <row r="409" spans="1:20" x14ac:dyDescent="0.2">
      <c r="A409" s="151">
        <f t="shared" si="87"/>
        <v>51645</v>
      </c>
      <c r="B409" s="151">
        <f t="shared" si="88"/>
        <v>5</v>
      </c>
      <c r="C409" s="152">
        <f t="shared" si="89"/>
        <v>16</v>
      </c>
      <c r="D409" s="152" t="str">
        <f t="shared" si="90"/>
        <v>岡村</v>
      </c>
      <c r="E409" s="152" t="str">
        <f t="shared" si="91"/>
        <v>綾也</v>
      </c>
      <c r="F409" s="153" t="str">
        <f t="shared" si="92"/>
        <v>ｵｶﾑﾗ</v>
      </c>
      <c r="G409" s="153" t="str">
        <f t="shared" si="93"/>
        <v>ﾘｮｳﾔ</v>
      </c>
      <c r="H409" s="154">
        <f t="shared" si="94"/>
        <v>1</v>
      </c>
      <c r="I409" s="152" t="str">
        <f t="shared" si="86"/>
        <v>東京電機大学</v>
      </c>
      <c r="K409" s="152" t="str">
        <f t="shared" si="95"/>
        <v>男</v>
      </c>
      <c r="M409" s="380">
        <v>51645</v>
      </c>
      <c r="N409" s="380" t="s">
        <v>290</v>
      </c>
      <c r="O409" s="380" t="s">
        <v>5582</v>
      </c>
      <c r="P409" s="380" t="s">
        <v>655</v>
      </c>
      <c r="Q409" s="380" t="s">
        <v>640</v>
      </c>
      <c r="R409" s="380" t="s">
        <v>885</v>
      </c>
      <c r="S409" s="379"/>
      <c r="T409" s="380">
        <v>1</v>
      </c>
    </row>
    <row r="410" spans="1:20" x14ac:dyDescent="0.2">
      <c r="A410" s="151">
        <f t="shared" si="87"/>
        <v>51646</v>
      </c>
      <c r="B410" s="151">
        <f t="shared" si="88"/>
        <v>5</v>
      </c>
      <c r="C410" s="152">
        <f t="shared" si="89"/>
        <v>16</v>
      </c>
      <c r="D410" s="152" t="str">
        <f t="shared" si="90"/>
        <v>関田</v>
      </c>
      <c r="E410" s="152" t="str">
        <f t="shared" si="91"/>
        <v>謙介</v>
      </c>
      <c r="F410" s="153" t="str">
        <f t="shared" si="92"/>
        <v>ｾｷﾀ</v>
      </c>
      <c r="G410" s="153" t="str">
        <f t="shared" si="93"/>
        <v>ｹﾝｽｹ</v>
      </c>
      <c r="H410" s="154">
        <f t="shared" si="94"/>
        <v>1</v>
      </c>
      <c r="I410" s="152" t="str">
        <f t="shared" si="86"/>
        <v>東京電機大学</v>
      </c>
      <c r="K410" s="152" t="str">
        <f t="shared" si="95"/>
        <v>男</v>
      </c>
      <c r="M410" s="380">
        <v>51646</v>
      </c>
      <c r="N410" s="380" t="s">
        <v>6562</v>
      </c>
      <c r="O410" s="380" t="s">
        <v>6563</v>
      </c>
      <c r="P410" s="380" t="s">
        <v>6564</v>
      </c>
      <c r="Q410" s="380" t="s">
        <v>4401</v>
      </c>
      <c r="R410" s="380" t="s">
        <v>885</v>
      </c>
      <c r="S410" s="379"/>
      <c r="T410" s="380">
        <v>1</v>
      </c>
    </row>
    <row r="411" spans="1:20" x14ac:dyDescent="0.2">
      <c r="A411" s="151">
        <f t="shared" si="87"/>
        <v>51652</v>
      </c>
      <c r="B411" s="151">
        <f t="shared" si="88"/>
        <v>5</v>
      </c>
      <c r="C411" s="152">
        <f t="shared" si="89"/>
        <v>16</v>
      </c>
      <c r="D411" s="152" t="str">
        <f t="shared" si="90"/>
        <v>木村</v>
      </c>
      <c r="E411" s="152" t="str">
        <f t="shared" si="91"/>
        <v>春花</v>
      </c>
      <c r="F411" s="153" t="str">
        <f t="shared" si="92"/>
        <v>ｷﾑﾗ</v>
      </c>
      <c r="G411" s="153" t="str">
        <f t="shared" si="93"/>
        <v>ﾊﾙｶ</v>
      </c>
      <c r="H411" s="154">
        <f t="shared" si="94"/>
        <v>3</v>
      </c>
      <c r="I411" s="152" t="str">
        <f t="shared" si="86"/>
        <v>東京電機大学</v>
      </c>
      <c r="K411" s="152" t="str">
        <f t="shared" si="95"/>
        <v>女</v>
      </c>
      <c r="M411" s="380">
        <v>51652</v>
      </c>
      <c r="N411" s="380" t="s">
        <v>148</v>
      </c>
      <c r="O411" s="380" t="s">
        <v>2413</v>
      </c>
      <c r="P411" s="380" t="s">
        <v>363</v>
      </c>
      <c r="Q411" s="380" t="s">
        <v>364</v>
      </c>
      <c r="R411" s="380" t="s">
        <v>886</v>
      </c>
      <c r="S411" s="379"/>
      <c r="T411" s="380">
        <v>3</v>
      </c>
    </row>
    <row r="412" spans="1:20" x14ac:dyDescent="0.2">
      <c r="A412" s="151">
        <f t="shared" si="87"/>
        <v>51654</v>
      </c>
      <c r="B412" s="151">
        <f t="shared" si="88"/>
        <v>5</v>
      </c>
      <c r="C412" s="152">
        <f t="shared" si="89"/>
        <v>16</v>
      </c>
      <c r="D412" s="152" t="str">
        <f t="shared" si="90"/>
        <v>菅野</v>
      </c>
      <c r="E412" s="152" t="str">
        <f t="shared" si="91"/>
        <v>季弓</v>
      </c>
      <c r="F412" s="153" t="str">
        <f t="shared" si="92"/>
        <v>ｶﾝﾉ</v>
      </c>
      <c r="G412" s="153" t="str">
        <f t="shared" si="93"/>
        <v>ｷﾕﾐ</v>
      </c>
      <c r="H412" s="154">
        <f t="shared" si="94"/>
        <v>3</v>
      </c>
      <c r="I412" s="152" t="str">
        <f t="shared" si="86"/>
        <v>東京電機大学</v>
      </c>
      <c r="K412" s="152" t="str">
        <f t="shared" si="95"/>
        <v>女</v>
      </c>
      <c r="M412" s="380">
        <v>51654</v>
      </c>
      <c r="N412" s="380" t="s">
        <v>473</v>
      </c>
      <c r="O412" s="380" t="s">
        <v>2449</v>
      </c>
      <c r="P412" s="380" t="s">
        <v>474</v>
      </c>
      <c r="Q412" s="380" t="s">
        <v>2450</v>
      </c>
      <c r="R412" s="380" t="s">
        <v>886</v>
      </c>
      <c r="S412" s="379"/>
      <c r="T412" s="380">
        <v>3</v>
      </c>
    </row>
    <row r="413" spans="1:20" x14ac:dyDescent="0.2">
      <c r="A413" s="151">
        <f t="shared" si="87"/>
        <v>51664</v>
      </c>
      <c r="B413" s="151">
        <f t="shared" si="88"/>
        <v>5</v>
      </c>
      <c r="C413" s="152">
        <f t="shared" si="89"/>
        <v>16</v>
      </c>
      <c r="D413" s="152" t="str">
        <f t="shared" si="90"/>
        <v>髙木</v>
      </c>
      <c r="E413" s="152" t="str">
        <f t="shared" si="91"/>
        <v>悠夏</v>
      </c>
      <c r="F413" s="153" t="str">
        <f t="shared" si="92"/>
        <v>ﾀｶｷﾞ</v>
      </c>
      <c r="G413" s="153" t="str">
        <f t="shared" si="93"/>
        <v>ﾊﾙｶ</v>
      </c>
      <c r="H413" s="154">
        <f t="shared" si="94"/>
        <v>1</v>
      </c>
      <c r="I413" s="152" t="str">
        <f t="shared" si="86"/>
        <v>東京電機大学</v>
      </c>
      <c r="K413" s="152" t="str">
        <f t="shared" si="95"/>
        <v>女</v>
      </c>
      <c r="M413" s="380">
        <v>51664</v>
      </c>
      <c r="N413" s="380" t="s">
        <v>5712</v>
      </c>
      <c r="O413" s="380" t="s">
        <v>6511</v>
      </c>
      <c r="P413" s="380" t="s">
        <v>516</v>
      </c>
      <c r="Q413" s="380" t="s">
        <v>364</v>
      </c>
      <c r="R413" s="380" t="s">
        <v>886</v>
      </c>
      <c r="S413" s="379"/>
      <c r="T413" s="380">
        <v>1</v>
      </c>
    </row>
    <row r="414" spans="1:20" x14ac:dyDescent="0.2">
      <c r="A414" s="151">
        <f t="shared" si="87"/>
        <v>51666</v>
      </c>
      <c r="B414" s="151">
        <f t="shared" si="88"/>
        <v>5</v>
      </c>
      <c r="C414" s="152">
        <f t="shared" si="89"/>
        <v>16</v>
      </c>
      <c r="D414" s="152" t="str">
        <f t="shared" si="90"/>
        <v>海老島</v>
      </c>
      <c r="E414" s="152" t="str">
        <f t="shared" si="91"/>
        <v>侑花</v>
      </c>
      <c r="F414" s="153" t="str">
        <f t="shared" si="92"/>
        <v>ｴﾋﾞｼﾏ</v>
      </c>
      <c r="G414" s="153" t="str">
        <f t="shared" si="93"/>
        <v>ﾕｳｶ</v>
      </c>
      <c r="H414" s="154">
        <f t="shared" si="94"/>
        <v>2</v>
      </c>
      <c r="I414" s="152" t="str">
        <f t="shared" si="86"/>
        <v>東京電機大学</v>
      </c>
      <c r="K414" s="152" t="str">
        <f t="shared" si="95"/>
        <v>女</v>
      </c>
      <c r="M414" s="380">
        <v>51666</v>
      </c>
      <c r="N414" s="380" t="s">
        <v>4108</v>
      </c>
      <c r="O414" s="380" t="s">
        <v>1782</v>
      </c>
      <c r="P414" s="380" t="s">
        <v>4109</v>
      </c>
      <c r="Q414" s="380" t="s">
        <v>554</v>
      </c>
      <c r="R414" s="380" t="s">
        <v>886</v>
      </c>
      <c r="S414" s="379"/>
      <c r="T414" s="380">
        <v>2</v>
      </c>
    </row>
    <row r="415" spans="1:20" x14ac:dyDescent="0.2">
      <c r="A415" s="151">
        <f t="shared" si="87"/>
        <v>51701</v>
      </c>
      <c r="B415" s="151">
        <f t="shared" si="88"/>
        <v>5</v>
      </c>
      <c r="C415" s="152">
        <f t="shared" si="89"/>
        <v>17</v>
      </c>
      <c r="D415" s="152" t="str">
        <f t="shared" si="90"/>
        <v>松本</v>
      </c>
      <c r="E415" s="152" t="str">
        <f t="shared" si="91"/>
        <v>祐介</v>
      </c>
      <c r="F415" s="153" t="str">
        <f t="shared" si="92"/>
        <v>ﾏﾂﾓﾄ</v>
      </c>
      <c r="G415" s="153" t="str">
        <f t="shared" si="93"/>
        <v>ﾕｳｽｹ</v>
      </c>
      <c r="H415" s="154">
        <f t="shared" si="94"/>
        <v>1</v>
      </c>
      <c r="I415" s="152" t="str">
        <f t="shared" si="86"/>
        <v>都小川</v>
      </c>
      <c r="K415" s="152" t="str">
        <f t="shared" si="95"/>
        <v>男</v>
      </c>
      <c r="M415" s="380">
        <v>51701</v>
      </c>
      <c r="N415" s="380" t="s">
        <v>133</v>
      </c>
      <c r="O415" s="380" t="s">
        <v>164</v>
      </c>
      <c r="P415" s="380" t="s">
        <v>311</v>
      </c>
      <c r="Q415" s="380" t="s">
        <v>447</v>
      </c>
      <c r="R415" s="380" t="s">
        <v>885</v>
      </c>
      <c r="S415" s="379"/>
      <c r="T415" s="380">
        <v>1</v>
      </c>
    </row>
    <row r="416" spans="1:20" x14ac:dyDescent="0.2">
      <c r="A416" s="151">
        <f t="shared" si="87"/>
        <v>51702</v>
      </c>
      <c r="B416" s="151">
        <f t="shared" si="88"/>
        <v>5</v>
      </c>
      <c r="C416" s="152">
        <f t="shared" si="89"/>
        <v>17</v>
      </c>
      <c r="D416" s="152" t="str">
        <f t="shared" si="90"/>
        <v>稗田</v>
      </c>
      <c r="E416" s="152" t="str">
        <f t="shared" si="91"/>
        <v>光晴</v>
      </c>
      <c r="F416" s="153" t="str">
        <f t="shared" si="92"/>
        <v>ﾋｴﾀﾞ</v>
      </c>
      <c r="G416" s="153" t="str">
        <f t="shared" si="93"/>
        <v>ﾐﾂﾊﾙ</v>
      </c>
      <c r="H416" s="154">
        <f t="shared" si="94"/>
        <v>1</v>
      </c>
      <c r="I416" s="152" t="str">
        <f t="shared" si="86"/>
        <v>都小川</v>
      </c>
      <c r="K416" s="152" t="str">
        <f t="shared" si="95"/>
        <v>男</v>
      </c>
      <c r="M416" s="380">
        <v>51702</v>
      </c>
      <c r="N416" s="380" t="s">
        <v>5583</v>
      </c>
      <c r="O416" s="380" t="s">
        <v>5584</v>
      </c>
      <c r="P416" s="380" t="s">
        <v>5585</v>
      </c>
      <c r="Q416" s="380" t="s">
        <v>5586</v>
      </c>
      <c r="R416" s="380" t="s">
        <v>885</v>
      </c>
      <c r="S416" s="379"/>
      <c r="T416" s="380">
        <v>1</v>
      </c>
    </row>
    <row r="417" spans="1:20" x14ac:dyDescent="0.2">
      <c r="A417" s="151">
        <f t="shared" si="87"/>
        <v>51703</v>
      </c>
      <c r="B417" s="151">
        <f t="shared" si="88"/>
        <v>5</v>
      </c>
      <c r="C417" s="152">
        <f t="shared" si="89"/>
        <v>17</v>
      </c>
      <c r="D417" s="152" t="str">
        <f t="shared" si="90"/>
        <v>桃井</v>
      </c>
      <c r="E417" s="152" t="str">
        <f t="shared" si="91"/>
        <v>達也</v>
      </c>
      <c r="F417" s="153" t="str">
        <f t="shared" si="92"/>
        <v>ﾓﾓｲ</v>
      </c>
      <c r="G417" s="153" t="str">
        <f t="shared" si="93"/>
        <v>ﾀﾂﾔ</v>
      </c>
      <c r="H417" s="154">
        <f t="shared" si="94"/>
        <v>1</v>
      </c>
      <c r="I417" s="152" t="str">
        <f t="shared" si="86"/>
        <v>都小川</v>
      </c>
      <c r="K417" s="152" t="str">
        <f t="shared" si="95"/>
        <v>男</v>
      </c>
      <c r="M417" s="380">
        <v>51703</v>
      </c>
      <c r="N417" s="380" t="s">
        <v>5587</v>
      </c>
      <c r="O417" s="380" t="s">
        <v>124</v>
      </c>
      <c r="P417" s="380" t="s">
        <v>5588</v>
      </c>
      <c r="Q417" s="380" t="s">
        <v>477</v>
      </c>
      <c r="R417" s="380" t="s">
        <v>885</v>
      </c>
      <c r="S417" s="379"/>
      <c r="T417" s="380">
        <v>1</v>
      </c>
    </row>
    <row r="418" spans="1:20" x14ac:dyDescent="0.2">
      <c r="A418" s="151">
        <f t="shared" si="87"/>
        <v>51704</v>
      </c>
      <c r="B418" s="151">
        <f t="shared" si="88"/>
        <v>5</v>
      </c>
      <c r="C418" s="152">
        <f t="shared" si="89"/>
        <v>17</v>
      </c>
      <c r="D418" s="152" t="str">
        <f t="shared" si="90"/>
        <v>島崎</v>
      </c>
      <c r="E418" s="152" t="str">
        <f t="shared" si="91"/>
        <v>郁海</v>
      </c>
      <c r="F418" s="153" t="str">
        <f t="shared" si="92"/>
        <v>ｼﾏｻﾞｷ</v>
      </c>
      <c r="G418" s="153" t="str">
        <f t="shared" si="93"/>
        <v>ｲｸﾐ</v>
      </c>
      <c r="H418" s="154">
        <f t="shared" si="94"/>
        <v>1</v>
      </c>
      <c r="I418" s="152" t="str">
        <f t="shared" si="86"/>
        <v>都小川</v>
      </c>
      <c r="K418" s="152" t="str">
        <f t="shared" si="95"/>
        <v>男</v>
      </c>
      <c r="M418" s="380">
        <v>51704</v>
      </c>
      <c r="N418" s="380" t="s">
        <v>4332</v>
      </c>
      <c r="O418" s="380" t="s">
        <v>5589</v>
      </c>
      <c r="P418" s="380" t="s">
        <v>3553</v>
      </c>
      <c r="Q418" s="380" t="s">
        <v>995</v>
      </c>
      <c r="R418" s="380" t="s">
        <v>885</v>
      </c>
      <c r="S418" s="379"/>
      <c r="T418" s="380">
        <v>1</v>
      </c>
    </row>
    <row r="419" spans="1:20" x14ac:dyDescent="0.2">
      <c r="A419" s="151">
        <f t="shared" si="87"/>
        <v>51705</v>
      </c>
      <c r="B419" s="151">
        <f t="shared" si="88"/>
        <v>5</v>
      </c>
      <c r="C419" s="152">
        <f t="shared" si="89"/>
        <v>17</v>
      </c>
      <c r="D419" s="152" t="str">
        <f t="shared" si="90"/>
        <v>渡辺</v>
      </c>
      <c r="E419" s="152" t="str">
        <f t="shared" si="91"/>
        <v>龍</v>
      </c>
      <c r="F419" s="153" t="str">
        <f t="shared" si="92"/>
        <v>ﾜﾀﾅﾍﾞ</v>
      </c>
      <c r="G419" s="153" t="str">
        <f t="shared" si="93"/>
        <v>ﾘｭｳ</v>
      </c>
      <c r="H419" s="154">
        <f t="shared" si="94"/>
        <v>1</v>
      </c>
      <c r="I419" s="152" t="str">
        <f t="shared" si="86"/>
        <v>都小川</v>
      </c>
      <c r="K419" s="152" t="str">
        <f t="shared" si="95"/>
        <v>男</v>
      </c>
      <c r="M419" s="380">
        <v>51705</v>
      </c>
      <c r="N419" s="380" t="s">
        <v>113</v>
      </c>
      <c r="O419" s="380" t="s">
        <v>1239</v>
      </c>
      <c r="P419" s="380" t="s">
        <v>346</v>
      </c>
      <c r="Q419" s="380" t="s">
        <v>530</v>
      </c>
      <c r="R419" s="380" t="s">
        <v>885</v>
      </c>
      <c r="S419" s="379"/>
      <c r="T419" s="380">
        <v>1</v>
      </c>
    </row>
    <row r="420" spans="1:20" x14ac:dyDescent="0.2">
      <c r="A420" s="151">
        <f t="shared" si="87"/>
        <v>51723</v>
      </c>
      <c r="B420" s="151">
        <f t="shared" si="88"/>
        <v>5</v>
      </c>
      <c r="C420" s="152">
        <f t="shared" si="89"/>
        <v>17</v>
      </c>
      <c r="D420" s="152" t="str">
        <f t="shared" si="90"/>
        <v>矢野</v>
      </c>
      <c r="E420" s="152" t="str">
        <f t="shared" si="91"/>
        <v>義雄</v>
      </c>
      <c r="F420" s="153" t="str">
        <f t="shared" si="92"/>
        <v>ﾔﾉ</v>
      </c>
      <c r="G420" s="153" t="str">
        <f t="shared" si="93"/>
        <v>ﾖｼｵ</v>
      </c>
      <c r="H420" s="154">
        <f t="shared" si="94"/>
        <v>3</v>
      </c>
      <c r="I420" s="152" t="str">
        <f t="shared" si="86"/>
        <v>都小川</v>
      </c>
      <c r="K420" s="152" t="str">
        <f t="shared" si="95"/>
        <v>男</v>
      </c>
      <c r="M420" s="380">
        <v>51723</v>
      </c>
      <c r="N420" s="380" t="s">
        <v>1522</v>
      </c>
      <c r="O420" s="380" t="s">
        <v>2451</v>
      </c>
      <c r="P420" s="380" t="s">
        <v>1510</v>
      </c>
      <c r="Q420" s="380" t="s">
        <v>2452</v>
      </c>
      <c r="R420" s="380" t="s">
        <v>885</v>
      </c>
      <c r="S420" s="379"/>
      <c r="T420" s="380">
        <v>3</v>
      </c>
    </row>
    <row r="421" spans="1:20" x14ac:dyDescent="0.2">
      <c r="A421" s="151">
        <f t="shared" si="87"/>
        <v>51725</v>
      </c>
      <c r="B421" s="151">
        <f t="shared" si="88"/>
        <v>5</v>
      </c>
      <c r="C421" s="152">
        <f t="shared" si="89"/>
        <v>17</v>
      </c>
      <c r="D421" s="152" t="str">
        <f t="shared" si="90"/>
        <v>森合</v>
      </c>
      <c r="E421" s="152" t="str">
        <f t="shared" si="91"/>
        <v>貴紀</v>
      </c>
      <c r="F421" s="153" t="str">
        <f t="shared" si="92"/>
        <v>ﾓﾘｱｲ</v>
      </c>
      <c r="G421" s="153" t="str">
        <f t="shared" si="93"/>
        <v>ﾀｶﾉﾘ</v>
      </c>
      <c r="H421" s="154">
        <f t="shared" si="94"/>
        <v>3</v>
      </c>
      <c r="I421" s="152" t="str">
        <f t="shared" si="86"/>
        <v>都小川</v>
      </c>
      <c r="K421" s="152" t="str">
        <f t="shared" si="95"/>
        <v>男</v>
      </c>
      <c r="M421" s="380">
        <v>51725</v>
      </c>
      <c r="N421" s="380" t="s">
        <v>2453</v>
      </c>
      <c r="O421" s="380" t="s">
        <v>1967</v>
      </c>
      <c r="P421" s="380" t="s">
        <v>2454</v>
      </c>
      <c r="Q421" s="380" t="s">
        <v>1822</v>
      </c>
      <c r="R421" s="380" t="s">
        <v>885</v>
      </c>
      <c r="S421" s="379"/>
      <c r="T421" s="380">
        <v>3</v>
      </c>
    </row>
    <row r="422" spans="1:20" x14ac:dyDescent="0.2">
      <c r="A422" s="151">
        <f t="shared" si="87"/>
        <v>51728</v>
      </c>
      <c r="B422" s="151">
        <f t="shared" si="88"/>
        <v>5</v>
      </c>
      <c r="C422" s="152">
        <f t="shared" si="89"/>
        <v>17</v>
      </c>
      <c r="D422" s="152" t="str">
        <f t="shared" si="90"/>
        <v>蛭川</v>
      </c>
      <c r="E422" s="152" t="str">
        <f t="shared" si="91"/>
        <v>孟瑠</v>
      </c>
      <c r="F422" s="153" t="str">
        <f t="shared" si="92"/>
        <v>ﾋﾙｶﾜ</v>
      </c>
      <c r="G422" s="153" t="str">
        <f t="shared" si="93"/>
        <v>ﾀｹﾙ</v>
      </c>
      <c r="H422" s="154">
        <f t="shared" si="94"/>
        <v>3</v>
      </c>
      <c r="I422" s="152" t="str">
        <f t="shared" si="86"/>
        <v>都小川</v>
      </c>
      <c r="K422" s="152" t="str">
        <f t="shared" si="95"/>
        <v>男</v>
      </c>
      <c r="M422" s="380">
        <v>51728</v>
      </c>
      <c r="N422" s="380" t="s">
        <v>2457</v>
      </c>
      <c r="O422" s="380" t="s">
        <v>2458</v>
      </c>
      <c r="P422" s="380" t="s">
        <v>2459</v>
      </c>
      <c r="Q422" s="380" t="s">
        <v>634</v>
      </c>
      <c r="R422" s="380" t="s">
        <v>885</v>
      </c>
      <c r="S422" s="379"/>
      <c r="T422" s="380">
        <v>3</v>
      </c>
    </row>
    <row r="423" spans="1:20" x14ac:dyDescent="0.2">
      <c r="A423" s="151">
        <f t="shared" si="87"/>
        <v>51729</v>
      </c>
      <c r="B423" s="151">
        <f t="shared" si="88"/>
        <v>5</v>
      </c>
      <c r="C423" s="152">
        <f t="shared" si="89"/>
        <v>17</v>
      </c>
      <c r="D423" s="152" t="str">
        <f t="shared" si="90"/>
        <v>岡﨑</v>
      </c>
      <c r="E423" s="152" t="str">
        <f t="shared" si="91"/>
        <v>慧</v>
      </c>
      <c r="F423" s="153" t="str">
        <f t="shared" si="92"/>
        <v>ｵｶｻﾞｷ</v>
      </c>
      <c r="G423" s="153" t="str">
        <f t="shared" si="93"/>
        <v>ｻﾄﾙ</v>
      </c>
      <c r="H423" s="154">
        <f t="shared" si="94"/>
        <v>3</v>
      </c>
      <c r="I423" s="152" t="str">
        <f t="shared" si="86"/>
        <v>都小川</v>
      </c>
      <c r="K423" s="152" t="str">
        <f t="shared" si="95"/>
        <v>男</v>
      </c>
      <c r="M423" s="380">
        <v>51729</v>
      </c>
      <c r="N423" s="380" t="s">
        <v>2460</v>
      </c>
      <c r="O423" s="380" t="s">
        <v>1443</v>
      </c>
      <c r="P423" s="380" t="s">
        <v>1335</v>
      </c>
      <c r="Q423" s="380" t="s">
        <v>2320</v>
      </c>
      <c r="R423" s="380" t="s">
        <v>885</v>
      </c>
      <c r="S423" s="379"/>
      <c r="T423" s="380">
        <v>3</v>
      </c>
    </row>
    <row r="424" spans="1:20" x14ac:dyDescent="0.2">
      <c r="A424" s="151">
        <f t="shared" si="87"/>
        <v>51730</v>
      </c>
      <c r="B424" s="151">
        <f t="shared" si="88"/>
        <v>5</v>
      </c>
      <c r="C424" s="152">
        <f t="shared" si="89"/>
        <v>17</v>
      </c>
      <c r="D424" s="152" t="str">
        <f t="shared" si="90"/>
        <v>吉本</v>
      </c>
      <c r="E424" s="152" t="str">
        <f t="shared" si="91"/>
        <v>匠吾</v>
      </c>
      <c r="F424" s="153" t="str">
        <f t="shared" si="92"/>
        <v>ﾖｼﾓﾄ</v>
      </c>
      <c r="G424" s="153" t="str">
        <f t="shared" si="93"/>
        <v>ｼｮｳｺﾞ</v>
      </c>
      <c r="H424" s="154">
        <f t="shared" si="94"/>
        <v>3</v>
      </c>
      <c r="I424" s="152" t="str">
        <f t="shared" si="86"/>
        <v>都小川</v>
      </c>
      <c r="K424" s="152" t="str">
        <f t="shared" si="95"/>
        <v>男</v>
      </c>
      <c r="M424" s="380">
        <v>51730</v>
      </c>
      <c r="N424" s="380" t="s">
        <v>2461</v>
      </c>
      <c r="O424" s="380" t="s">
        <v>2019</v>
      </c>
      <c r="P424" s="380" t="s">
        <v>2462</v>
      </c>
      <c r="Q424" s="380" t="s">
        <v>990</v>
      </c>
      <c r="R424" s="380" t="s">
        <v>885</v>
      </c>
      <c r="S424" s="379"/>
      <c r="T424" s="380">
        <v>3</v>
      </c>
    </row>
    <row r="425" spans="1:20" x14ac:dyDescent="0.2">
      <c r="A425" s="151">
        <f t="shared" si="87"/>
        <v>51733</v>
      </c>
      <c r="B425" s="151">
        <f t="shared" si="88"/>
        <v>5</v>
      </c>
      <c r="C425" s="152">
        <f t="shared" si="89"/>
        <v>17</v>
      </c>
      <c r="D425" s="152" t="str">
        <f t="shared" si="90"/>
        <v>猿田</v>
      </c>
      <c r="E425" s="152" t="str">
        <f t="shared" si="91"/>
        <v>武彦</v>
      </c>
      <c r="F425" s="153" t="str">
        <f t="shared" si="92"/>
        <v>ｻﾙﾀ</v>
      </c>
      <c r="G425" s="153" t="str">
        <f t="shared" si="93"/>
        <v>ﾀｹﾋｺ</v>
      </c>
      <c r="H425" s="154">
        <f t="shared" si="94"/>
        <v>3</v>
      </c>
      <c r="I425" s="152" t="str">
        <f t="shared" si="86"/>
        <v>都小川</v>
      </c>
      <c r="K425" s="152" t="str">
        <f t="shared" si="95"/>
        <v>男</v>
      </c>
      <c r="M425" s="380">
        <v>51733</v>
      </c>
      <c r="N425" s="380" t="s">
        <v>1512</v>
      </c>
      <c r="O425" s="380" t="s">
        <v>2463</v>
      </c>
      <c r="P425" s="380" t="s">
        <v>1513</v>
      </c>
      <c r="Q425" s="380" t="s">
        <v>2464</v>
      </c>
      <c r="R425" s="380" t="s">
        <v>885</v>
      </c>
      <c r="S425" s="379"/>
      <c r="T425" s="380">
        <v>3</v>
      </c>
    </row>
    <row r="426" spans="1:20" x14ac:dyDescent="0.2">
      <c r="A426" s="151">
        <f t="shared" si="87"/>
        <v>51743</v>
      </c>
      <c r="B426" s="151">
        <f t="shared" si="88"/>
        <v>5</v>
      </c>
      <c r="C426" s="152">
        <f t="shared" si="89"/>
        <v>17</v>
      </c>
      <c r="D426" s="152" t="str">
        <f t="shared" si="90"/>
        <v>山川</v>
      </c>
      <c r="E426" s="152" t="str">
        <f t="shared" si="91"/>
        <v>拓弥</v>
      </c>
      <c r="F426" s="153" t="str">
        <f t="shared" si="92"/>
        <v>ﾔﾏｶﾜ</v>
      </c>
      <c r="G426" s="153" t="str">
        <f t="shared" si="93"/>
        <v>ﾀｸﾐ</v>
      </c>
      <c r="H426" s="154">
        <f t="shared" si="94"/>
        <v>2</v>
      </c>
      <c r="I426" s="152" t="str">
        <f t="shared" si="86"/>
        <v>都小川</v>
      </c>
      <c r="K426" s="152" t="str">
        <f t="shared" si="95"/>
        <v>男</v>
      </c>
      <c r="M426" s="380">
        <v>51743</v>
      </c>
      <c r="N426" s="380" t="s">
        <v>4110</v>
      </c>
      <c r="O426" s="380" t="s">
        <v>4111</v>
      </c>
      <c r="P426" s="380" t="s">
        <v>4112</v>
      </c>
      <c r="Q426" s="380" t="s">
        <v>312</v>
      </c>
      <c r="R426" s="380" t="s">
        <v>885</v>
      </c>
      <c r="S426" s="379"/>
      <c r="T426" s="380">
        <v>2</v>
      </c>
    </row>
    <row r="427" spans="1:20" x14ac:dyDescent="0.2">
      <c r="A427" s="151">
        <f t="shared" si="87"/>
        <v>51744</v>
      </c>
      <c r="B427" s="151">
        <f t="shared" si="88"/>
        <v>5</v>
      </c>
      <c r="C427" s="152">
        <f t="shared" si="89"/>
        <v>17</v>
      </c>
      <c r="D427" s="152" t="str">
        <f t="shared" si="90"/>
        <v>木下</v>
      </c>
      <c r="E427" s="152" t="str">
        <f t="shared" si="91"/>
        <v>歩仁</v>
      </c>
      <c r="F427" s="153" t="str">
        <f t="shared" si="92"/>
        <v>ｷﾉｼﾀ</v>
      </c>
      <c r="G427" s="153" t="str">
        <f t="shared" si="93"/>
        <v>ｱﾕﾄ</v>
      </c>
      <c r="H427" s="154">
        <f t="shared" si="94"/>
        <v>2</v>
      </c>
      <c r="I427" s="152" t="str">
        <f t="shared" si="86"/>
        <v>都小川</v>
      </c>
      <c r="K427" s="152" t="str">
        <f t="shared" si="95"/>
        <v>男</v>
      </c>
      <c r="M427" s="380">
        <v>51744</v>
      </c>
      <c r="N427" s="380" t="s">
        <v>112</v>
      </c>
      <c r="O427" s="380" t="s">
        <v>4113</v>
      </c>
      <c r="P427" s="380" t="s">
        <v>349</v>
      </c>
      <c r="Q427" s="380" t="s">
        <v>4114</v>
      </c>
      <c r="R427" s="380" t="s">
        <v>885</v>
      </c>
      <c r="S427" s="379"/>
      <c r="T427" s="380">
        <v>2</v>
      </c>
    </row>
    <row r="428" spans="1:20" x14ac:dyDescent="0.2">
      <c r="A428" s="151">
        <f t="shared" si="87"/>
        <v>51745</v>
      </c>
      <c r="B428" s="151">
        <f t="shared" si="88"/>
        <v>5</v>
      </c>
      <c r="C428" s="152">
        <f t="shared" si="89"/>
        <v>17</v>
      </c>
      <c r="D428" s="152" t="str">
        <f t="shared" si="90"/>
        <v>岡田</v>
      </c>
      <c r="E428" s="152" t="str">
        <f t="shared" si="91"/>
        <v>征士</v>
      </c>
      <c r="F428" s="153" t="str">
        <f t="shared" si="92"/>
        <v>ｵｶﾀﾞ</v>
      </c>
      <c r="G428" s="153" t="str">
        <f t="shared" si="93"/>
        <v>ﾏｻｼ</v>
      </c>
      <c r="H428" s="154">
        <f t="shared" si="94"/>
        <v>2</v>
      </c>
      <c r="I428" s="152" t="str">
        <f t="shared" si="86"/>
        <v>都小川</v>
      </c>
      <c r="K428" s="152" t="str">
        <f t="shared" si="95"/>
        <v>男</v>
      </c>
      <c r="M428" s="380">
        <v>51745</v>
      </c>
      <c r="N428" s="380" t="s">
        <v>110</v>
      </c>
      <c r="O428" s="380" t="s">
        <v>4115</v>
      </c>
      <c r="P428" s="380" t="s">
        <v>332</v>
      </c>
      <c r="Q428" s="380" t="s">
        <v>927</v>
      </c>
      <c r="R428" s="380" t="s">
        <v>885</v>
      </c>
      <c r="S428" s="379"/>
      <c r="T428" s="380">
        <v>2</v>
      </c>
    </row>
    <row r="429" spans="1:20" x14ac:dyDescent="0.2">
      <c r="A429" s="151">
        <f t="shared" si="87"/>
        <v>51747</v>
      </c>
      <c r="B429" s="151">
        <f t="shared" si="88"/>
        <v>5</v>
      </c>
      <c r="C429" s="152">
        <f t="shared" si="89"/>
        <v>17</v>
      </c>
      <c r="D429" s="152" t="str">
        <f t="shared" si="90"/>
        <v>高野</v>
      </c>
      <c r="E429" s="152" t="str">
        <f t="shared" si="91"/>
        <v>真生</v>
      </c>
      <c r="F429" s="153" t="str">
        <f t="shared" si="92"/>
        <v>ﾀｶﾉ</v>
      </c>
      <c r="G429" s="153" t="str">
        <f t="shared" si="93"/>
        <v>ﾏｻｷ</v>
      </c>
      <c r="H429" s="154">
        <f t="shared" si="94"/>
        <v>2</v>
      </c>
      <c r="I429" s="152" t="str">
        <f t="shared" si="86"/>
        <v>都小川</v>
      </c>
      <c r="K429" s="152" t="str">
        <f t="shared" si="95"/>
        <v>男</v>
      </c>
      <c r="M429" s="380">
        <v>51747</v>
      </c>
      <c r="N429" s="380" t="s">
        <v>1466</v>
      </c>
      <c r="O429" s="380" t="s">
        <v>4116</v>
      </c>
      <c r="P429" s="380" t="s">
        <v>606</v>
      </c>
      <c r="Q429" s="380" t="s">
        <v>446</v>
      </c>
      <c r="R429" s="380" t="s">
        <v>885</v>
      </c>
      <c r="S429" s="379"/>
      <c r="T429" s="380">
        <v>2</v>
      </c>
    </row>
    <row r="430" spans="1:20" x14ac:dyDescent="0.2">
      <c r="A430" s="151">
        <f t="shared" si="87"/>
        <v>51748</v>
      </c>
      <c r="B430" s="151">
        <f t="shared" si="88"/>
        <v>5</v>
      </c>
      <c r="C430" s="152">
        <f t="shared" si="89"/>
        <v>17</v>
      </c>
      <c r="D430" s="152" t="str">
        <f t="shared" si="90"/>
        <v>吉田</v>
      </c>
      <c r="E430" s="152" t="str">
        <f t="shared" si="91"/>
        <v>宗弘</v>
      </c>
      <c r="F430" s="153" t="str">
        <f t="shared" si="92"/>
        <v>ﾖｼﾀﾞ</v>
      </c>
      <c r="G430" s="153" t="str">
        <f t="shared" si="93"/>
        <v>ﾄｼﾋﾛ</v>
      </c>
      <c r="H430" s="154">
        <f t="shared" si="94"/>
        <v>2</v>
      </c>
      <c r="I430" s="152" t="str">
        <f t="shared" si="86"/>
        <v>都小川</v>
      </c>
      <c r="K430" s="152" t="str">
        <f t="shared" si="95"/>
        <v>男</v>
      </c>
      <c r="M430" s="380">
        <v>51748</v>
      </c>
      <c r="N430" s="380" t="s">
        <v>163</v>
      </c>
      <c r="O430" s="380" t="s">
        <v>4117</v>
      </c>
      <c r="P430" s="380" t="s">
        <v>510</v>
      </c>
      <c r="Q430" s="380" t="s">
        <v>2875</v>
      </c>
      <c r="R430" s="380" t="s">
        <v>885</v>
      </c>
      <c r="S430" s="379"/>
      <c r="T430" s="380">
        <v>2</v>
      </c>
    </row>
    <row r="431" spans="1:20" x14ac:dyDescent="0.2">
      <c r="A431" s="151">
        <f t="shared" si="87"/>
        <v>51749</v>
      </c>
      <c r="B431" s="151">
        <f t="shared" si="88"/>
        <v>5</v>
      </c>
      <c r="C431" s="152">
        <f t="shared" si="89"/>
        <v>17</v>
      </c>
      <c r="D431" s="152" t="str">
        <f t="shared" si="90"/>
        <v>貞冨</v>
      </c>
      <c r="E431" s="152" t="str">
        <f t="shared" si="91"/>
        <v>亜流公</v>
      </c>
      <c r="F431" s="153" t="str">
        <f t="shared" si="92"/>
        <v>ｻﾀﾞﾄﾐ</v>
      </c>
      <c r="G431" s="153" t="str">
        <f t="shared" si="93"/>
        <v>ｱﾙｸ</v>
      </c>
      <c r="H431" s="154">
        <f t="shared" si="94"/>
        <v>2</v>
      </c>
      <c r="I431" s="152" t="str">
        <f t="shared" si="86"/>
        <v>都小川</v>
      </c>
      <c r="K431" s="152" t="str">
        <f t="shared" si="95"/>
        <v>男</v>
      </c>
      <c r="M431" s="380">
        <v>51749</v>
      </c>
      <c r="N431" s="380" t="s">
        <v>4118</v>
      </c>
      <c r="O431" s="380" t="s">
        <v>4119</v>
      </c>
      <c r="P431" s="380" t="s">
        <v>4120</v>
      </c>
      <c r="Q431" s="380" t="s">
        <v>4121</v>
      </c>
      <c r="R431" s="380" t="s">
        <v>885</v>
      </c>
      <c r="S431" s="379"/>
      <c r="T431" s="380">
        <v>2</v>
      </c>
    </row>
    <row r="432" spans="1:20" x14ac:dyDescent="0.2">
      <c r="A432" s="151">
        <f t="shared" si="87"/>
        <v>51902</v>
      </c>
      <c r="B432" s="151">
        <f t="shared" si="88"/>
        <v>5</v>
      </c>
      <c r="C432" s="152">
        <f t="shared" si="89"/>
        <v>19</v>
      </c>
      <c r="D432" s="152" t="str">
        <f t="shared" si="90"/>
        <v>河原</v>
      </c>
      <c r="E432" s="152" t="str">
        <f t="shared" si="91"/>
        <v>尚哉</v>
      </c>
      <c r="F432" s="153" t="str">
        <f t="shared" si="92"/>
        <v>ｶﾜﾊﾗ</v>
      </c>
      <c r="G432" s="153" t="str">
        <f t="shared" si="93"/>
        <v>ﾅｵﾔ</v>
      </c>
      <c r="H432" s="154">
        <f t="shared" si="94"/>
        <v>3</v>
      </c>
      <c r="I432" s="152" t="str">
        <f t="shared" si="86"/>
        <v>都成瀬</v>
      </c>
      <c r="K432" s="152" t="str">
        <f t="shared" si="95"/>
        <v>男</v>
      </c>
      <c r="M432" s="380">
        <v>51902</v>
      </c>
      <c r="N432" s="380" t="s">
        <v>1326</v>
      </c>
      <c r="O432" s="380" t="s">
        <v>1835</v>
      </c>
      <c r="P432" s="380" t="s">
        <v>1327</v>
      </c>
      <c r="Q432" s="380" t="s">
        <v>598</v>
      </c>
      <c r="R432" s="380" t="s">
        <v>885</v>
      </c>
      <c r="S432" s="379"/>
      <c r="T432" s="380">
        <v>3</v>
      </c>
    </row>
    <row r="433" spans="1:20" x14ac:dyDescent="0.2">
      <c r="A433" s="151">
        <f t="shared" si="87"/>
        <v>51903</v>
      </c>
      <c r="B433" s="151">
        <f t="shared" si="88"/>
        <v>5</v>
      </c>
      <c r="C433" s="152">
        <f t="shared" si="89"/>
        <v>19</v>
      </c>
      <c r="D433" s="152" t="str">
        <f t="shared" si="90"/>
        <v>横溝</v>
      </c>
      <c r="E433" s="152" t="str">
        <f t="shared" si="91"/>
        <v>京平</v>
      </c>
      <c r="F433" s="153" t="str">
        <f t="shared" si="92"/>
        <v>ﾖｺﾐｿﾞ</v>
      </c>
      <c r="G433" s="153" t="str">
        <f t="shared" si="93"/>
        <v>ｷｮｳﾍｲ</v>
      </c>
      <c r="H433" s="154">
        <f t="shared" si="94"/>
        <v>3</v>
      </c>
      <c r="I433" s="152" t="str">
        <f t="shared" si="86"/>
        <v>都成瀬</v>
      </c>
      <c r="K433" s="152" t="str">
        <f t="shared" si="95"/>
        <v>男</v>
      </c>
      <c r="M433" s="380">
        <v>51903</v>
      </c>
      <c r="N433" s="380" t="s">
        <v>2465</v>
      </c>
      <c r="O433" s="380" t="s">
        <v>2466</v>
      </c>
      <c r="P433" s="380" t="s">
        <v>2467</v>
      </c>
      <c r="Q433" s="380" t="s">
        <v>500</v>
      </c>
      <c r="R433" s="380" t="s">
        <v>885</v>
      </c>
      <c r="S433" s="379"/>
      <c r="T433" s="380">
        <v>3</v>
      </c>
    </row>
    <row r="434" spans="1:20" x14ac:dyDescent="0.2">
      <c r="A434" s="151">
        <f t="shared" si="87"/>
        <v>51904</v>
      </c>
      <c r="B434" s="151">
        <f t="shared" si="88"/>
        <v>5</v>
      </c>
      <c r="C434" s="152">
        <f t="shared" si="89"/>
        <v>19</v>
      </c>
      <c r="D434" s="152" t="str">
        <f t="shared" si="90"/>
        <v>山中</v>
      </c>
      <c r="E434" s="152" t="str">
        <f t="shared" si="91"/>
        <v>翔太</v>
      </c>
      <c r="F434" s="153" t="str">
        <f t="shared" si="92"/>
        <v>ﾔﾏﾅｶ</v>
      </c>
      <c r="G434" s="153" t="str">
        <f t="shared" si="93"/>
        <v>ｼｮｳﾀ</v>
      </c>
      <c r="H434" s="154">
        <f t="shared" si="94"/>
        <v>3</v>
      </c>
      <c r="I434" s="152" t="str">
        <f t="shared" si="86"/>
        <v>都成瀬</v>
      </c>
      <c r="K434" s="152" t="str">
        <f t="shared" si="95"/>
        <v>男</v>
      </c>
      <c r="M434" s="380">
        <v>51904</v>
      </c>
      <c r="N434" s="380" t="s">
        <v>1231</v>
      </c>
      <c r="O434" s="380" t="s">
        <v>181</v>
      </c>
      <c r="P434" s="380" t="s">
        <v>1232</v>
      </c>
      <c r="Q434" s="380" t="s">
        <v>462</v>
      </c>
      <c r="R434" s="380" t="s">
        <v>885</v>
      </c>
      <c r="S434" s="379"/>
      <c r="T434" s="380">
        <v>3</v>
      </c>
    </row>
    <row r="435" spans="1:20" x14ac:dyDescent="0.2">
      <c r="A435" s="151">
        <f t="shared" si="87"/>
        <v>51906</v>
      </c>
      <c r="B435" s="151">
        <f t="shared" si="88"/>
        <v>5</v>
      </c>
      <c r="C435" s="152">
        <f t="shared" si="89"/>
        <v>19</v>
      </c>
      <c r="D435" s="152" t="str">
        <f t="shared" si="90"/>
        <v>永田</v>
      </c>
      <c r="E435" s="152" t="str">
        <f t="shared" si="91"/>
        <v>拓己</v>
      </c>
      <c r="F435" s="153" t="str">
        <f t="shared" si="92"/>
        <v>ﾅｶﾞﾀ</v>
      </c>
      <c r="G435" s="153" t="str">
        <f t="shared" si="93"/>
        <v>ﾀｸﾐ</v>
      </c>
      <c r="H435" s="154">
        <f t="shared" si="94"/>
        <v>3</v>
      </c>
      <c r="I435" s="152" t="str">
        <f t="shared" si="86"/>
        <v>都成瀬</v>
      </c>
      <c r="K435" s="152" t="str">
        <f t="shared" si="95"/>
        <v>男</v>
      </c>
      <c r="M435" s="380">
        <v>51906</v>
      </c>
      <c r="N435" s="380" t="s">
        <v>1493</v>
      </c>
      <c r="O435" s="380" t="s">
        <v>1982</v>
      </c>
      <c r="P435" s="380" t="s">
        <v>1494</v>
      </c>
      <c r="Q435" s="380" t="s">
        <v>312</v>
      </c>
      <c r="R435" s="380" t="s">
        <v>885</v>
      </c>
      <c r="S435" s="379"/>
      <c r="T435" s="380">
        <v>3</v>
      </c>
    </row>
    <row r="436" spans="1:20" x14ac:dyDescent="0.2">
      <c r="A436" s="151">
        <f t="shared" si="87"/>
        <v>51907</v>
      </c>
      <c r="B436" s="151">
        <f t="shared" si="88"/>
        <v>5</v>
      </c>
      <c r="C436" s="152">
        <f t="shared" si="89"/>
        <v>19</v>
      </c>
      <c r="D436" s="152" t="str">
        <f t="shared" si="90"/>
        <v>添田</v>
      </c>
      <c r="E436" s="152" t="str">
        <f t="shared" si="91"/>
        <v>将太郎</v>
      </c>
      <c r="F436" s="153" t="str">
        <f t="shared" si="92"/>
        <v>ｿｴﾀﾞ</v>
      </c>
      <c r="G436" s="153" t="str">
        <f t="shared" si="93"/>
        <v>ｼｮｳﾀﾛｳ</v>
      </c>
      <c r="H436" s="154">
        <f t="shared" si="94"/>
        <v>3</v>
      </c>
      <c r="I436" s="152" t="str">
        <f t="shared" si="86"/>
        <v>都成瀬</v>
      </c>
      <c r="K436" s="152" t="str">
        <f t="shared" si="95"/>
        <v>男</v>
      </c>
      <c r="M436" s="380">
        <v>51907</v>
      </c>
      <c r="N436" s="380" t="s">
        <v>2469</v>
      </c>
      <c r="O436" s="380" t="s">
        <v>1310</v>
      </c>
      <c r="P436" s="380" t="s">
        <v>2470</v>
      </c>
      <c r="Q436" s="380" t="s">
        <v>470</v>
      </c>
      <c r="R436" s="380" t="s">
        <v>885</v>
      </c>
      <c r="S436" s="379"/>
      <c r="T436" s="380">
        <v>3</v>
      </c>
    </row>
    <row r="437" spans="1:20" x14ac:dyDescent="0.2">
      <c r="A437" s="151">
        <f t="shared" si="87"/>
        <v>51908</v>
      </c>
      <c r="B437" s="151">
        <f t="shared" si="88"/>
        <v>5</v>
      </c>
      <c r="C437" s="152">
        <f t="shared" si="89"/>
        <v>19</v>
      </c>
      <c r="D437" s="152" t="str">
        <f t="shared" si="90"/>
        <v>津川</v>
      </c>
      <c r="E437" s="152" t="str">
        <f t="shared" si="91"/>
        <v>太壱</v>
      </c>
      <c r="F437" s="153" t="str">
        <f t="shared" si="92"/>
        <v>ﾂｶﾞﾜ</v>
      </c>
      <c r="G437" s="153" t="str">
        <f t="shared" si="93"/>
        <v>ﾀｲﾁ</v>
      </c>
      <c r="H437" s="154">
        <f t="shared" si="94"/>
        <v>3</v>
      </c>
      <c r="I437" s="152" t="str">
        <f t="shared" si="86"/>
        <v>都成瀬</v>
      </c>
      <c r="K437" s="152" t="str">
        <f t="shared" si="95"/>
        <v>男</v>
      </c>
      <c r="M437" s="380">
        <v>51908</v>
      </c>
      <c r="N437" s="380" t="s">
        <v>2471</v>
      </c>
      <c r="O437" s="380" t="s">
        <v>2472</v>
      </c>
      <c r="P437" s="380" t="s">
        <v>2473</v>
      </c>
      <c r="Q437" s="380" t="s">
        <v>515</v>
      </c>
      <c r="R437" s="380" t="s">
        <v>885</v>
      </c>
      <c r="S437" s="379"/>
      <c r="T437" s="380">
        <v>3</v>
      </c>
    </row>
    <row r="438" spans="1:20" x14ac:dyDescent="0.2">
      <c r="A438" s="151">
        <f t="shared" si="87"/>
        <v>51910</v>
      </c>
      <c r="B438" s="151">
        <f t="shared" si="88"/>
        <v>5</v>
      </c>
      <c r="C438" s="152">
        <f t="shared" si="89"/>
        <v>19</v>
      </c>
      <c r="D438" s="152" t="str">
        <f t="shared" si="90"/>
        <v>中谷</v>
      </c>
      <c r="E438" s="152" t="str">
        <f t="shared" si="91"/>
        <v>龍之介</v>
      </c>
      <c r="F438" s="153" t="str">
        <f t="shared" si="92"/>
        <v>ﾅｶﾀﾆ</v>
      </c>
      <c r="G438" s="153" t="str">
        <f t="shared" si="93"/>
        <v>ﾘｭｳﾉｽｹ</v>
      </c>
      <c r="H438" s="154">
        <f t="shared" si="94"/>
        <v>2</v>
      </c>
      <c r="I438" s="152" t="str">
        <f t="shared" si="86"/>
        <v>都成瀬</v>
      </c>
      <c r="K438" s="152" t="str">
        <f t="shared" si="95"/>
        <v>男</v>
      </c>
      <c r="M438" s="380">
        <v>51910</v>
      </c>
      <c r="N438" s="380" t="s">
        <v>4122</v>
      </c>
      <c r="O438" s="380" t="s">
        <v>232</v>
      </c>
      <c r="P438" s="380" t="s">
        <v>4123</v>
      </c>
      <c r="Q438" s="380" t="s">
        <v>395</v>
      </c>
      <c r="R438" s="380" t="s">
        <v>885</v>
      </c>
      <c r="S438" s="379"/>
      <c r="T438" s="380">
        <v>2</v>
      </c>
    </row>
    <row r="439" spans="1:20" x14ac:dyDescent="0.2">
      <c r="A439" s="151">
        <f t="shared" si="87"/>
        <v>51911</v>
      </c>
      <c r="B439" s="151">
        <f t="shared" si="88"/>
        <v>5</v>
      </c>
      <c r="C439" s="152">
        <f t="shared" si="89"/>
        <v>19</v>
      </c>
      <c r="D439" s="152" t="str">
        <f t="shared" si="90"/>
        <v>畑</v>
      </c>
      <c r="E439" s="152" t="str">
        <f t="shared" si="91"/>
        <v>大樹</v>
      </c>
      <c r="F439" s="153" t="str">
        <f t="shared" si="92"/>
        <v>ﾊﾀ</v>
      </c>
      <c r="G439" s="153" t="str">
        <f t="shared" si="93"/>
        <v>ﾋﾛｷ</v>
      </c>
      <c r="H439" s="154">
        <f t="shared" si="94"/>
        <v>2</v>
      </c>
      <c r="I439" s="152" t="str">
        <f t="shared" si="86"/>
        <v>都成瀬</v>
      </c>
      <c r="K439" s="152" t="str">
        <f t="shared" si="95"/>
        <v>男</v>
      </c>
      <c r="M439" s="380">
        <v>51911</v>
      </c>
      <c r="N439" s="380" t="s">
        <v>4124</v>
      </c>
      <c r="O439" s="380" t="s">
        <v>157</v>
      </c>
      <c r="P439" s="380" t="s">
        <v>591</v>
      </c>
      <c r="Q439" s="380" t="s">
        <v>391</v>
      </c>
      <c r="R439" s="380" t="s">
        <v>885</v>
      </c>
      <c r="S439" s="379"/>
      <c r="T439" s="380">
        <v>2</v>
      </c>
    </row>
    <row r="440" spans="1:20" x14ac:dyDescent="0.2">
      <c r="A440" s="151">
        <f t="shared" si="87"/>
        <v>51912</v>
      </c>
      <c r="B440" s="151">
        <f t="shared" si="88"/>
        <v>5</v>
      </c>
      <c r="C440" s="152">
        <f t="shared" si="89"/>
        <v>19</v>
      </c>
      <c r="D440" s="152" t="str">
        <f t="shared" si="90"/>
        <v>宝来</v>
      </c>
      <c r="E440" s="152" t="str">
        <f t="shared" si="91"/>
        <v>直人</v>
      </c>
      <c r="F440" s="153" t="str">
        <f t="shared" si="92"/>
        <v>ﾎｳﾗｲ</v>
      </c>
      <c r="G440" s="153" t="str">
        <f t="shared" si="93"/>
        <v>ﾅｵﾄ</v>
      </c>
      <c r="H440" s="154">
        <f t="shared" si="94"/>
        <v>2</v>
      </c>
      <c r="I440" s="152" t="str">
        <f t="shared" si="86"/>
        <v>都成瀬</v>
      </c>
      <c r="K440" s="152" t="str">
        <f t="shared" si="95"/>
        <v>男</v>
      </c>
      <c r="M440" s="380">
        <v>51912</v>
      </c>
      <c r="N440" s="380" t="s">
        <v>4125</v>
      </c>
      <c r="O440" s="380" t="s">
        <v>202</v>
      </c>
      <c r="P440" s="380" t="s">
        <v>4126</v>
      </c>
      <c r="Q440" s="380" t="s">
        <v>622</v>
      </c>
      <c r="R440" s="380" t="s">
        <v>885</v>
      </c>
      <c r="S440" s="379"/>
      <c r="T440" s="380">
        <v>2</v>
      </c>
    </row>
    <row r="441" spans="1:20" x14ac:dyDescent="0.2">
      <c r="A441" s="151">
        <f t="shared" si="87"/>
        <v>51913</v>
      </c>
      <c r="B441" s="151">
        <f t="shared" si="88"/>
        <v>5</v>
      </c>
      <c r="C441" s="152">
        <f t="shared" si="89"/>
        <v>19</v>
      </c>
      <c r="D441" s="152" t="str">
        <f t="shared" si="90"/>
        <v>鷲野</v>
      </c>
      <c r="E441" s="152" t="str">
        <f t="shared" si="91"/>
        <v>聖太</v>
      </c>
      <c r="F441" s="153" t="str">
        <f t="shared" si="92"/>
        <v>ﾜｼﾉ</v>
      </c>
      <c r="G441" s="153" t="str">
        <f t="shared" si="93"/>
        <v>ｼｮｳﾀ</v>
      </c>
      <c r="H441" s="154">
        <f t="shared" si="94"/>
        <v>2</v>
      </c>
      <c r="I441" s="152" t="str">
        <f t="shared" si="86"/>
        <v>都成瀬</v>
      </c>
      <c r="K441" s="152" t="str">
        <f t="shared" si="95"/>
        <v>男</v>
      </c>
      <c r="M441" s="380">
        <v>51913</v>
      </c>
      <c r="N441" s="380" t="s">
        <v>4127</v>
      </c>
      <c r="O441" s="380" t="s">
        <v>4128</v>
      </c>
      <c r="P441" s="380" t="s">
        <v>4129</v>
      </c>
      <c r="Q441" s="380" t="s">
        <v>462</v>
      </c>
      <c r="R441" s="380" t="s">
        <v>885</v>
      </c>
      <c r="S441" s="379"/>
      <c r="T441" s="380">
        <v>2</v>
      </c>
    </row>
    <row r="442" spans="1:20" x14ac:dyDescent="0.2">
      <c r="A442" s="151">
        <f t="shared" si="87"/>
        <v>51914</v>
      </c>
      <c r="B442" s="151">
        <f t="shared" si="88"/>
        <v>5</v>
      </c>
      <c r="C442" s="152">
        <f t="shared" si="89"/>
        <v>19</v>
      </c>
      <c r="D442" s="152" t="str">
        <f t="shared" si="90"/>
        <v>小澤</v>
      </c>
      <c r="E442" s="152" t="str">
        <f t="shared" si="91"/>
        <v>直人</v>
      </c>
      <c r="F442" s="153" t="str">
        <f t="shared" si="92"/>
        <v>ｵｻﾞﾜ</v>
      </c>
      <c r="G442" s="153" t="str">
        <f t="shared" si="93"/>
        <v>ﾅｵﾄ</v>
      </c>
      <c r="H442" s="154">
        <f t="shared" si="94"/>
        <v>1</v>
      </c>
      <c r="I442" s="152" t="str">
        <f t="shared" si="86"/>
        <v>都成瀬</v>
      </c>
      <c r="K442" s="152" t="str">
        <f t="shared" si="95"/>
        <v>男</v>
      </c>
      <c r="M442" s="380">
        <v>51914</v>
      </c>
      <c r="N442" s="380" t="s">
        <v>652</v>
      </c>
      <c r="O442" s="380" t="s">
        <v>202</v>
      </c>
      <c r="P442" s="380" t="s">
        <v>653</v>
      </c>
      <c r="Q442" s="380" t="s">
        <v>622</v>
      </c>
      <c r="R442" s="380" t="s">
        <v>885</v>
      </c>
      <c r="S442" s="379"/>
      <c r="T442" s="380">
        <v>1</v>
      </c>
    </row>
    <row r="443" spans="1:20" x14ac:dyDescent="0.2">
      <c r="A443" s="151">
        <f t="shared" si="87"/>
        <v>51915</v>
      </c>
      <c r="B443" s="151">
        <f t="shared" si="88"/>
        <v>5</v>
      </c>
      <c r="C443" s="152">
        <f t="shared" si="89"/>
        <v>19</v>
      </c>
      <c r="D443" s="152" t="str">
        <f t="shared" si="90"/>
        <v>大森</v>
      </c>
      <c r="E443" s="152" t="str">
        <f t="shared" si="91"/>
        <v>健斗</v>
      </c>
      <c r="F443" s="153" t="str">
        <f t="shared" si="92"/>
        <v>ｵｵﾓﾘ</v>
      </c>
      <c r="G443" s="153" t="str">
        <f t="shared" si="93"/>
        <v>ｹﾝﾄ</v>
      </c>
      <c r="H443" s="154">
        <f t="shared" si="94"/>
        <v>1</v>
      </c>
      <c r="I443" s="152" t="str">
        <f t="shared" si="86"/>
        <v>都成瀬</v>
      </c>
      <c r="K443" s="152" t="str">
        <f t="shared" si="95"/>
        <v>男</v>
      </c>
      <c r="M443" s="380">
        <v>51915</v>
      </c>
      <c r="N443" s="380" t="s">
        <v>941</v>
      </c>
      <c r="O443" s="380" t="s">
        <v>1260</v>
      </c>
      <c r="P443" s="380" t="s">
        <v>942</v>
      </c>
      <c r="Q443" s="380" t="s">
        <v>390</v>
      </c>
      <c r="R443" s="380" t="s">
        <v>885</v>
      </c>
      <c r="S443" s="379"/>
      <c r="T443" s="380">
        <v>1</v>
      </c>
    </row>
    <row r="444" spans="1:20" x14ac:dyDescent="0.2">
      <c r="A444" s="151">
        <f t="shared" si="87"/>
        <v>51916</v>
      </c>
      <c r="B444" s="151">
        <f t="shared" si="88"/>
        <v>5</v>
      </c>
      <c r="C444" s="152">
        <f t="shared" si="89"/>
        <v>19</v>
      </c>
      <c r="D444" s="152" t="str">
        <f t="shared" si="90"/>
        <v>田口</v>
      </c>
      <c r="E444" s="152" t="str">
        <f t="shared" si="91"/>
        <v>直樹</v>
      </c>
      <c r="F444" s="153" t="str">
        <f t="shared" si="92"/>
        <v>ﾀｸﾞﾁ</v>
      </c>
      <c r="G444" s="153" t="str">
        <f t="shared" si="93"/>
        <v>ﾅｵｷ</v>
      </c>
      <c r="H444" s="154">
        <f t="shared" si="94"/>
        <v>1</v>
      </c>
      <c r="I444" s="152" t="str">
        <f t="shared" si="86"/>
        <v>都成瀬</v>
      </c>
      <c r="K444" s="152" t="str">
        <f t="shared" si="95"/>
        <v>男</v>
      </c>
      <c r="M444" s="380">
        <v>51916</v>
      </c>
      <c r="N444" s="380" t="s">
        <v>195</v>
      </c>
      <c r="O444" s="380" t="s">
        <v>130</v>
      </c>
      <c r="P444" s="380" t="s">
        <v>609</v>
      </c>
      <c r="Q444" s="380" t="s">
        <v>385</v>
      </c>
      <c r="R444" s="380" t="s">
        <v>885</v>
      </c>
      <c r="S444" s="379"/>
      <c r="T444" s="380">
        <v>1</v>
      </c>
    </row>
    <row r="445" spans="1:20" x14ac:dyDescent="0.2">
      <c r="A445" s="151">
        <f t="shared" si="87"/>
        <v>51917</v>
      </c>
      <c r="B445" s="151">
        <f t="shared" si="88"/>
        <v>5</v>
      </c>
      <c r="C445" s="152">
        <f t="shared" si="89"/>
        <v>19</v>
      </c>
      <c r="D445" s="152" t="str">
        <f t="shared" si="90"/>
        <v>田中</v>
      </c>
      <c r="E445" s="152" t="str">
        <f t="shared" si="91"/>
        <v>智大</v>
      </c>
      <c r="F445" s="153" t="str">
        <f t="shared" si="92"/>
        <v>ﾀﾅｶ</v>
      </c>
      <c r="G445" s="153" t="str">
        <f t="shared" si="93"/>
        <v>ﾄﾓﾋﾛ</v>
      </c>
      <c r="H445" s="154">
        <f t="shared" si="94"/>
        <v>1</v>
      </c>
      <c r="I445" s="152" t="str">
        <f t="shared" si="86"/>
        <v>都成瀬</v>
      </c>
      <c r="K445" s="152" t="str">
        <f t="shared" si="95"/>
        <v>男</v>
      </c>
      <c r="M445" s="380">
        <v>51917</v>
      </c>
      <c r="N445" s="380" t="s">
        <v>138</v>
      </c>
      <c r="O445" s="380" t="s">
        <v>5590</v>
      </c>
      <c r="P445" s="380" t="s">
        <v>418</v>
      </c>
      <c r="Q445" s="380" t="s">
        <v>588</v>
      </c>
      <c r="R445" s="380" t="s">
        <v>885</v>
      </c>
      <c r="S445" s="379"/>
      <c r="T445" s="380">
        <v>1</v>
      </c>
    </row>
    <row r="446" spans="1:20" x14ac:dyDescent="0.2">
      <c r="A446" s="151">
        <f t="shared" si="87"/>
        <v>51918</v>
      </c>
      <c r="B446" s="151">
        <f t="shared" si="88"/>
        <v>5</v>
      </c>
      <c r="C446" s="152">
        <f t="shared" si="89"/>
        <v>19</v>
      </c>
      <c r="D446" s="152" t="str">
        <f t="shared" si="90"/>
        <v>平野</v>
      </c>
      <c r="E446" s="152" t="str">
        <f t="shared" si="91"/>
        <v>智也</v>
      </c>
      <c r="F446" s="153" t="str">
        <f t="shared" si="92"/>
        <v>ﾋﾗﾉ</v>
      </c>
      <c r="G446" s="153" t="str">
        <f t="shared" si="93"/>
        <v>ﾄﾓﾔ</v>
      </c>
      <c r="H446" s="154">
        <f t="shared" si="94"/>
        <v>1</v>
      </c>
      <c r="I446" s="152" t="str">
        <f t="shared" si="86"/>
        <v>都成瀬</v>
      </c>
      <c r="K446" s="152" t="str">
        <f t="shared" si="95"/>
        <v>男</v>
      </c>
      <c r="M446" s="380">
        <v>51918</v>
      </c>
      <c r="N446" s="380" t="s">
        <v>200</v>
      </c>
      <c r="O446" s="380" t="s">
        <v>249</v>
      </c>
      <c r="P446" s="380" t="s">
        <v>635</v>
      </c>
      <c r="Q446" s="380" t="s">
        <v>454</v>
      </c>
      <c r="R446" s="380" t="s">
        <v>885</v>
      </c>
      <c r="S446" s="379"/>
      <c r="T446" s="380">
        <v>1</v>
      </c>
    </row>
    <row r="447" spans="1:20" x14ac:dyDescent="0.2">
      <c r="A447" s="151">
        <f t="shared" si="87"/>
        <v>51919</v>
      </c>
      <c r="B447" s="151">
        <f t="shared" si="88"/>
        <v>5</v>
      </c>
      <c r="C447" s="152">
        <f t="shared" si="89"/>
        <v>19</v>
      </c>
      <c r="D447" s="152" t="str">
        <f t="shared" si="90"/>
        <v>森川</v>
      </c>
      <c r="E447" s="152" t="str">
        <f t="shared" si="91"/>
        <v>颯太</v>
      </c>
      <c r="F447" s="153" t="str">
        <f t="shared" si="92"/>
        <v>ﾓﾘｶﾜ</v>
      </c>
      <c r="G447" s="153" t="str">
        <f t="shared" si="93"/>
        <v>ｿｳﾀ</v>
      </c>
      <c r="H447" s="154">
        <f t="shared" si="94"/>
        <v>1</v>
      </c>
      <c r="I447" s="152" t="str">
        <f t="shared" si="86"/>
        <v>都成瀬</v>
      </c>
      <c r="K447" s="152" t="str">
        <f t="shared" si="95"/>
        <v>男</v>
      </c>
      <c r="M447" s="380">
        <v>51919</v>
      </c>
      <c r="N447" s="380" t="s">
        <v>5395</v>
      </c>
      <c r="O447" s="380" t="s">
        <v>950</v>
      </c>
      <c r="P447" s="380" t="s">
        <v>5396</v>
      </c>
      <c r="Q447" s="380" t="s">
        <v>594</v>
      </c>
      <c r="R447" s="380" t="s">
        <v>885</v>
      </c>
      <c r="S447" s="379"/>
      <c r="T447" s="380">
        <v>1</v>
      </c>
    </row>
    <row r="448" spans="1:20" x14ac:dyDescent="0.2">
      <c r="A448" s="151">
        <f t="shared" si="87"/>
        <v>51920</v>
      </c>
      <c r="B448" s="151">
        <f t="shared" si="88"/>
        <v>5</v>
      </c>
      <c r="C448" s="152">
        <f t="shared" si="89"/>
        <v>19</v>
      </c>
      <c r="D448" s="152" t="str">
        <f t="shared" si="90"/>
        <v>森島</v>
      </c>
      <c r="E448" s="152" t="str">
        <f t="shared" si="91"/>
        <v>累</v>
      </c>
      <c r="F448" s="153" t="str">
        <f t="shared" si="92"/>
        <v>ﾓﾘｼﾏ</v>
      </c>
      <c r="G448" s="153" t="str">
        <f t="shared" si="93"/>
        <v>ﾙｲ</v>
      </c>
      <c r="H448" s="154">
        <f t="shared" si="94"/>
        <v>1</v>
      </c>
      <c r="I448" s="152" t="str">
        <f t="shared" si="86"/>
        <v>都成瀬</v>
      </c>
      <c r="K448" s="152" t="str">
        <f t="shared" si="95"/>
        <v>男</v>
      </c>
      <c r="M448" s="380">
        <v>51920</v>
      </c>
      <c r="N448" s="380" t="s">
        <v>5591</v>
      </c>
      <c r="O448" s="380" t="s">
        <v>5592</v>
      </c>
      <c r="P448" s="380" t="s">
        <v>5593</v>
      </c>
      <c r="Q448" s="380" t="s">
        <v>2813</v>
      </c>
      <c r="R448" s="380" t="s">
        <v>885</v>
      </c>
      <c r="S448" s="379"/>
      <c r="T448" s="380">
        <v>1</v>
      </c>
    </row>
    <row r="449" spans="1:20" x14ac:dyDescent="0.2">
      <c r="A449" s="151">
        <f t="shared" si="87"/>
        <v>51946</v>
      </c>
      <c r="B449" s="151">
        <f t="shared" si="88"/>
        <v>5</v>
      </c>
      <c r="C449" s="152">
        <f t="shared" si="89"/>
        <v>19</v>
      </c>
      <c r="D449" s="152" t="str">
        <f t="shared" si="90"/>
        <v>福元</v>
      </c>
      <c r="E449" s="152" t="str">
        <f t="shared" si="91"/>
        <v>陸王</v>
      </c>
      <c r="F449" s="153" t="str">
        <f t="shared" si="92"/>
        <v>ﾌｸﾓﾄ</v>
      </c>
      <c r="G449" s="153" t="str">
        <f t="shared" si="93"/>
        <v>ﾘｸｵｳ</v>
      </c>
      <c r="H449" s="154">
        <f t="shared" si="94"/>
        <v>3</v>
      </c>
      <c r="I449" s="152" t="str">
        <f t="shared" si="86"/>
        <v>都成瀬</v>
      </c>
      <c r="K449" s="152" t="str">
        <f t="shared" si="95"/>
        <v>男</v>
      </c>
      <c r="M449" s="380">
        <v>51946</v>
      </c>
      <c r="N449" s="380" t="s">
        <v>1928</v>
      </c>
      <c r="O449" s="380" t="s">
        <v>1929</v>
      </c>
      <c r="P449" s="380" t="s">
        <v>14</v>
      </c>
      <c r="Q449" s="380" t="s">
        <v>2203</v>
      </c>
      <c r="R449" s="380" t="s">
        <v>885</v>
      </c>
      <c r="S449" s="379"/>
      <c r="T449" s="380">
        <v>3</v>
      </c>
    </row>
    <row r="450" spans="1:20" x14ac:dyDescent="0.2">
      <c r="A450" s="151">
        <f t="shared" si="87"/>
        <v>51947</v>
      </c>
      <c r="B450" s="151">
        <f t="shared" si="88"/>
        <v>5</v>
      </c>
      <c r="C450" s="152">
        <f t="shared" si="89"/>
        <v>19</v>
      </c>
      <c r="D450" s="152" t="str">
        <f t="shared" si="90"/>
        <v>梅森</v>
      </c>
      <c r="E450" s="152" t="str">
        <f t="shared" si="91"/>
        <v>鴻武</v>
      </c>
      <c r="F450" s="153" t="str">
        <f t="shared" si="92"/>
        <v>ｳﾒﾓﾘ</v>
      </c>
      <c r="G450" s="153" t="str">
        <f t="shared" si="93"/>
        <v>ﾋﾛﾑ</v>
      </c>
      <c r="H450" s="154">
        <f t="shared" si="94"/>
        <v>3</v>
      </c>
      <c r="I450" s="152" t="str">
        <f t="shared" ref="I450:I513" si="96">VLOOKUP(B450*100+C450,テスト,2,0)</f>
        <v>都成瀬</v>
      </c>
      <c r="K450" s="152" t="str">
        <f t="shared" si="95"/>
        <v>男</v>
      </c>
      <c r="M450" s="380">
        <v>51947</v>
      </c>
      <c r="N450" s="380" t="s">
        <v>2474</v>
      </c>
      <c r="O450" s="380" t="s">
        <v>2475</v>
      </c>
      <c r="P450" s="380" t="s">
        <v>2476</v>
      </c>
      <c r="Q450" s="380" t="s">
        <v>1458</v>
      </c>
      <c r="R450" s="380" t="s">
        <v>885</v>
      </c>
      <c r="S450" s="379"/>
      <c r="T450" s="380">
        <v>3</v>
      </c>
    </row>
    <row r="451" spans="1:20" x14ac:dyDescent="0.2">
      <c r="A451" s="151">
        <f t="shared" ref="A451:A514" si="97">M451</f>
        <v>51948</v>
      </c>
      <c r="B451" s="151">
        <f t="shared" ref="B451:B514" si="98">ROUNDDOWN(A451/10000,0)</f>
        <v>5</v>
      </c>
      <c r="C451" s="152">
        <f t="shared" ref="C451:C514" si="99">ROUNDDOWN((A451-B451*10000)/100,0)</f>
        <v>19</v>
      </c>
      <c r="D451" s="152" t="str">
        <f t="shared" ref="D451:D514" si="100">N451</f>
        <v>小峯</v>
      </c>
      <c r="E451" s="152" t="str">
        <f t="shared" ref="E451:E514" si="101">O451</f>
        <v>陽汰</v>
      </c>
      <c r="F451" s="153" t="str">
        <f t="shared" ref="F451:F514" si="102">P451</f>
        <v>ｺﾐﾈ</v>
      </c>
      <c r="G451" s="153" t="str">
        <f t="shared" ref="G451:G514" si="103">Q451</f>
        <v>ﾋﾅﾀ</v>
      </c>
      <c r="H451" s="154">
        <f t="shared" ref="H451:H514" si="104">T451</f>
        <v>3</v>
      </c>
      <c r="I451" s="152" t="str">
        <f t="shared" si="96"/>
        <v>都成瀬</v>
      </c>
      <c r="K451" s="152" t="str">
        <f t="shared" ref="K451:K514" si="105">R451</f>
        <v>男</v>
      </c>
      <c r="M451" s="380">
        <v>51948</v>
      </c>
      <c r="N451" s="380" t="s">
        <v>2069</v>
      </c>
      <c r="O451" s="380" t="s">
        <v>2477</v>
      </c>
      <c r="P451" s="380" t="s">
        <v>2276</v>
      </c>
      <c r="Q451" s="380" t="s">
        <v>2268</v>
      </c>
      <c r="R451" s="380" t="s">
        <v>885</v>
      </c>
      <c r="S451" s="379"/>
      <c r="T451" s="380">
        <v>3</v>
      </c>
    </row>
    <row r="452" spans="1:20" x14ac:dyDescent="0.2">
      <c r="A452" s="151">
        <f t="shared" si="97"/>
        <v>51992</v>
      </c>
      <c r="B452" s="151">
        <f t="shared" si="98"/>
        <v>5</v>
      </c>
      <c r="C452" s="152">
        <f t="shared" si="99"/>
        <v>19</v>
      </c>
      <c r="D452" s="152" t="str">
        <f t="shared" si="100"/>
        <v>石黒</v>
      </c>
      <c r="E452" s="152" t="str">
        <f t="shared" si="101"/>
        <v>沙也香</v>
      </c>
      <c r="F452" s="153" t="str">
        <f t="shared" si="102"/>
        <v>ｲｼｸﾞﾛ</v>
      </c>
      <c r="G452" s="153" t="str">
        <f t="shared" si="103"/>
        <v>ｻﾔｶ</v>
      </c>
      <c r="H452" s="154">
        <f t="shared" si="104"/>
        <v>2</v>
      </c>
      <c r="I452" s="152" t="str">
        <f t="shared" si="96"/>
        <v>都成瀬</v>
      </c>
      <c r="K452" s="152" t="str">
        <f t="shared" si="105"/>
        <v>女</v>
      </c>
      <c r="M452" s="380">
        <v>51992</v>
      </c>
      <c r="N452" s="380" t="s">
        <v>3501</v>
      </c>
      <c r="O452" s="380" t="s">
        <v>3502</v>
      </c>
      <c r="P452" s="380" t="s">
        <v>3503</v>
      </c>
      <c r="Q452" s="380" t="s">
        <v>564</v>
      </c>
      <c r="R452" s="380" t="s">
        <v>886</v>
      </c>
      <c r="S452" s="379"/>
      <c r="T452" s="380">
        <v>2</v>
      </c>
    </row>
    <row r="453" spans="1:20" x14ac:dyDescent="0.2">
      <c r="A453" s="151">
        <f t="shared" si="97"/>
        <v>51993</v>
      </c>
      <c r="B453" s="151">
        <f t="shared" si="98"/>
        <v>5</v>
      </c>
      <c r="C453" s="152">
        <f t="shared" si="99"/>
        <v>19</v>
      </c>
      <c r="D453" s="152" t="str">
        <f t="shared" si="100"/>
        <v>清水</v>
      </c>
      <c r="E453" s="152" t="str">
        <f t="shared" si="101"/>
        <v>里紗</v>
      </c>
      <c r="F453" s="153" t="str">
        <f t="shared" si="102"/>
        <v>ｼﾐｽﾞ</v>
      </c>
      <c r="G453" s="153" t="str">
        <f t="shared" si="103"/>
        <v>ﾘｻ</v>
      </c>
      <c r="H453" s="154">
        <f t="shared" si="104"/>
        <v>2</v>
      </c>
      <c r="I453" s="152" t="str">
        <f t="shared" si="96"/>
        <v>都成瀬</v>
      </c>
      <c r="K453" s="152" t="str">
        <f t="shared" si="105"/>
        <v>女</v>
      </c>
      <c r="M453" s="380">
        <v>51993</v>
      </c>
      <c r="N453" s="380" t="s">
        <v>174</v>
      </c>
      <c r="O453" s="380" t="s">
        <v>4880</v>
      </c>
      <c r="P453" s="380" t="s">
        <v>542</v>
      </c>
      <c r="Q453" s="380" t="s">
        <v>424</v>
      </c>
      <c r="R453" s="380" t="s">
        <v>886</v>
      </c>
      <c r="S453" s="379"/>
      <c r="T453" s="380">
        <v>2</v>
      </c>
    </row>
    <row r="454" spans="1:20" x14ac:dyDescent="0.2">
      <c r="A454" s="151">
        <f t="shared" si="97"/>
        <v>51994</v>
      </c>
      <c r="B454" s="151">
        <f t="shared" si="98"/>
        <v>5</v>
      </c>
      <c r="C454" s="152">
        <f t="shared" si="99"/>
        <v>19</v>
      </c>
      <c r="D454" s="152" t="str">
        <f t="shared" si="100"/>
        <v>巽</v>
      </c>
      <c r="E454" s="152" t="str">
        <f t="shared" si="101"/>
        <v>愛菜</v>
      </c>
      <c r="F454" s="153" t="str">
        <f t="shared" si="102"/>
        <v>ﾀﾂﾐ</v>
      </c>
      <c r="G454" s="153" t="str">
        <f t="shared" si="103"/>
        <v>ｱｲﾅ</v>
      </c>
      <c r="H454" s="154">
        <f t="shared" si="104"/>
        <v>1</v>
      </c>
      <c r="I454" s="152" t="str">
        <f t="shared" si="96"/>
        <v>都成瀬</v>
      </c>
      <c r="K454" s="152" t="str">
        <f t="shared" si="105"/>
        <v>女</v>
      </c>
      <c r="M454" s="380">
        <v>51994</v>
      </c>
      <c r="N454" s="380" t="s">
        <v>5594</v>
      </c>
      <c r="O454" s="380" t="s">
        <v>5595</v>
      </c>
      <c r="P454" s="380" t="s">
        <v>1602</v>
      </c>
      <c r="Q454" s="380" t="s">
        <v>1846</v>
      </c>
      <c r="R454" s="380" t="s">
        <v>886</v>
      </c>
      <c r="S454" s="379"/>
      <c r="T454" s="380">
        <v>1</v>
      </c>
    </row>
    <row r="455" spans="1:20" x14ac:dyDescent="0.2">
      <c r="A455" s="151">
        <f t="shared" si="97"/>
        <v>51995</v>
      </c>
      <c r="B455" s="151">
        <f t="shared" si="98"/>
        <v>5</v>
      </c>
      <c r="C455" s="152">
        <f t="shared" si="99"/>
        <v>19</v>
      </c>
      <c r="D455" s="152" t="str">
        <f t="shared" si="100"/>
        <v>和田</v>
      </c>
      <c r="E455" s="152" t="str">
        <f t="shared" si="101"/>
        <v>里菜</v>
      </c>
      <c r="F455" s="153" t="str">
        <f t="shared" si="102"/>
        <v>ﾜﾀﾞ</v>
      </c>
      <c r="G455" s="153" t="str">
        <f t="shared" si="103"/>
        <v>ﾘﾅ</v>
      </c>
      <c r="H455" s="154">
        <f t="shared" si="104"/>
        <v>1</v>
      </c>
      <c r="I455" s="152" t="str">
        <f t="shared" si="96"/>
        <v>都成瀬</v>
      </c>
      <c r="K455" s="152" t="str">
        <f t="shared" si="105"/>
        <v>女</v>
      </c>
      <c r="M455" s="380">
        <v>51995</v>
      </c>
      <c r="N455" s="380" t="s">
        <v>100</v>
      </c>
      <c r="O455" s="380" t="s">
        <v>5596</v>
      </c>
      <c r="P455" s="380" t="s">
        <v>304</v>
      </c>
      <c r="Q455" s="380" t="s">
        <v>352</v>
      </c>
      <c r="R455" s="380" t="s">
        <v>886</v>
      </c>
      <c r="S455" s="379"/>
      <c r="T455" s="380">
        <v>1</v>
      </c>
    </row>
    <row r="456" spans="1:20" x14ac:dyDescent="0.2">
      <c r="A456" s="151">
        <f t="shared" si="97"/>
        <v>52002</v>
      </c>
      <c r="B456" s="151">
        <f t="shared" si="98"/>
        <v>5</v>
      </c>
      <c r="C456" s="152">
        <f t="shared" si="99"/>
        <v>20</v>
      </c>
      <c r="D456" s="152" t="str">
        <f t="shared" si="100"/>
        <v>福田</v>
      </c>
      <c r="E456" s="152" t="str">
        <f t="shared" si="101"/>
        <v>峻太郎</v>
      </c>
      <c r="F456" s="153" t="str">
        <f t="shared" si="102"/>
        <v>ﾌｸﾀﾞ</v>
      </c>
      <c r="G456" s="153" t="str">
        <f t="shared" si="103"/>
        <v>ｼｭﾝﾀﾛｳ</v>
      </c>
      <c r="H456" s="154">
        <f t="shared" si="104"/>
        <v>3</v>
      </c>
      <c r="I456" s="152" t="str">
        <f t="shared" si="96"/>
        <v>都町田</v>
      </c>
      <c r="K456" s="152" t="str">
        <f t="shared" si="105"/>
        <v>男</v>
      </c>
      <c r="M456" s="380">
        <v>52002</v>
      </c>
      <c r="N456" s="380" t="s">
        <v>204</v>
      </c>
      <c r="O456" s="380" t="s">
        <v>1930</v>
      </c>
      <c r="P456" s="380" t="s">
        <v>553</v>
      </c>
      <c r="Q456" s="380" t="s">
        <v>2204</v>
      </c>
      <c r="R456" s="380" t="s">
        <v>885</v>
      </c>
      <c r="S456" s="379"/>
      <c r="T456" s="380">
        <v>3</v>
      </c>
    </row>
    <row r="457" spans="1:20" x14ac:dyDescent="0.2">
      <c r="A457" s="151">
        <f t="shared" si="97"/>
        <v>52003</v>
      </c>
      <c r="B457" s="151">
        <f t="shared" si="98"/>
        <v>5</v>
      </c>
      <c r="C457" s="152">
        <f t="shared" si="99"/>
        <v>20</v>
      </c>
      <c r="D457" s="152" t="str">
        <f t="shared" si="100"/>
        <v>阿部</v>
      </c>
      <c r="E457" s="152" t="str">
        <f t="shared" si="101"/>
        <v>亮</v>
      </c>
      <c r="F457" s="153" t="str">
        <f t="shared" si="102"/>
        <v>ｱﾍﾞ</v>
      </c>
      <c r="G457" s="153" t="str">
        <f t="shared" si="103"/>
        <v>ﾘｮｳ</v>
      </c>
      <c r="H457" s="154">
        <f t="shared" si="104"/>
        <v>3</v>
      </c>
      <c r="I457" s="152" t="str">
        <f t="shared" si="96"/>
        <v>都町田</v>
      </c>
      <c r="K457" s="152" t="str">
        <f t="shared" si="105"/>
        <v>男</v>
      </c>
      <c r="M457" s="380">
        <v>52003</v>
      </c>
      <c r="N457" s="380" t="s">
        <v>105</v>
      </c>
      <c r="O457" s="380" t="s">
        <v>281</v>
      </c>
      <c r="P457" s="380" t="s">
        <v>318</v>
      </c>
      <c r="Q457" s="380" t="s">
        <v>396</v>
      </c>
      <c r="R457" s="380" t="s">
        <v>885</v>
      </c>
      <c r="S457" s="379"/>
      <c r="T457" s="380">
        <v>3</v>
      </c>
    </row>
    <row r="458" spans="1:20" x14ac:dyDescent="0.2">
      <c r="A458" s="151">
        <f t="shared" si="97"/>
        <v>52004</v>
      </c>
      <c r="B458" s="151">
        <f t="shared" si="98"/>
        <v>5</v>
      </c>
      <c r="C458" s="152">
        <f t="shared" si="99"/>
        <v>20</v>
      </c>
      <c r="D458" s="152" t="str">
        <f t="shared" si="100"/>
        <v>佐々木</v>
      </c>
      <c r="E458" s="152" t="str">
        <f t="shared" si="101"/>
        <v>健大</v>
      </c>
      <c r="F458" s="153" t="str">
        <f t="shared" si="102"/>
        <v>ｻｻｷ</v>
      </c>
      <c r="G458" s="153" t="str">
        <f t="shared" si="103"/>
        <v>ﾀｹﾋﾛ</v>
      </c>
      <c r="H458" s="154">
        <f t="shared" si="104"/>
        <v>3</v>
      </c>
      <c r="I458" s="152" t="str">
        <f t="shared" si="96"/>
        <v>都町田</v>
      </c>
      <c r="K458" s="152" t="str">
        <f t="shared" si="105"/>
        <v>男</v>
      </c>
      <c r="M458" s="380">
        <v>52004</v>
      </c>
      <c r="N458" s="380" t="s">
        <v>505</v>
      </c>
      <c r="O458" s="380" t="s">
        <v>2478</v>
      </c>
      <c r="P458" s="380" t="s">
        <v>506</v>
      </c>
      <c r="Q458" s="380" t="s">
        <v>339</v>
      </c>
      <c r="R458" s="380" t="s">
        <v>885</v>
      </c>
      <c r="S458" s="379"/>
      <c r="T458" s="380">
        <v>3</v>
      </c>
    </row>
    <row r="459" spans="1:20" x14ac:dyDescent="0.2">
      <c r="A459" s="151">
        <f t="shared" si="97"/>
        <v>52005</v>
      </c>
      <c r="B459" s="151">
        <f t="shared" si="98"/>
        <v>5</v>
      </c>
      <c r="C459" s="152">
        <f t="shared" si="99"/>
        <v>20</v>
      </c>
      <c r="D459" s="152" t="str">
        <f t="shared" si="100"/>
        <v>佐藤</v>
      </c>
      <c r="E459" s="152" t="str">
        <f t="shared" si="101"/>
        <v>光</v>
      </c>
      <c r="F459" s="153" t="str">
        <f t="shared" si="102"/>
        <v>ｻﾄｳ</v>
      </c>
      <c r="G459" s="153" t="str">
        <f t="shared" si="103"/>
        <v>ﾋｶﾙ</v>
      </c>
      <c r="H459" s="154">
        <f t="shared" si="104"/>
        <v>3</v>
      </c>
      <c r="I459" s="152" t="str">
        <f t="shared" si="96"/>
        <v>都町田</v>
      </c>
      <c r="K459" s="152" t="str">
        <f t="shared" si="105"/>
        <v>男</v>
      </c>
      <c r="M459" s="380">
        <v>52005</v>
      </c>
      <c r="N459" s="380" t="s">
        <v>101</v>
      </c>
      <c r="O459" s="380" t="s">
        <v>266</v>
      </c>
      <c r="P459" s="380" t="s">
        <v>313</v>
      </c>
      <c r="Q459" s="380" t="s">
        <v>393</v>
      </c>
      <c r="R459" s="380" t="s">
        <v>885</v>
      </c>
      <c r="S459" s="379"/>
      <c r="T459" s="380">
        <v>3</v>
      </c>
    </row>
    <row r="460" spans="1:20" x14ac:dyDescent="0.2">
      <c r="A460" s="151">
        <f t="shared" si="97"/>
        <v>52006</v>
      </c>
      <c r="B460" s="151">
        <f t="shared" si="98"/>
        <v>5</v>
      </c>
      <c r="C460" s="152">
        <f t="shared" si="99"/>
        <v>20</v>
      </c>
      <c r="D460" s="152" t="str">
        <f t="shared" si="100"/>
        <v>舘野</v>
      </c>
      <c r="E460" s="152" t="str">
        <f t="shared" si="101"/>
        <v>洸希</v>
      </c>
      <c r="F460" s="153" t="str">
        <f t="shared" si="102"/>
        <v>ﾀﾃﾉ</v>
      </c>
      <c r="G460" s="153" t="str">
        <f t="shared" si="103"/>
        <v>ｺｳｷ</v>
      </c>
      <c r="H460" s="154">
        <f t="shared" si="104"/>
        <v>3</v>
      </c>
      <c r="I460" s="152" t="str">
        <f t="shared" si="96"/>
        <v>都町田</v>
      </c>
      <c r="K460" s="152" t="str">
        <f t="shared" si="105"/>
        <v>男</v>
      </c>
      <c r="M460" s="380">
        <v>52006</v>
      </c>
      <c r="N460" s="380" t="s">
        <v>2479</v>
      </c>
      <c r="O460" s="380" t="s">
        <v>2480</v>
      </c>
      <c r="P460" s="380" t="s">
        <v>2481</v>
      </c>
      <c r="Q460" s="380" t="s">
        <v>344</v>
      </c>
      <c r="R460" s="380" t="s">
        <v>885</v>
      </c>
      <c r="S460" s="379"/>
      <c r="T460" s="380">
        <v>3</v>
      </c>
    </row>
    <row r="461" spans="1:20" x14ac:dyDescent="0.2">
      <c r="A461" s="151">
        <f t="shared" si="97"/>
        <v>52007</v>
      </c>
      <c r="B461" s="151">
        <f t="shared" si="98"/>
        <v>5</v>
      </c>
      <c r="C461" s="152">
        <f t="shared" si="99"/>
        <v>20</v>
      </c>
      <c r="D461" s="152" t="str">
        <f t="shared" si="100"/>
        <v>藤本</v>
      </c>
      <c r="E461" s="152" t="str">
        <f t="shared" si="101"/>
        <v>達哉</v>
      </c>
      <c r="F461" s="153" t="str">
        <f t="shared" si="102"/>
        <v>ﾌｼﾞﾓﾄ</v>
      </c>
      <c r="G461" s="153" t="str">
        <f t="shared" si="103"/>
        <v>ﾀﾂﾔ</v>
      </c>
      <c r="H461" s="154">
        <f t="shared" si="104"/>
        <v>3</v>
      </c>
      <c r="I461" s="152" t="str">
        <f t="shared" si="96"/>
        <v>都町田</v>
      </c>
      <c r="K461" s="152" t="str">
        <f t="shared" si="105"/>
        <v>男</v>
      </c>
      <c r="M461" s="380">
        <v>52007</v>
      </c>
      <c r="N461" s="380" t="s">
        <v>1622</v>
      </c>
      <c r="O461" s="380" t="s">
        <v>1222</v>
      </c>
      <c r="P461" s="380" t="s">
        <v>1284</v>
      </c>
      <c r="Q461" s="380" t="s">
        <v>477</v>
      </c>
      <c r="R461" s="380" t="s">
        <v>885</v>
      </c>
      <c r="S461" s="379"/>
      <c r="T461" s="380">
        <v>3</v>
      </c>
    </row>
    <row r="462" spans="1:20" x14ac:dyDescent="0.2">
      <c r="A462" s="151">
        <f t="shared" si="97"/>
        <v>52008</v>
      </c>
      <c r="B462" s="151">
        <f t="shared" si="98"/>
        <v>5</v>
      </c>
      <c r="C462" s="152">
        <f t="shared" si="99"/>
        <v>20</v>
      </c>
      <c r="D462" s="152" t="str">
        <f t="shared" si="100"/>
        <v>脇坂</v>
      </c>
      <c r="E462" s="152" t="str">
        <f t="shared" si="101"/>
        <v>久哉</v>
      </c>
      <c r="F462" s="153" t="str">
        <f t="shared" si="102"/>
        <v>ﾜｷｻｶ</v>
      </c>
      <c r="G462" s="153" t="str">
        <f t="shared" si="103"/>
        <v>ﾋｻﾔ</v>
      </c>
      <c r="H462" s="154">
        <f t="shared" si="104"/>
        <v>3</v>
      </c>
      <c r="I462" s="152" t="str">
        <f t="shared" si="96"/>
        <v>都町田</v>
      </c>
      <c r="K462" s="152" t="str">
        <f t="shared" si="105"/>
        <v>男</v>
      </c>
      <c r="M462" s="380">
        <v>52008</v>
      </c>
      <c r="N462" s="380" t="s">
        <v>2482</v>
      </c>
      <c r="O462" s="380" t="s">
        <v>2483</v>
      </c>
      <c r="P462" s="380" t="s">
        <v>2484</v>
      </c>
      <c r="Q462" s="380" t="s">
        <v>2485</v>
      </c>
      <c r="R462" s="380" t="s">
        <v>885</v>
      </c>
      <c r="S462" s="379"/>
      <c r="T462" s="380">
        <v>3</v>
      </c>
    </row>
    <row r="463" spans="1:20" x14ac:dyDescent="0.2">
      <c r="A463" s="151">
        <f t="shared" si="97"/>
        <v>52009</v>
      </c>
      <c r="B463" s="151">
        <f t="shared" si="98"/>
        <v>5</v>
      </c>
      <c r="C463" s="152">
        <f t="shared" si="99"/>
        <v>20</v>
      </c>
      <c r="D463" s="152" t="str">
        <f t="shared" si="100"/>
        <v>渡邉</v>
      </c>
      <c r="E463" s="152" t="str">
        <f t="shared" si="101"/>
        <v>晴太</v>
      </c>
      <c r="F463" s="153" t="str">
        <f t="shared" si="102"/>
        <v>ﾜﾀﾅﾍﾞ</v>
      </c>
      <c r="G463" s="153" t="str">
        <f t="shared" si="103"/>
        <v>ﾊﾙﾀ</v>
      </c>
      <c r="H463" s="154">
        <f t="shared" si="104"/>
        <v>3</v>
      </c>
      <c r="I463" s="152" t="str">
        <f t="shared" si="96"/>
        <v>都町田</v>
      </c>
      <c r="K463" s="152" t="str">
        <f t="shared" si="105"/>
        <v>男</v>
      </c>
      <c r="M463" s="380">
        <v>52009</v>
      </c>
      <c r="N463" s="380" t="s">
        <v>156</v>
      </c>
      <c r="O463" s="380" t="s">
        <v>2486</v>
      </c>
      <c r="P463" s="380" t="s">
        <v>346</v>
      </c>
      <c r="Q463" s="380" t="s">
        <v>2487</v>
      </c>
      <c r="R463" s="380" t="s">
        <v>885</v>
      </c>
      <c r="S463" s="379"/>
      <c r="T463" s="380">
        <v>3</v>
      </c>
    </row>
    <row r="464" spans="1:20" x14ac:dyDescent="0.2">
      <c r="A464" s="151">
        <f t="shared" si="97"/>
        <v>52010</v>
      </c>
      <c r="B464" s="151">
        <f t="shared" si="98"/>
        <v>5</v>
      </c>
      <c r="C464" s="152">
        <f t="shared" si="99"/>
        <v>20</v>
      </c>
      <c r="D464" s="152" t="str">
        <f t="shared" si="100"/>
        <v>小松</v>
      </c>
      <c r="E464" s="152" t="str">
        <f t="shared" si="101"/>
        <v>賢世</v>
      </c>
      <c r="F464" s="153" t="str">
        <f t="shared" si="102"/>
        <v>ｺﾏﾂ</v>
      </c>
      <c r="G464" s="153" t="str">
        <f t="shared" si="103"/>
        <v>ｹﾝｾｲ</v>
      </c>
      <c r="H464" s="154">
        <f t="shared" si="104"/>
        <v>2</v>
      </c>
      <c r="I464" s="152" t="str">
        <f t="shared" si="96"/>
        <v>都町田</v>
      </c>
      <c r="K464" s="152" t="str">
        <f t="shared" si="105"/>
        <v>男</v>
      </c>
      <c r="M464" s="380">
        <v>52010</v>
      </c>
      <c r="N464" s="380" t="s">
        <v>1255</v>
      </c>
      <c r="O464" s="380" t="s">
        <v>4130</v>
      </c>
      <c r="P464" s="380" t="s">
        <v>1256</v>
      </c>
      <c r="Q464" s="380" t="s">
        <v>4131</v>
      </c>
      <c r="R464" s="380" t="s">
        <v>885</v>
      </c>
      <c r="S464" s="379"/>
      <c r="T464" s="380">
        <v>2</v>
      </c>
    </row>
    <row r="465" spans="1:20" x14ac:dyDescent="0.2">
      <c r="A465" s="151">
        <f t="shared" si="97"/>
        <v>52011</v>
      </c>
      <c r="B465" s="151">
        <f t="shared" si="98"/>
        <v>5</v>
      </c>
      <c r="C465" s="152">
        <f t="shared" si="99"/>
        <v>20</v>
      </c>
      <c r="D465" s="152" t="str">
        <f t="shared" si="100"/>
        <v>古川</v>
      </c>
      <c r="E465" s="152" t="str">
        <f t="shared" si="101"/>
        <v>正晴</v>
      </c>
      <c r="F465" s="153" t="str">
        <f t="shared" si="102"/>
        <v>ﾌﾙｶﾜ</v>
      </c>
      <c r="G465" s="153" t="str">
        <f t="shared" si="103"/>
        <v>ﾏｻﾊﾙ</v>
      </c>
      <c r="H465" s="154">
        <f t="shared" si="104"/>
        <v>2</v>
      </c>
      <c r="I465" s="152" t="str">
        <f t="shared" si="96"/>
        <v>都町田</v>
      </c>
      <c r="K465" s="152" t="str">
        <f t="shared" si="105"/>
        <v>男</v>
      </c>
      <c r="M465" s="380">
        <v>52011</v>
      </c>
      <c r="N465" s="380" t="s">
        <v>5</v>
      </c>
      <c r="O465" s="380" t="s">
        <v>4132</v>
      </c>
      <c r="P465" s="380" t="s">
        <v>10</v>
      </c>
      <c r="Q465" s="380" t="s">
        <v>4133</v>
      </c>
      <c r="R465" s="380" t="s">
        <v>885</v>
      </c>
      <c r="S465" s="379"/>
      <c r="T465" s="380">
        <v>2</v>
      </c>
    </row>
    <row r="466" spans="1:20" x14ac:dyDescent="0.2">
      <c r="A466" s="151">
        <f t="shared" si="97"/>
        <v>52012</v>
      </c>
      <c r="B466" s="151">
        <f t="shared" si="98"/>
        <v>5</v>
      </c>
      <c r="C466" s="152">
        <f t="shared" si="99"/>
        <v>20</v>
      </c>
      <c r="D466" s="152" t="str">
        <f t="shared" si="100"/>
        <v>落</v>
      </c>
      <c r="E466" s="152" t="str">
        <f t="shared" si="101"/>
        <v>翔真</v>
      </c>
      <c r="F466" s="153" t="str">
        <f t="shared" si="102"/>
        <v>ｵﾁ</v>
      </c>
      <c r="G466" s="153" t="str">
        <f t="shared" si="103"/>
        <v>ｼｮｳﾏ</v>
      </c>
      <c r="H466" s="154">
        <f t="shared" si="104"/>
        <v>2</v>
      </c>
      <c r="I466" s="152" t="str">
        <f t="shared" si="96"/>
        <v>都町田</v>
      </c>
      <c r="K466" s="152" t="str">
        <f t="shared" si="105"/>
        <v>男</v>
      </c>
      <c r="M466" s="380">
        <v>52012</v>
      </c>
      <c r="N466" s="380" t="s">
        <v>4134</v>
      </c>
      <c r="O466" s="380" t="s">
        <v>4135</v>
      </c>
      <c r="P466" s="380" t="s">
        <v>1504</v>
      </c>
      <c r="Q466" s="380" t="s">
        <v>1564</v>
      </c>
      <c r="R466" s="380" t="s">
        <v>885</v>
      </c>
      <c r="S466" s="379"/>
      <c r="T466" s="380">
        <v>2</v>
      </c>
    </row>
    <row r="467" spans="1:20" x14ac:dyDescent="0.2">
      <c r="A467" s="151">
        <f t="shared" si="97"/>
        <v>52013</v>
      </c>
      <c r="B467" s="151">
        <f t="shared" si="98"/>
        <v>5</v>
      </c>
      <c r="C467" s="152">
        <f t="shared" si="99"/>
        <v>20</v>
      </c>
      <c r="D467" s="152" t="str">
        <f t="shared" si="100"/>
        <v>山下</v>
      </c>
      <c r="E467" s="152" t="str">
        <f t="shared" si="101"/>
        <v>右京</v>
      </c>
      <c r="F467" s="153" t="str">
        <f t="shared" si="102"/>
        <v>ﾔﾏｼﾀ</v>
      </c>
      <c r="G467" s="153" t="str">
        <f t="shared" si="103"/>
        <v>ｳｷｮｳ</v>
      </c>
      <c r="H467" s="154">
        <f t="shared" si="104"/>
        <v>2</v>
      </c>
      <c r="I467" s="152" t="str">
        <f t="shared" si="96"/>
        <v>都町田</v>
      </c>
      <c r="K467" s="152" t="str">
        <f t="shared" si="105"/>
        <v>男</v>
      </c>
      <c r="M467" s="380">
        <v>52013</v>
      </c>
      <c r="N467" s="380" t="s">
        <v>612</v>
      </c>
      <c r="O467" s="380" t="s">
        <v>4136</v>
      </c>
      <c r="P467" s="380" t="s">
        <v>613</v>
      </c>
      <c r="Q467" s="380" t="s">
        <v>4137</v>
      </c>
      <c r="R467" s="380" t="s">
        <v>885</v>
      </c>
      <c r="S467" s="379"/>
      <c r="T467" s="380">
        <v>2</v>
      </c>
    </row>
    <row r="468" spans="1:20" x14ac:dyDescent="0.2">
      <c r="A468" s="151">
        <f t="shared" si="97"/>
        <v>52014</v>
      </c>
      <c r="B468" s="151">
        <f t="shared" si="98"/>
        <v>5</v>
      </c>
      <c r="C468" s="152">
        <f t="shared" si="99"/>
        <v>20</v>
      </c>
      <c r="D468" s="152" t="str">
        <f t="shared" si="100"/>
        <v>佐藤</v>
      </c>
      <c r="E468" s="152" t="str">
        <f t="shared" si="101"/>
        <v>龍暉</v>
      </c>
      <c r="F468" s="153" t="str">
        <f t="shared" si="102"/>
        <v>ｻﾄｳ</v>
      </c>
      <c r="G468" s="153" t="str">
        <f t="shared" si="103"/>
        <v>ﾘｭｳｷ</v>
      </c>
      <c r="H468" s="154">
        <f t="shared" si="104"/>
        <v>2</v>
      </c>
      <c r="I468" s="152" t="str">
        <f t="shared" si="96"/>
        <v>都町田</v>
      </c>
      <c r="K468" s="152" t="str">
        <f t="shared" si="105"/>
        <v>男</v>
      </c>
      <c r="M468" s="380">
        <v>52014</v>
      </c>
      <c r="N468" s="380" t="s">
        <v>101</v>
      </c>
      <c r="O468" s="380" t="s">
        <v>4138</v>
      </c>
      <c r="P468" s="380" t="s">
        <v>313</v>
      </c>
      <c r="Q468" s="380" t="s">
        <v>1746</v>
      </c>
      <c r="R468" s="380" t="s">
        <v>885</v>
      </c>
      <c r="S468" s="379"/>
      <c r="T468" s="380">
        <v>2</v>
      </c>
    </row>
    <row r="469" spans="1:20" x14ac:dyDescent="0.2">
      <c r="A469" s="151">
        <f t="shared" si="97"/>
        <v>52015</v>
      </c>
      <c r="B469" s="151">
        <f t="shared" si="98"/>
        <v>5</v>
      </c>
      <c r="C469" s="152">
        <f t="shared" si="99"/>
        <v>20</v>
      </c>
      <c r="D469" s="152" t="str">
        <f t="shared" si="100"/>
        <v>小松</v>
      </c>
      <c r="E469" s="152" t="str">
        <f t="shared" si="101"/>
        <v>慎吾</v>
      </c>
      <c r="F469" s="153" t="str">
        <f t="shared" si="102"/>
        <v>ｺﾏﾂ</v>
      </c>
      <c r="G469" s="153" t="str">
        <f t="shared" si="103"/>
        <v>ｼﾝｺﾞ</v>
      </c>
      <c r="H469" s="154">
        <f t="shared" si="104"/>
        <v>2</v>
      </c>
      <c r="I469" s="152" t="str">
        <f t="shared" si="96"/>
        <v>都町田</v>
      </c>
      <c r="K469" s="152" t="str">
        <f t="shared" si="105"/>
        <v>男</v>
      </c>
      <c r="M469" s="380">
        <v>52015</v>
      </c>
      <c r="N469" s="380" t="s">
        <v>1255</v>
      </c>
      <c r="O469" s="380" t="s">
        <v>4139</v>
      </c>
      <c r="P469" s="380" t="s">
        <v>1256</v>
      </c>
      <c r="Q469" s="380" t="s">
        <v>4140</v>
      </c>
      <c r="R469" s="380" t="s">
        <v>885</v>
      </c>
      <c r="S469" s="379"/>
      <c r="T469" s="380">
        <v>2</v>
      </c>
    </row>
    <row r="470" spans="1:20" x14ac:dyDescent="0.2">
      <c r="A470" s="151">
        <f t="shared" si="97"/>
        <v>52016</v>
      </c>
      <c r="B470" s="151">
        <f t="shared" si="98"/>
        <v>5</v>
      </c>
      <c r="C470" s="152">
        <f t="shared" si="99"/>
        <v>20</v>
      </c>
      <c r="D470" s="152" t="str">
        <f t="shared" si="100"/>
        <v>武田</v>
      </c>
      <c r="E470" s="152" t="str">
        <f t="shared" si="101"/>
        <v>省吾</v>
      </c>
      <c r="F470" s="153" t="str">
        <f t="shared" si="102"/>
        <v>ﾀｹﾀﾞ</v>
      </c>
      <c r="G470" s="153" t="str">
        <f t="shared" si="103"/>
        <v>ｼｮｳｺﾞ</v>
      </c>
      <c r="H470" s="154">
        <f t="shared" si="104"/>
        <v>2</v>
      </c>
      <c r="I470" s="152" t="str">
        <f t="shared" si="96"/>
        <v>都町田</v>
      </c>
      <c r="K470" s="152" t="str">
        <f t="shared" si="105"/>
        <v>男</v>
      </c>
      <c r="M470" s="380">
        <v>52016</v>
      </c>
      <c r="N470" s="380" t="s">
        <v>270</v>
      </c>
      <c r="O470" s="380" t="s">
        <v>1365</v>
      </c>
      <c r="P470" s="380" t="s">
        <v>615</v>
      </c>
      <c r="Q470" s="380" t="s">
        <v>990</v>
      </c>
      <c r="R470" s="380" t="s">
        <v>885</v>
      </c>
      <c r="S470" s="379"/>
      <c r="T470" s="380">
        <v>2</v>
      </c>
    </row>
    <row r="471" spans="1:20" x14ac:dyDescent="0.2">
      <c r="A471" s="151">
        <f t="shared" si="97"/>
        <v>52017</v>
      </c>
      <c r="B471" s="151">
        <f t="shared" si="98"/>
        <v>5</v>
      </c>
      <c r="C471" s="152">
        <f t="shared" si="99"/>
        <v>20</v>
      </c>
      <c r="D471" s="152" t="str">
        <f t="shared" si="100"/>
        <v>喜多村</v>
      </c>
      <c r="E471" s="152" t="str">
        <f t="shared" si="101"/>
        <v>龍介</v>
      </c>
      <c r="F471" s="153" t="str">
        <f t="shared" si="102"/>
        <v>ｷﾀﾑﾗ</v>
      </c>
      <c r="G471" s="153" t="str">
        <f t="shared" si="103"/>
        <v>ﾘｭｳｽｹ</v>
      </c>
      <c r="H471" s="154">
        <f t="shared" si="104"/>
        <v>2</v>
      </c>
      <c r="I471" s="152" t="str">
        <f t="shared" si="96"/>
        <v>都町田</v>
      </c>
      <c r="K471" s="152" t="str">
        <f t="shared" si="105"/>
        <v>男</v>
      </c>
      <c r="M471" s="380">
        <v>52017</v>
      </c>
      <c r="N471" s="380" t="s">
        <v>4141</v>
      </c>
      <c r="O471" s="380" t="s">
        <v>1739</v>
      </c>
      <c r="P471" s="380" t="s">
        <v>4142</v>
      </c>
      <c r="Q471" s="380" t="s">
        <v>2652</v>
      </c>
      <c r="R471" s="380" t="s">
        <v>885</v>
      </c>
      <c r="S471" s="379"/>
      <c r="T471" s="380">
        <v>2</v>
      </c>
    </row>
    <row r="472" spans="1:20" x14ac:dyDescent="0.2">
      <c r="A472" s="151">
        <f t="shared" si="97"/>
        <v>52018</v>
      </c>
      <c r="B472" s="151">
        <f t="shared" si="98"/>
        <v>5</v>
      </c>
      <c r="C472" s="152">
        <f t="shared" si="99"/>
        <v>20</v>
      </c>
      <c r="D472" s="152" t="str">
        <f t="shared" si="100"/>
        <v>星野</v>
      </c>
      <c r="E472" s="152" t="str">
        <f t="shared" si="101"/>
        <v>瑠真</v>
      </c>
      <c r="F472" s="153" t="str">
        <f t="shared" si="102"/>
        <v>ﾎｼﾉ</v>
      </c>
      <c r="G472" s="153" t="str">
        <f t="shared" si="103"/>
        <v>ﾘｭｳﾏ</v>
      </c>
      <c r="H472" s="154">
        <f t="shared" si="104"/>
        <v>2</v>
      </c>
      <c r="I472" s="152" t="str">
        <f t="shared" si="96"/>
        <v>都町田</v>
      </c>
      <c r="K472" s="152" t="str">
        <f t="shared" si="105"/>
        <v>男</v>
      </c>
      <c r="M472" s="380">
        <v>52018</v>
      </c>
      <c r="N472" s="380" t="s">
        <v>12</v>
      </c>
      <c r="O472" s="380" t="s">
        <v>4143</v>
      </c>
      <c r="P472" s="380" t="s">
        <v>13</v>
      </c>
      <c r="Q472" s="380" t="s">
        <v>4144</v>
      </c>
      <c r="R472" s="380" t="s">
        <v>885</v>
      </c>
      <c r="S472" s="379"/>
      <c r="T472" s="380">
        <v>2</v>
      </c>
    </row>
    <row r="473" spans="1:20" x14ac:dyDescent="0.2">
      <c r="A473" s="151">
        <f t="shared" si="97"/>
        <v>52019</v>
      </c>
      <c r="B473" s="151">
        <f t="shared" si="98"/>
        <v>5</v>
      </c>
      <c r="C473" s="152">
        <f t="shared" si="99"/>
        <v>20</v>
      </c>
      <c r="D473" s="152" t="str">
        <f t="shared" si="100"/>
        <v>永田</v>
      </c>
      <c r="E473" s="152" t="str">
        <f t="shared" si="101"/>
        <v>琢真</v>
      </c>
      <c r="F473" s="153" t="str">
        <f t="shared" si="102"/>
        <v>ﾅｶﾞﾀ</v>
      </c>
      <c r="G473" s="153" t="str">
        <f t="shared" si="103"/>
        <v>ﾀｸﾏ</v>
      </c>
      <c r="H473" s="154">
        <f t="shared" si="104"/>
        <v>2</v>
      </c>
      <c r="I473" s="152" t="str">
        <f t="shared" si="96"/>
        <v>都町田</v>
      </c>
      <c r="K473" s="152" t="str">
        <f t="shared" si="105"/>
        <v>男</v>
      </c>
      <c r="M473" s="380">
        <v>52019</v>
      </c>
      <c r="N473" s="380" t="s">
        <v>1493</v>
      </c>
      <c r="O473" s="380" t="s">
        <v>4145</v>
      </c>
      <c r="P473" s="380" t="s">
        <v>1494</v>
      </c>
      <c r="Q473" s="380" t="s">
        <v>378</v>
      </c>
      <c r="R473" s="380" t="s">
        <v>885</v>
      </c>
      <c r="S473" s="379"/>
      <c r="T473" s="380">
        <v>2</v>
      </c>
    </row>
    <row r="474" spans="1:20" x14ac:dyDescent="0.2">
      <c r="A474" s="151">
        <f t="shared" si="97"/>
        <v>52020</v>
      </c>
      <c r="B474" s="151">
        <f t="shared" si="98"/>
        <v>5</v>
      </c>
      <c r="C474" s="152">
        <f t="shared" si="99"/>
        <v>20</v>
      </c>
      <c r="D474" s="152" t="str">
        <f t="shared" si="100"/>
        <v>渡辺</v>
      </c>
      <c r="E474" s="152" t="str">
        <f t="shared" si="101"/>
        <v>航太</v>
      </c>
      <c r="F474" s="153" t="str">
        <f t="shared" si="102"/>
        <v>ﾜﾀﾅﾍﾞ</v>
      </c>
      <c r="G474" s="153" t="str">
        <f t="shared" si="103"/>
        <v>ｺｳﾀ</v>
      </c>
      <c r="H474" s="154">
        <f t="shared" si="104"/>
        <v>2</v>
      </c>
      <c r="I474" s="152" t="str">
        <f t="shared" si="96"/>
        <v>都町田</v>
      </c>
      <c r="K474" s="152" t="str">
        <f t="shared" si="105"/>
        <v>男</v>
      </c>
      <c r="M474" s="380">
        <v>52020</v>
      </c>
      <c r="N474" s="380" t="s">
        <v>113</v>
      </c>
      <c r="O474" s="380" t="s">
        <v>1811</v>
      </c>
      <c r="P474" s="380" t="s">
        <v>346</v>
      </c>
      <c r="Q474" s="380" t="s">
        <v>535</v>
      </c>
      <c r="R474" s="380" t="s">
        <v>885</v>
      </c>
      <c r="S474" s="379"/>
      <c r="T474" s="380">
        <v>2</v>
      </c>
    </row>
    <row r="475" spans="1:20" x14ac:dyDescent="0.2">
      <c r="A475" s="151">
        <f t="shared" si="97"/>
        <v>52021</v>
      </c>
      <c r="B475" s="151">
        <f t="shared" si="98"/>
        <v>5</v>
      </c>
      <c r="C475" s="152">
        <f t="shared" si="99"/>
        <v>20</v>
      </c>
      <c r="D475" s="152" t="str">
        <f t="shared" si="100"/>
        <v>福田</v>
      </c>
      <c r="E475" s="152" t="str">
        <f t="shared" si="101"/>
        <v>考基</v>
      </c>
      <c r="F475" s="153" t="str">
        <f t="shared" si="102"/>
        <v>ﾌｸﾀﾞ</v>
      </c>
      <c r="G475" s="153" t="str">
        <f t="shared" si="103"/>
        <v>ｺｳｷ</v>
      </c>
      <c r="H475" s="154">
        <f t="shared" si="104"/>
        <v>2</v>
      </c>
      <c r="I475" s="152" t="str">
        <f t="shared" si="96"/>
        <v>都町田</v>
      </c>
      <c r="K475" s="152" t="str">
        <f t="shared" si="105"/>
        <v>男</v>
      </c>
      <c r="M475" s="380">
        <v>52021</v>
      </c>
      <c r="N475" s="380" t="s">
        <v>204</v>
      </c>
      <c r="O475" s="380" t="s">
        <v>4146</v>
      </c>
      <c r="P475" s="380" t="s">
        <v>553</v>
      </c>
      <c r="Q475" s="380" t="s">
        <v>344</v>
      </c>
      <c r="R475" s="380" t="s">
        <v>885</v>
      </c>
      <c r="S475" s="379"/>
      <c r="T475" s="380">
        <v>2</v>
      </c>
    </row>
    <row r="476" spans="1:20" x14ac:dyDescent="0.2">
      <c r="A476" s="151">
        <f t="shared" si="97"/>
        <v>52022</v>
      </c>
      <c r="B476" s="151">
        <f t="shared" si="98"/>
        <v>5</v>
      </c>
      <c r="C476" s="152">
        <f t="shared" si="99"/>
        <v>20</v>
      </c>
      <c r="D476" s="152" t="str">
        <f t="shared" si="100"/>
        <v>西山</v>
      </c>
      <c r="E476" s="152" t="str">
        <f t="shared" si="101"/>
        <v>巧馬</v>
      </c>
      <c r="F476" s="153" t="str">
        <f t="shared" si="102"/>
        <v>ﾆｼﾔﾏ</v>
      </c>
      <c r="G476" s="153" t="str">
        <f t="shared" si="103"/>
        <v>ﾀｸﾏ</v>
      </c>
      <c r="H476" s="154">
        <f t="shared" si="104"/>
        <v>1</v>
      </c>
      <c r="I476" s="152" t="str">
        <f t="shared" si="96"/>
        <v>都町田</v>
      </c>
      <c r="K476" s="152" t="str">
        <f t="shared" si="105"/>
        <v>男</v>
      </c>
      <c r="M476" s="380">
        <v>52022</v>
      </c>
      <c r="N476" s="380" t="s">
        <v>284</v>
      </c>
      <c r="O476" s="380" t="s">
        <v>5597</v>
      </c>
      <c r="P476" s="380" t="s">
        <v>644</v>
      </c>
      <c r="Q476" s="380" t="s">
        <v>378</v>
      </c>
      <c r="R476" s="380" t="s">
        <v>885</v>
      </c>
      <c r="S476" s="379"/>
      <c r="T476" s="380">
        <v>1</v>
      </c>
    </row>
    <row r="477" spans="1:20" x14ac:dyDescent="0.2">
      <c r="A477" s="151">
        <f t="shared" si="97"/>
        <v>52023</v>
      </c>
      <c r="B477" s="151">
        <f t="shared" si="98"/>
        <v>5</v>
      </c>
      <c r="C477" s="152">
        <f t="shared" si="99"/>
        <v>20</v>
      </c>
      <c r="D477" s="152" t="str">
        <f t="shared" si="100"/>
        <v>伊東</v>
      </c>
      <c r="E477" s="152" t="str">
        <f t="shared" si="101"/>
        <v>武琉</v>
      </c>
      <c r="F477" s="153" t="str">
        <f t="shared" si="102"/>
        <v>ｲﾄｳ</v>
      </c>
      <c r="G477" s="153" t="str">
        <f t="shared" si="103"/>
        <v>ﾀｹﾙ</v>
      </c>
      <c r="H477" s="154">
        <f t="shared" si="104"/>
        <v>1</v>
      </c>
      <c r="I477" s="152" t="str">
        <f t="shared" si="96"/>
        <v>都町田</v>
      </c>
      <c r="K477" s="152" t="str">
        <f t="shared" si="105"/>
        <v>男</v>
      </c>
      <c r="M477" s="380">
        <v>52023</v>
      </c>
      <c r="N477" s="380" t="s">
        <v>268</v>
      </c>
      <c r="O477" s="380" t="s">
        <v>5598</v>
      </c>
      <c r="P477" s="380" t="s">
        <v>319</v>
      </c>
      <c r="Q477" s="380" t="s">
        <v>634</v>
      </c>
      <c r="R477" s="380" t="s">
        <v>885</v>
      </c>
      <c r="S477" s="379"/>
      <c r="T477" s="380">
        <v>1</v>
      </c>
    </row>
    <row r="478" spans="1:20" x14ac:dyDescent="0.2">
      <c r="A478" s="151">
        <f t="shared" si="97"/>
        <v>52024</v>
      </c>
      <c r="B478" s="151">
        <f t="shared" si="98"/>
        <v>5</v>
      </c>
      <c r="C478" s="152">
        <f t="shared" si="99"/>
        <v>20</v>
      </c>
      <c r="D478" s="152" t="str">
        <f t="shared" si="100"/>
        <v>和智</v>
      </c>
      <c r="E478" s="152" t="str">
        <f t="shared" si="101"/>
        <v>翔大</v>
      </c>
      <c r="F478" s="153" t="str">
        <f t="shared" si="102"/>
        <v>ﾜﾁ</v>
      </c>
      <c r="G478" s="153" t="str">
        <f t="shared" si="103"/>
        <v>ｼｮｳﾀ</v>
      </c>
      <c r="H478" s="154">
        <f t="shared" si="104"/>
        <v>1</v>
      </c>
      <c r="I478" s="152" t="str">
        <f t="shared" si="96"/>
        <v>都町田</v>
      </c>
      <c r="K478" s="152" t="str">
        <f t="shared" si="105"/>
        <v>男</v>
      </c>
      <c r="M478" s="380">
        <v>52024</v>
      </c>
      <c r="N478" s="380" t="s">
        <v>5599</v>
      </c>
      <c r="O478" s="380" t="s">
        <v>2170</v>
      </c>
      <c r="P478" s="380" t="s">
        <v>1531</v>
      </c>
      <c r="Q478" s="380" t="s">
        <v>462</v>
      </c>
      <c r="R478" s="380" t="s">
        <v>885</v>
      </c>
      <c r="S478" s="379"/>
      <c r="T478" s="380">
        <v>1</v>
      </c>
    </row>
    <row r="479" spans="1:20" x14ac:dyDescent="0.2">
      <c r="A479" s="151">
        <f t="shared" si="97"/>
        <v>52025</v>
      </c>
      <c r="B479" s="151">
        <f t="shared" si="98"/>
        <v>5</v>
      </c>
      <c r="C479" s="152">
        <f t="shared" si="99"/>
        <v>20</v>
      </c>
      <c r="D479" s="152" t="str">
        <f t="shared" si="100"/>
        <v>岡田</v>
      </c>
      <c r="E479" s="152" t="str">
        <f t="shared" si="101"/>
        <v>隼弥</v>
      </c>
      <c r="F479" s="153" t="str">
        <f t="shared" si="102"/>
        <v>ｵｶﾀﾞ</v>
      </c>
      <c r="G479" s="153" t="str">
        <f t="shared" si="103"/>
        <v>ｼｭﾝﾔ</v>
      </c>
      <c r="H479" s="154">
        <f t="shared" si="104"/>
        <v>1</v>
      </c>
      <c r="I479" s="152" t="str">
        <f t="shared" si="96"/>
        <v>都町田</v>
      </c>
      <c r="K479" s="152" t="str">
        <f t="shared" si="105"/>
        <v>男</v>
      </c>
      <c r="M479" s="380">
        <v>52025</v>
      </c>
      <c r="N479" s="380" t="s">
        <v>110</v>
      </c>
      <c r="O479" s="380" t="s">
        <v>5600</v>
      </c>
      <c r="P479" s="380" t="s">
        <v>332</v>
      </c>
      <c r="Q479" s="380" t="s">
        <v>987</v>
      </c>
      <c r="R479" s="380" t="s">
        <v>885</v>
      </c>
      <c r="S479" s="379"/>
      <c r="T479" s="380">
        <v>1</v>
      </c>
    </row>
    <row r="480" spans="1:20" x14ac:dyDescent="0.2">
      <c r="A480" s="151">
        <f t="shared" si="97"/>
        <v>52026</v>
      </c>
      <c r="B480" s="151">
        <f t="shared" si="98"/>
        <v>5</v>
      </c>
      <c r="C480" s="152">
        <f t="shared" si="99"/>
        <v>20</v>
      </c>
      <c r="D480" s="152" t="str">
        <f t="shared" si="100"/>
        <v>高澤</v>
      </c>
      <c r="E480" s="152" t="str">
        <f t="shared" si="101"/>
        <v>康治</v>
      </c>
      <c r="F480" s="153" t="str">
        <f t="shared" si="102"/>
        <v>ﾀｶｻﾜ</v>
      </c>
      <c r="G480" s="153" t="str">
        <f t="shared" si="103"/>
        <v>ﾔｽﾊﾙ</v>
      </c>
      <c r="H480" s="154">
        <f t="shared" si="104"/>
        <v>1</v>
      </c>
      <c r="I480" s="152" t="str">
        <f t="shared" si="96"/>
        <v>都町田</v>
      </c>
      <c r="K480" s="152" t="str">
        <f t="shared" si="105"/>
        <v>男</v>
      </c>
      <c r="M480" s="380">
        <v>52026</v>
      </c>
      <c r="N480" s="380" t="s">
        <v>6565</v>
      </c>
      <c r="O480" s="380" t="s">
        <v>6566</v>
      </c>
      <c r="P480" s="380" t="s">
        <v>6567</v>
      </c>
      <c r="Q480" s="380" t="s">
        <v>6568</v>
      </c>
      <c r="R480" s="380" t="s">
        <v>885</v>
      </c>
      <c r="S480" s="379"/>
      <c r="T480" s="380">
        <v>1</v>
      </c>
    </row>
    <row r="481" spans="1:20" x14ac:dyDescent="0.2">
      <c r="A481" s="151">
        <f t="shared" si="97"/>
        <v>52061</v>
      </c>
      <c r="B481" s="151">
        <f t="shared" si="98"/>
        <v>5</v>
      </c>
      <c r="C481" s="152">
        <f t="shared" si="99"/>
        <v>20</v>
      </c>
      <c r="D481" s="152" t="str">
        <f t="shared" si="100"/>
        <v>川﨑</v>
      </c>
      <c r="E481" s="152" t="str">
        <f t="shared" si="101"/>
        <v>貴緒</v>
      </c>
      <c r="F481" s="153" t="str">
        <f t="shared" si="102"/>
        <v>ｶﾜｻｷ</v>
      </c>
      <c r="G481" s="153" t="str">
        <f t="shared" si="103"/>
        <v>ｷｵ</v>
      </c>
      <c r="H481" s="154">
        <f t="shared" si="104"/>
        <v>3</v>
      </c>
      <c r="I481" s="152" t="str">
        <f t="shared" si="96"/>
        <v>都町田</v>
      </c>
      <c r="K481" s="152" t="str">
        <f t="shared" si="105"/>
        <v>女</v>
      </c>
      <c r="M481" s="380">
        <v>52061</v>
      </c>
      <c r="N481" s="380" t="s">
        <v>275</v>
      </c>
      <c r="O481" s="380" t="s">
        <v>2488</v>
      </c>
      <c r="P481" s="380" t="s">
        <v>526</v>
      </c>
      <c r="Q481" s="380" t="s">
        <v>2489</v>
      </c>
      <c r="R481" s="380" t="s">
        <v>886</v>
      </c>
      <c r="S481" s="379"/>
      <c r="T481" s="380">
        <v>3</v>
      </c>
    </row>
    <row r="482" spans="1:20" x14ac:dyDescent="0.2">
      <c r="A482" s="151">
        <f t="shared" si="97"/>
        <v>52062</v>
      </c>
      <c r="B482" s="151">
        <f t="shared" si="98"/>
        <v>5</v>
      </c>
      <c r="C482" s="152">
        <f t="shared" si="99"/>
        <v>20</v>
      </c>
      <c r="D482" s="152" t="str">
        <f t="shared" si="100"/>
        <v>手嶋</v>
      </c>
      <c r="E482" s="152" t="str">
        <f t="shared" si="101"/>
        <v>はなこ</v>
      </c>
      <c r="F482" s="153" t="str">
        <f t="shared" si="102"/>
        <v>ﾃｼﾞﾏ</v>
      </c>
      <c r="G482" s="153" t="str">
        <f t="shared" si="103"/>
        <v>ﾊﾅｺ</v>
      </c>
      <c r="H482" s="154">
        <f t="shared" si="104"/>
        <v>3</v>
      </c>
      <c r="I482" s="152" t="str">
        <f t="shared" si="96"/>
        <v>都町田</v>
      </c>
      <c r="K482" s="152" t="str">
        <f t="shared" si="105"/>
        <v>女</v>
      </c>
      <c r="M482" s="380">
        <v>52062</v>
      </c>
      <c r="N482" s="380" t="s">
        <v>2490</v>
      </c>
      <c r="O482" s="380" t="s">
        <v>2491</v>
      </c>
      <c r="P482" s="380" t="s">
        <v>2492</v>
      </c>
      <c r="Q482" s="380" t="s">
        <v>2493</v>
      </c>
      <c r="R482" s="380" t="s">
        <v>886</v>
      </c>
      <c r="S482" s="379"/>
      <c r="T482" s="380">
        <v>3</v>
      </c>
    </row>
    <row r="483" spans="1:20" x14ac:dyDescent="0.2">
      <c r="A483" s="151">
        <f t="shared" si="97"/>
        <v>52063</v>
      </c>
      <c r="B483" s="151">
        <f t="shared" si="98"/>
        <v>5</v>
      </c>
      <c r="C483" s="152">
        <f t="shared" si="99"/>
        <v>20</v>
      </c>
      <c r="D483" s="152" t="str">
        <f t="shared" si="100"/>
        <v>花野</v>
      </c>
      <c r="E483" s="152" t="str">
        <f t="shared" si="101"/>
        <v>優</v>
      </c>
      <c r="F483" s="153" t="str">
        <f t="shared" si="102"/>
        <v>ﾊﾅﾉ</v>
      </c>
      <c r="G483" s="153" t="str">
        <f t="shared" si="103"/>
        <v>ﾕｳ</v>
      </c>
      <c r="H483" s="154">
        <f t="shared" si="104"/>
        <v>3</v>
      </c>
      <c r="I483" s="152" t="str">
        <f t="shared" si="96"/>
        <v>都町田</v>
      </c>
      <c r="K483" s="152" t="str">
        <f t="shared" si="105"/>
        <v>女</v>
      </c>
      <c r="M483" s="380">
        <v>52063</v>
      </c>
      <c r="N483" s="380" t="s">
        <v>3504</v>
      </c>
      <c r="O483" s="380" t="s">
        <v>253</v>
      </c>
      <c r="P483" s="380" t="s">
        <v>1804</v>
      </c>
      <c r="Q483" s="380" t="s">
        <v>549</v>
      </c>
      <c r="R483" s="380" t="s">
        <v>886</v>
      </c>
      <c r="S483" s="379"/>
      <c r="T483" s="380">
        <v>3</v>
      </c>
    </row>
    <row r="484" spans="1:20" x14ac:dyDescent="0.2">
      <c r="A484" s="151">
        <f t="shared" si="97"/>
        <v>52064</v>
      </c>
      <c r="B484" s="151">
        <f t="shared" si="98"/>
        <v>5</v>
      </c>
      <c r="C484" s="152">
        <f t="shared" si="99"/>
        <v>20</v>
      </c>
      <c r="D484" s="152" t="str">
        <f t="shared" si="100"/>
        <v>中山</v>
      </c>
      <c r="E484" s="152" t="str">
        <f t="shared" si="101"/>
        <v>彩理香</v>
      </c>
      <c r="F484" s="153" t="str">
        <f t="shared" si="102"/>
        <v>ﾅｶﾔﾏ</v>
      </c>
      <c r="G484" s="153" t="str">
        <f t="shared" si="103"/>
        <v>ｻﾘｶ</v>
      </c>
      <c r="H484" s="154">
        <f t="shared" si="104"/>
        <v>2</v>
      </c>
      <c r="I484" s="152" t="str">
        <f t="shared" si="96"/>
        <v>都町田</v>
      </c>
      <c r="K484" s="152" t="str">
        <f t="shared" si="105"/>
        <v>女</v>
      </c>
      <c r="M484" s="380">
        <v>52064</v>
      </c>
      <c r="N484" s="380" t="s">
        <v>140</v>
      </c>
      <c r="O484" s="380" t="s">
        <v>3505</v>
      </c>
      <c r="P484" s="380" t="s">
        <v>421</v>
      </c>
      <c r="Q484" s="380" t="s">
        <v>3506</v>
      </c>
      <c r="R484" s="380" t="s">
        <v>886</v>
      </c>
      <c r="S484" s="379"/>
      <c r="T484" s="380">
        <v>2</v>
      </c>
    </row>
    <row r="485" spans="1:20" x14ac:dyDescent="0.2">
      <c r="A485" s="151">
        <f t="shared" si="97"/>
        <v>52065</v>
      </c>
      <c r="B485" s="151">
        <f t="shared" si="98"/>
        <v>5</v>
      </c>
      <c r="C485" s="152">
        <f t="shared" si="99"/>
        <v>20</v>
      </c>
      <c r="D485" s="152" t="str">
        <f t="shared" si="100"/>
        <v>井上</v>
      </c>
      <c r="E485" s="152" t="str">
        <f t="shared" si="101"/>
        <v>結希乃</v>
      </c>
      <c r="F485" s="153" t="str">
        <f t="shared" si="102"/>
        <v>ｲﾉｳｴ</v>
      </c>
      <c r="G485" s="153" t="str">
        <f t="shared" si="103"/>
        <v>ﾕｷﾉ</v>
      </c>
      <c r="H485" s="154">
        <f t="shared" si="104"/>
        <v>2</v>
      </c>
      <c r="I485" s="152" t="str">
        <f t="shared" si="96"/>
        <v>都町田</v>
      </c>
      <c r="K485" s="152" t="str">
        <f t="shared" si="105"/>
        <v>女</v>
      </c>
      <c r="M485" s="380">
        <v>52065</v>
      </c>
      <c r="N485" s="380" t="s">
        <v>166</v>
      </c>
      <c r="O485" s="380" t="s">
        <v>4147</v>
      </c>
      <c r="P485" s="380" t="s">
        <v>508</v>
      </c>
      <c r="Q485" s="380" t="s">
        <v>1437</v>
      </c>
      <c r="R485" s="380" t="s">
        <v>886</v>
      </c>
      <c r="S485" s="379"/>
      <c r="T485" s="380">
        <v>2</v>
      </c>
    </row>
    <row r="486" spans="1:20" x14ac:dyDescent="0.2">
      <c r="A486" s="151">
        <f t="shared" si="97"/>
        <v>52066</v>
      </c>
      <c r="B486" s="151">
        <f t="shared" si="98"/>
        <v>5</v>
      </c>
      <c r="C486" s="152">
        <f t="shared" si="99"/>
        <v>20</v>
      </c>
      <c r="D486" s="152" t="str">
        <f t="shared" si="100"/>
        <v>栗原</v>
      </c>
      <c r="E486" s="152" t="str">
        <f t="shared" si="101"/>
        <v>里璃子</v>
      </c>
      <c r="F486" s="153" t="str">
        <f t="shared" si="102"/>
        <v>ｸﾘﾊﾗ</v>
      </c>
      <c r="G486" s="153" t="str">
        <f t="shared" si="103"/>
        <v>ﾘﾘｺ</v>
      </c>
      <c r="H486" s="154">
        <f t="shared" si="104"/>
        <v>2</v>
      </c>
      <c r="I486" s="152" t="str">
        <f t="shared" si="96"/>
        <v>都町田</v>
      </c>
      <c r="K486" s="152" t="str">
        <f t="shared" si="105"/>
        <v>女</v>
      </c>
      <c r="M486" s="380">
        <v>52066</v>
      </c>
      <c r="N486" s="380" t="s">
        <v>630</v>
      </c>
      <c r="O486" s="380" t="s">
        <v>4148</v>
      </c>
      <c r="P486" s="380" t="s">
        <v>631</v>
      </c>
      <c r="Q486" s="380" t="s">
        <v>4149</v>
      </c>
      <c r="R486" s="380" t="s">
        <v>886</v>
      </c>
      <c r="S486" s="379"/>
      <c r="T486" s="380">
        <v>2</v>
      </c>
    </row>
    <row r="487" spans="1:20" x14ac:dyDescent="0.2">
      <c r="A487" s="151">
        <f t="shared" si="97"/>
        <v>52067</v>
      </c>
      <c r="B487" s="151">
        <f t="shared" si="98"/>
        <v>5</v>
      </c>
      <c r="C487" s="152">
        <f t="shared" si="99"/>
        <v>20</v>
      </c>
      <c r="D487" s="152" t="str">
        <f t="shared" si="100"/>
        <v>三上</v>
      </c>
      <c r="E487" s="152" t="str">
        <f t="shared" si="101"/>
        <v>夏生</v>
      </c>
      <c r="F487" s="153" t="str">
        <f t="shared" si="102"/>
        <v>ﾐｶﾐ</v>
      </c>
      <c r="G487" s="153" t="str">
        <f t="shared" si="103"/>
        <v>ﾅﾂｷ</v>
      </c>
      <c r="H487" s="154">
        <f t="shared" si="104"/>
        <v>2</v>
      </c>
      <c r="I487" s="152" t="str">
        <f t="shared" si="96"/>
        <v>都町田</v>
      </c>
      <c r="K487" s="152" t="str">
        <f t="shared" si="105"/>
        <v>女</v>
      </c>
      <c r="M487" s="380">
        <v>52067</v>
      </c>
      <c r="N487" s="380" t="s">
        <v>40</v>
      </c>
      <c r="O487" s="380" t="s">
        <v>4150</v>
      </c>
      <c r="P487" s="380" t="s">
        <v>41</v>
      </c>
      <c r="Q487" s="380" t="s">
        <v>345</v>
      </c>
      <c r="R487" s="380" t="s">
        <v>886</v>
      </c>
      <c r="S487" s="379"/>
      <c r="T487" s="380">
        <v>2</v>
      </c>
    </row>
    <row r="488" spans="1:20" x14ac:dyDescent="0.2">
      <c r="A488" s="151">
        <f t="shared" si="97"/>
        <v>52068</v>
      </c>
      <c r="B488" s="151">
        <f t="shared" si="98"/>
        <v>5</v>
      </c>
      <c r="C488" s="152">
        <f t="shared" si="99"/>
        <v>20</v>
      </c>
      <c r="D488" s="152" t="str">
        <f t="shared" si="100"/>
        <v>川田</v>
      </c>
      <c r="E488" s="152" t="str">
        <f t="shared" si="101"/>
        <v>さゆり</v>
      </c>
      <c r="F488" s="153" t="str">
        <f t="shared" si="102"/>
        <v>ｶﾜﾀ</v>
      </c>
      <c r="G488" s="153" t="str">
        <f t="shared" si="103"/>
        <v>ｻﾕﾘ</v>
      </c>
      <c r="H488" s="154">
        <f t="shared" si="104"/>
        <v>2</v>
      </c>
      <c r="I488" s="152" t="str">
        <f t="shared" si="96"/>
        <v>都町田</v>
      </c>
      <c r="K488" s="152" t="str">
        <f t="shared" si="105"/>
        <v>女</v>
      </c>
      <c r="M488" s="380">
        <v>52068</v>
      </c>
      <c r="N488" s="380" t="s">
        <v>4151</v>
      </c>
      <c r="O488" s="380" t="s">
        <v>4152</v>
      </c>
      <c r="P488" s="380" t="s">
        <v>4153</v>
      </c>
      <c r="Q488" s="380" t="s">
        <v>4154</v>
      </c>
      <c r="R488" s="380" t="s">
        <v>886</v>
      </c>
      <c r="S488" s="379"/>
      <c r="T488" s="380">
        <v>2</v>
      </c>
    </row>
    <row r="489" spans="1:20" x14ac:dyDescent="0.2">
      <c r="A489" s="151">
        <f t="shared" si="97"/>
        <v>52069</v>
      </c>
      <c r="B489" s="151">
        <f t="shared" si="98"/>
        <v>5</v>
      </c>
      <c r="C489" s="152">
        <f t="shared" si="99"/>
        <v>20</v>
      </c>
      <c r="D489" s="152" t="str">
        <f t="shared" si="100"/>
        <v>高瀬</v>
      </c>
      <c r="E489" s="152" t="str">
        <f t="shared" si="101"/>
        <v>和</v>
      </c>
      <c r="F489" s="153" t="str">
        <f t="shared" si="102"/>
        <v>ﾀｶｾ</v>
      </c>
      <c r="G489" s="153" t="str">
        <f t="shared" si="103"/>
        <v>ﾅｺﾞﾐ</v>
      </c>
      <c r="H489" s="154">
        <f t="shared" si="104"/>
        <v>2</v>
      </c>
      <c r="I489" s="152" t="str">
        <f t="shared" si="96"/>
        <v>都町田</v>
      </c>
      <c r="K489" s="152" t="str">
        <f t="shared" si="105"/>
        <v>女</v>
      </c>
      <c r="M489" s="380">
        <v>52069</v>
      </c>
      <c r="N489" s="380" t="s">
        <v>4155</v>
      </c>
      <c r="O489" s="380" t="s">
        <v>38</v>
      </c>
      <c r="P489" s="380" t="s">
        <v>4156</v>
      </c>
      <c r="Q489" s="380" t="s">
        <v>4157</v>
      </c>
      <c r="R489" s="380" t="s">
        <v>886</v>
      </c>
      <c r="S489" s="379"/>
      <c r="T489" s="380">
        <v>2</v>
      </c>
    </row>
    <row r="490" spans="1:20" x14ac:dyDescent="0.2">
      <c r="A490" s="151">
        <f t="shared" si="97"/>
        <v>52070</v>
      </c>
      <c r="B490" s="151">
        <f t="shared" si="98"/>
        <v>5</v>
      </c>
      <c r="C490" s="152">
        <f t="shared" si="99"/>
        <v>20</v>
      </c>
      <c r="D490" s="152" t="str">
        <f t="shared" si="100"/>
        <v>伊藤</v>
      </c>
      <c r="E490" s="152" t="str">
        <f t="shared" si="101"/>
        <v>かれん</v>
      </c>
      <c r="F490" s="153" t="str">
        <f t="shared" si="102"/>
        <v>ｲﾄｳ</v>
      </c>
      <c r="G490" s="153" t="str">
        <f t="shared" si="103"/>
        <v>ｶﾚﾝ</v>
      </c>
      <c r="H490" s="154">
        <f t="shared" si="104"/>
        <v>1</v>
      </c>
      <c r="I490" s="152" t="str">
        <f t="shared" si="96"/>
        <v>都町田</v>
      </c>
      <c r="K490" s="152" t="str">
        <f t="shared" si="105"/>
        <v>女</v>
      </c>
      <c r="M490" s="380">
        <v>52070</v>
      </c>
      <c r="N490" s="380" t="s">
        <v>106</v>
      </c>
      <c r="O490" s="380" t="s">
        <v>36</v>
      </c>
      <c r="P490" s="380" t="s">
        <v>319</v>
      </c>
      <c r="Q490" s="380" t="s">
        <v>37</v>
      </c>
      <c r="R490" s="380" t="s">
        <v>886</v>
      </c>
      <c r="S490" s="379"/>
      <c r="T490" s="380">
        <v>1</v>
      </c>
    </row>
    <row r="491" spans="1:20" x14ac:dyDescent="0.2">
      <c r="A491" s="151">
        <f t="shared" si="97"/>
        <v>52106</v>
      </c>
      <c r="B491" s="151">
        <f t="shared" si="98"/>
        <v>5</v>
      </c>
      <c r="C491" s="152">
        <f t="shared" si="99"/>
        <v>21</v>
      </c>
      <c r="D491" s="152" t="str">
        <f t="shared" si="100"/>
        <v>小田切</v>
      </c>
      <c r="E491" s="152" t="str">
        <f t="shared" si="101"/>
        <v>聡哉</v>
      </c>
      <c r="F491" s="153" t="str">
        <f t="shared" si="102"/>
        <v>ｵﾀﾞｷﾞﾘ</v>
      </c>
      <c r="G491" s="153" t="str">
        <f t="shared" si="103"/>
        <v>ｻﾄﾔ</v>
      </c>
      <c r="H491" s="154">
        <f t="shared" si="104"/>
        <v>3</v>
      </c>
      <c r="I491" s="152" t="str">
        <f t="shared" si="96"/>
        <v>都野津田</v>
      </c>
      <c r="K491" s="152" t="str">
        <f t="shared" si="105"/>
        <v>男</v>
      </c>
      <c r="M491" s="380">
        <v>52106</v>
      </c>
      <c r="N491" s="380" t="s">
        <v>1931</v>
      </c>
      <c r="O491" s="380" t="s">
        <v>1932</v>
      </c>
      <c r="P491" s="380" t="s">
        <v>2205</v>
      </c>
      <c r="Q491" s="380" t="s">
        <v>2206</v>
      </c>
      <c r="R491" s="380" t="s">
        <v>885</v>
      </c>
      <c r="S491" s="379"/>
      <c r="T491" s="380">
        <v>3</v>
      </c>
    </row>
    <row r="492" spans="1:20" x14ac:dyDescent="0.2">
      <c r="A492" s="151">
        <f t="shared" si="97"/>
        <v>52107</v>
      </c>
      <c r="B492" s="151">
        <f t="shared" si="98"/>
        <v>5</v>
      </c>
      <c r="C492" s="152">
        <f t="shared" si="99"/>
        <v>21</v>
      </c>
      <c r="D492" s="152" t="str">
        <f t="shared" si="100"/>
        <v>金子</v>
      </c>
      <c r="E492" s="152" t="str">
        <f t="shared" si="101"/>
        <v>宙夢</v>
      </c>
      <c r="F492" s="153" t="str">
        <f t="shared" si="102"/>
        <v>ｶﾈｺ</v>
      </c>
      <c r="G492" s="153" t="str">
        <f t="shared" si="103"/>
        <v>ﾋﾛﾑ</v>
      </c>
      <c r="H492" s="154">
        <f t="shared" si="104"/>
        <v>3</v>
      </c>
      <c r="I492" s="152" t="str">
        <f t="shared" si="96"/>
        <v>都野津田</v>
      </c>
      <c r="K492" s="152" t="str">
        <f t="shared" si="105"/>
        <v>男</v>
      </c>
      <c r="M492" s="380">
        <v>52107</v>
      </c>
      <c r="N492" s="380" t="s">
        <v>970</v>
      </c>
      <c r="O492" s="380" t="s">
        <v>1933</v>
      </c>
      <c r="P492" s="380" t="s">
        <v>971</v>
      </c>
      <c r="Q492" s="380" t="s">
        <v>1458</v>
      </c>
      <c r="R492" s="380" t="s">
        <v>885</v>
      </c>
      <c r="S492" s="379"/>
      <c r="T492" s="380">
        <v>3</v>
      </c>
    </row>
    <row r="493" spans="1:20" x14ac:dyDescent="0.2">
      <c r="A493" s="151">
        <f t="shared" si="97"/>
        <v>52108</v>
      </c>
      <c r="B493" s="151">
        <f t="shared" si="98"/>
        <v>5</v>
      </c>
      <c r="C493" s="152">
        <f t="shared" si="99"/>
        <v>21</v>
      </c>
      <c r="D493" s="152" t="str">
        <f t="shared" si="100"/>
        <v>田中</v>
      </c>
      <c r="E493" s="152" t="str">
        <f t="shared" si="101"/>
        <v>武嗣</v>
      </c>
      <c r="F493" s="153" t="str">
        <f t="shared" si="102"/>
        <v>ﾀﾅｶ</v>
      </c>
      <c r="G493" s="153" t="str">
        <f t="shared" si="103"/>
        <v>ﾀｹﾂｸﾞ</v>
      </c>
      <c r="H493" s="154">
        <f t="shared" si="104"/>
        <v>3</v>
      </c>
      <c r="I493" s="152" t="str">
        <f t="shared" si="96"/>
        <v>都野津田</v>
      </c>
      <c r="K493" s="152" t="str">
        <f t="shared" si="105"/>
        <v>男</v>
      </c>
      <c r="M493" s="380">
        <v>52108</v>
      </c>
      <c r="N493" s="380" t="s">
        <v>138</v>
      </c>
      <c r="O493" s="380" t="s">
        <v>1934</v>
      </c>
      <c r="P493" s="380" t="s">
        <v>418</v>
      </c>
      <c r="Q493" s="380" t="s">
        <v>2207</v>
      </c>
      <c r="R493" s="380" t="s">
        <v>885</v>
      </c>
      <c r="S493" s="379"/>
      <c r="T493" s="380">
        <v>3</v>
      </c>
    </row>
    <row r="494" spans="1:20" x14ac:dyDescent="0.2">
      <c r="A494" s="151">
        <f t="shared" si="97"/>
        <v>52109</v>
      </c>
      <c r="B494" s="151">
        <f t="shared" si="98"/>
        <v>5</v>
      </c>
      <c r="C494" s="152">
        <f t="shared" si="99"/>
        <v>21</v>
      </c>
      <c r="D494" s="152" t="str">
        <f t="shared" si="100"/>
        <v>福島</v>
      </c>
      <c r="E494" s="152" t="str">
        <f t="shared" si="101"/>
        <v>慎也</v>
      </c>
      <c r="F494" s="153" t="str">
        <f t="shared" si="102"/>
        <v>ﾌｸｼﾏ</v>
      </c>
      <c r="G494" s="153" t="str">
        <f t="shared" si="103"/>
        <v>ｼﾝﾔ</v>
      </c>
      <c r="H494" s="154">
        <f t="shared" si="104"/>
        <v>3</v>
      </c>
      <c r="I494" s="152" t="str">
        <f t="shared" si="96"/>
        <v>都野津田</v>
      </c>
      <c r="K494" s="152" t="str">
        <f t="shared" si="105"/>
        <v>男</v>
      </c>
      <c r="M494" s="380">
        <v>52109</v>
      </c>
      <c r="N494" s="380" t="s">
        <v>997</v>
      </c>
      <c r="O494" s="380" t="s">
        <v>1935</v>
      </c>
      <c r="P494" s="380" t="s">
        <v>986</v>
      </c>
      <c r="Q494" s="380" t="s">
        <v>2208</v>
      </c>
      <c r="R494" s="380" t="s">
        <v>885</v>
      </c>
      <c r="S494" s="379"/>
      <c r="T494" s="380">
        <v>3</v>
      </c>
    </row>
    <row r="495" spans="1:20" x14ac:dyDescent="0.2">
      <c r="A495" s="151">
        <f t="shared" si="97"/>
        <v>52110</v>
      </c>
      <c r="B495" s="151">
        <f t="shared" si="98"/>
        <v>5</v>
      </c>
      <c r="C495" s="152">
        <f t="shared" si="99"/>
        <v>21</v>
      </c>
      <c r="D495" s="152" t="str">
        <f t="shared" si="100"/>
        <v>斎藤</v>
      </c>
      <c r="E495" s="152" t="str">
        <f t="shared" si="101"/>
        <v>寛太</v>
      </c>
      <c r="F495" s="153" t="str">
        <f t="shared" si="102"/>
        <v>ｻｲﾄｳ</v>
      </c>
      <c r="G495" s="153" t="str">
        <f t="shared" si="103"/>
        <v>ｶﾝﾀ</v>
      </c>
      <c r="H495" s="154">
        <f t="shared" si="104"/>
        <v>3</v>
      </c>
      <c r="I495" s="152" t="str">
        <f t="shared" si="96"/>
        <v>都野津田</v>
      </c>
      <c r="K495" s="152" t="str">
        <f t="shared" si="105"/>
        <v>男</v>
      </c>
      <c r="M495" s="380">
        <v>52110</v>
      </c>
      <c r="N495" s="380" t="s">
        <v>1227</v>
      </c>
      <c r="O495" s="380" t="s">
        <v>1936</v>
      </c>
      <c r="P495" s="380" t="s">
        <v>321</v>
      </c>
      <c r="Q495" s="380" t="s">
        <v>889</v>
      </c>
      <c r="R495" s="380" t="s">
        <v>885</v>
      </c>
      <c r="S495" s="379"/>
      <c r="T495" s="380">
        <v>3</v>
      </c>
    </row>
    <row r="496" spans="1:20" x14ac:dyDescent="0.2">
      <c r="A496" s="151">
        <f t="shared" si="97"/>
        <v>52111</v>
      </c>
      <c r="B496" s="151">
        <f t="shared" si="98"/>
        <v>5</v>
      </c>
      <c r="C496" s="152">
        <f t="shared" si="99"/>
        <v>21</v>
      </c>
      <c r="D496" s="152" t="str">
        <f t="shared" si="100"/>
        <v>渡邉</v>
      </c>
      <c r="E496" s="152" t="str">
        <f t="shared" si="101"/>
        <v>晃成</v>
      </c>
      <c r="F496" s="153" t="str">
        <f t="shared" si="102"/>
        <v>ﾜﾀﾅﾍﾞ</v>
      </c>
      <c r="G496" s="153" t="str">
        <f t="shared" si="103"/>
        <v>ｺｳｾｲ</v>
      </c>
      <c r="H496" s="154">
        <f t="shared" si="104"/>
        <v>3</v>
      </c>
      <c r="I496" s="152" t="str">
        <f t="shared" si="96"/>
        <v>都野津田</v>
      </c>
      <c r="K496" s="152" t="str">
        <f t="shared" si="105"/>
        <v>男</v>
      </c>
      <c r="M496" s="380">
        <v>52111</v>
      </c>
      <c r="N496" s="380" t="s">
        <v>156</v>
      </c>
      <c r="O496" s="380" t="s">
        <v>1937</v>
      </c>
      <c r="P496" s="380" t="s">
        <v>346</v>
      </c>
      <c r="Q496" s="380" t="s">
        <v>2209</v>
      </c>
      <c r="R496" s="380" t="s">
        <v>885</v>
      </c>
      <c r="S496" s="379"/>
      <c r="T496" s="380">
        <v>3</v>
      </c>
    </row>
    <row r="497" spans="1:20" x14ac:dyDescent="0.2">
      <c r="A497" s="151">
        <f t="shared" si="97"/>
        <v>52112</v>
      </c>
      <c r="B497" s="151">
        <f t="shared" si="98"/>
        <v>5</v>
      </c>
      <c r="C497" s="152">
        <f t="shared" si="99"/>
        <v>21</v>
      </c>
      <c r="D497" s="152" t="str">
        <f t="shared" si="100"/>
        <v>本木</v>
      </c>
      <c r="E497" s="152" t="str">
        <f t="shared" si="101"/>
        <v>遼</v>
      </c>
      <c r="F497" s="153" t="str">
        <f t="shared" si="102"/>
        <v>ﾓﾄｷ</v>
      </c>
      <c r="G497" s="153" t="str">
        <f t="shared" si="103"/>
        <v>ﾘｮｳ</v>
      </c>
      <c r="H497" s="154">
        <f t="shared" si="104"/>
        <v>1</v>
      </c>
      <c r="I497" s="152" t="str">
        <f t="shared" si="96"/>
        <v>都野津田</v>
      </c>
      <c r="K497" s="152" t="str">
        <f t="shared" si="105"/>
        <v>男</v>
      </c>
      <c r="M497" s="380">
        <v>52112</v>
      </c>
      <c r="N497" s="380" t="s">
        <v>4771</v>
      </c>
      <c r="O497" s="380" t="s">
        <v>132</v>
      </c>
      <c r="P497" s="380" t="s">
        <v>1733</v>
      </c>
      <c r="Q497" s="380" t="s">
        <v>396</v>
      </c>
      <c r="R497" s="380" t="s">
        <v>885</v>
      </c>
      <c r="S497" s="379"/>
      <c r="T497" s="380">
        <v>1</v>
      </c>
    </row>
    <row r="498" spans="1:20" x14ac:dyDescent="0.2">
      <c r="A498" s="151">
        <f t="shared" si="97"/>
        <v>52113</v>
      </c>
      <c r="B498" s="151">
        <f t="shared" si="98"/>
        <v>5</v>
      </c>
      <c r="C498" s="152">
        <f t="shared" si="99"/>
        <v>21</v>
      </c>
      <c r="D498" s="152" t="str">
        <f t="shared" si="100"/>
        <v>平山</v>
      </c>
      <c r="E498" s="152" t="str">
        <f t="shared" si="101"/>
        <v>佑樹</v>
      </c>
      <c r="F498" s="153" t="str">
        <f t="shared" si="102"/>
        <v>ﾋﾗﾔﾏ</v>
      </c>
      <c r="G498" s="153" t="str">
        <f t="shared" si="103"/>
        <v>ﾕｳｷ</v>
      </c>
      <c r="H498" s="154">
        <f t="shared" si="104"/>
        <v>3</v>
      </c>
      <c r="I498" s="152" t="str">
        <f t="shared" si="96"/>
        <v>都野津田</v>
      </c>
      <c r="K498" s="152" t="str">
        <f t="shared" si="105"/>
        <v>男</v>
      </c>
      <c r="M498" s="380">
        <v>52113</v>
      </c>
      <c r="N498" s="380" t="s">
        <v>165</v>
      </c>
      <c r="O498" s="380" t="s">
        <v>2494</v>
      </c>
      <c r="P498" s="380" t="s">
        <v>325</v>
      </c>
      <c r="Q498" s="380" t="s">
        <v>307</v>
      </c>
      <c r="R498" s="380" t="s">
        <v>885</v>
      </c>
      <c r="S498" s="379"/>
      <c r="T498" s="380">
        <v>3</v>
      </c>
    </row>
    <row r="499" spans="1:20" x14ac:dyDescent="0.2">
      <c r="A499" s="151">
        <f t="shared" si="97"/>
        <v>52114</v>
      </c>
      <c r="B499" s="151">
        <f t="shared" si="98"/>
        <v>5</v>
      </c>
      <c r="C499" s="152">
        <f t="shared" si="99"/>
        <v>21</v>
      </c>
      <c r="D499" s="152" t="str">
        <f t="shared" si="100"/>
        <v>遠藤</v>
      </c>
      <c r="E499" s="152" t="str">
        <f t="shared" si="101"/>
        <v>夏帆</v>
      </c>
      <c r="F499" s="153" t="str">
        <f t="shared" si="102"/>
        <v>ｴﾝﾄﾞｳ</v>
      </c>
      <c r="G499" s="153" t="str">
        <f t="shared" si="103"/>
        <v>ｶﾎ</v>
      </c>
      <c r="H499" s="154">
        <f t="shared" si="104"/>
        <v>2</v>
      </c>
      <c r="I499" s="152" t="str">
        <f t="shared" si="96"/>
        <v>都野津田</v>
      </c>
      <c r="K499" s="152" t="str">
        <f t="shared" si="105"/>
        <v>男</v>
      </c>
      <c r="M499" s="380">
        <v>52114</v>
      </c>
      <c r="N499" s="380" t="s">
        <v>99</v>
      </c>
      <c r="O499" s="380" t="s">
        <v>3507</v>
      </c>
      <c r="P499" s="380" t="s">
        <v>303</v>
      </c>
      <c r="Q499" s="380" t="s">
        <v>559</v>
      </c>
      <c r="R499" s="380" t="s">
        <v>885</v>
      </c>
      <c r="S499" s="379"/>
      <c r="T499" s="380">
        <v>2</v>
      </c>
    </row>
    <row r="500" spans="1:20" x14ac:dyDescent="0.2">
      <c r="A500" s="151">
        <f t="shared" si="97"/>
        <v>52115</v>
      </c>
      <c r="B500" s="151">
        <f t="shared" si="98"/>
        <v>5</v>
      </c>
      <c r="C500" s="152">
        <f t="shared" si="99"/>
        <v>21</v>
      </c>
      <c r="D500" s="152" t="str">
        <f t="shared" si="100"/>
        <v>河本</v>
      </c>
      <c r="E500" s="152" t="str">
        <f t="shared" si="101"/>
        <v>樹億</v>
      </c>
      <c r="F500" s="153" t="str">
        <f t="shared" si="102"/>
        <v>ｶﾜﾓﾄ</v>
      </c>
      <c r="G500" s="153" t="str">
        <f t="shared" si="103"/>
        <v>ﾐｷﾔｽ</v>
      </c>
      <c r="H500" s="154">
        <f t="shared" si="104"/>
        <v>2</v>
      </c>
      <c r="I500" s="152" t="str">
        <f t="shared" si="96"/>
        <v>都野津田</v>
      </c>
      <c r="K500" s="152" t="str">
        <f t="shared" si="105"/>
        <v>男</v>
      </c>
      <c r="M500" s="380">
        <v>52115</v>
      </c>
      <c r="N500" s="380" t="s">
        <v>3508</v>
      </c>
      <c r="O500" s="380" t="s">
        <v>3509</v>
      </c>
      <c r="P500" s="380" t="s">
        <v>3510</v>
      </c>
      <c r="Q500" s="380" t="s">
        <v>3511</v>
      </c>
      <c r="R500" s="380" t="s">
        <v>885</v>
      </c>
      <c r="S500" s="379"/>
      <c r="T500" s="380">
        <v>2</v>
      </c>
    </row>
    <row r="501" spans="1:20" x14ac:dyDescent="0.2">
      <c r="A501" s="151">
        <f t="shared" si="97"/>
        <v>52116</v>
      </c>
      <c r="B501" s="151">
        <f t="shared" si="98"/>
        <v>5</v>
      </c>
      <c r="C501" s="152">
        <f t="shared" si="99"/>
        <v>21</v>
      </c>
      <c r="D501" s="152" t="str">
        <f t="shared" si="100"/>
        <v>橘川</v>
      </c>
      <c r="E501" s="152" t="str">
        <f t="shared" si="101"/>
        <v>龍貴</v>
      </c>
      <c r="F501" s="153" t="str">
        <f t="shared" si="102"/>
        <v>ｷﾂｶﾜ</v>
      </c>
      <c r="G501" s="153" t="str">
        <f t="shared" si="103"/>
        <v>ﾘｭｳｷ</v>
      </c>
      <c r="H501" s="154">
        <f t="shared" si="104"/>
        <v>2</v>
      </c>
      <c r="I501" s="152" t="str">
        <f t="shared" si="96"/>
        <v>都野津田</v>
      </c>
      <c r="K501" s="152" t="str">
        <f t="shared" si="105"/>
        <v>男</v>
      </c>
      <c r="M501" s="380">
        <v>52116</v>
      </c>
      <c r="N501" s="380" t="s">
        <v>3512</v>
      </c>
      <c r="O501" s="380" t="s">
        <v>3513</v>
      </c>
      <c r="P501" s="380" t="s">
        <v>3514</v>
      </c>
      <c r="Q501" s="380" t="s">
        <v>1746</v>
      </c>
      <c r="R501" s="380" t="s">
        <v>885</v>
      </c>
      <c r="S501" s="379"/>
      <c r="T501" s="380">
        <v>2</v>
      </c>
    </row>
    <row r="502" spans="1:20" x14ac:dyDescent="0.2">
      <c r="A502" s="151">
        <f t="shared" si="97"/>
        <v>52117</v>
      </c>
      <c r="B502" s="151">
        <f t="shared" si="98"/>
        <v>5</v>
      </c>
      <c r="C502" s="152">
        <f t="shared" si="99"/>
        <v>21</v>
      </c>
      <c r="D502" s="152" t="str">
        <f t="shared" si="100"/>
        <v>木村</v>
      </c>
      <c r="E502" s="152" t="str">
        <f t="shared" si="101"/>
        <v>透</v>
      </c>
      <c r="F502" s="153" t="str">
        <f t="shared" si="102"/>
        <v>ｷﾑﾗ</v>
      </c>
      <c r="G502" s="153" t="str">
        <f t="shared" si="103"/>
        <v>ﾄｵﾙ</v>
      </c>
      <c r="H502" s="154">
        <f t="shared" si="104"/>
        <v>2</v>
      </c>
      <c r="I502" s="152" t="str">
        <f t="shared" si="96"/>
        <v>都野津田</v>
      </c>
      <c r="K502" s="152" t="str">
        <f t="shared" si="105"/>
        <v>男</v>
      </c>
      <c r="M502" s="380">
        <v>52117</v>
      </c>
      <c r="N502" s="380" t="s">
        <v>148</v>
      </c>
      <c r="O502" s="380" t="s">
        <v>3515</v>
      </c>
      <c r="P502" s="380" t="s">
        <v>363</v>
      </c>
      <c r="Q502" s="380" t="s">
        <v>3516</v>
      </c>
      <c r="R502" s="380" t="s">
        <v>885</v>
      </c>
      <c r="S502" s="379"/>
      <c r="T502" s="380">
        <v>2</v>
      </c>
    </row>
    <row r="503" spans="1:20" x14ac:dyDescent="0.2">
      <c r="A503" s="151">
        <f t="shared" si="97"/>
        <v>52119</v>
      </c>
      <c r="B503" s="151">
        <f t="shared" si="98"/>
        <v>5</v>
      </c>
      <c r="C503" s="152">
        <f t="shared" si="99"/>
        <v>21</v>
      </c>
      <c r="D503" s="152" t="str">
        <f t="shared" si="100"/>
        <v>合田</v>
      </c>
      <c r="E503" s="152" t="str">
        <f t="shared" si="101"/>
        <v>凌斗</v>
      </c>
      <c r="F503" s="153" t="str">
        <f t="shared" si="102"/>
        <v>ｺﾞｳﾀﾞ</v>
      </c>
      <c r="G503" s="153" t="str">
        <f t="shared" si="103"/>
        <v>ﾘｮｳﾄ</v>
      </c>
      <c r="H503" s="154">
        <f t="shared" si="104"/>
        <v>2</v>
      </c>
      <c r="I503" s="152" t="str">
        <f t="shared" si="96"/>
        <v>都野津田</v>
      </c>
      <c r="K503" s="152" t="str">
        <f t="shared" si="105"/>
        <v>男</v>
      </c>
      <c r="M503" s="380">
        <v>52119</v>
      </c>
      <c r="N503" s="380" t="s">
        <v>3517</v>
      </c>
      <c r="O503" s="380" t="s">
        <v>1771</v>
      </c>
      <c r="P503" s="380" t="s">
        <v>3518</v>
      </c>
      <c r="Q503" s="380" t="s">
        <v>1772</v>
      </c>
      <c r="R503" s="380" t="s">
        <v>885</v>
      </c>
      <c r="S503" s="379"/>
      <c r="T503" s="380">
        <v>2</v>
      </c>
    </row>
    <row r="504" spans="1:20" x14ac:dyDescent="0.2">
      <c r="A504" s="151">
        <f t="shared" si="97"/>
        <v>52120</v>
      </c>
      <c r="B504" s="151">
        <f t="shared" si="98"/>
        <v>5</v>
      </c>
      <c r="C504" s="152">
        <f t="shared" si="99"/>
        <v>21</v>
      </c>
      <c r="D504" s="152" t="str">
        <f t="shared" si="100"/>
        <v>小林</v>
      </c>
      <c r="E504" s="152" t="str">
        <f t="shared" si="101"/>
        <v>凌</v>
      </c>
      <c r="F504" s="153" t="str">
        <f t="shared" si="102"/>
        <v>ｺﾊﾞﾔｼ</v>
      </c>
      <c r="G504" s="153" t="str">
        <f t="shared" si="103"/>
        <v>ﾘｮｳ</v>
      </c>
      <c r="H504" s="154">
        <f t="shared" si="104"/>
        <v>2</v>
      </c>
      <c r="I504" s="152" t="str">
        <f t="shared" si="96"/>
        <v>都野津田</v>
      </c>
      <c r="K504" s="152" t="str">
        <f t="shared" si="105"/>
        <v>男</v>
      </c>
      <c r="M504" s="380">
        <v>52120</v>
      </c>
      <c r="N504" s="380" t="s">
        <v>121</v>
      </c>
      <c r="O504" s="380" t="s">
        <v>967</v>
      </c>
      <c r="P504" s="380" t="s">
        <v>375</v>
      </c>
      <c r="Q504" s="380" t="s">
        <v>396</v>
      </c>
      <c r="R504" s="380" t="s">
        <v>885</v>
      </c>
      <c r="S504" s="379"/>
      <c r="T504" s="380">
        <v>2</v>
      </c>
    </row>
    <row r="505" spans="1:20" x14ac:dyDescent="0.2">
      <c r="A505" s="151">
        <f t="shared" si="97"/>
        <v>52121</v>
      </c>
      <c r="B505" s="151">
        <f t="shared" si="98"/>
        <v>5</v>
      </c>
      <c r="C505" s="152">
        <f t="shared" si="99"/>
        <v>21</v>
      </c>
      <c r="D505" s="152" t="str">
        <f t="shared" si="100"/>
        <v>佐瀬</v>
      </c>
      <c r="E505" s="152" t="str">
        <f t="shared" si="101"/>
        <v>詞音</v>
      </c>
      <c r="F505" s="153" t="str">
        <f t="shared" si="102"/>
        <v>ｻｾ</v>
      </c>
      <c r="G505" s="153" t="str">
        <f t="shared" si="103"/>
        <v>ｼｵﾝ</v>
      </c>
      <c r="H505" s="154">
        <f t="shared" si="104"/>
        <v>2</v>
      </c>
      <c r="I505" s="152" t="str">
        <f t="shared" si="96"/>
        <v>都野津田</v>
      </c>
      <c r="K505" s="152" t="str">
        <f t="shared" si="105"/>
        <v>男</v>
      </c>
      <c r="M505" s="380">
        <v>52121</v>
      </c>
      <c r="N505" s="380" t="s">
        <v>3519</v>
      </c>
      <c r="O505" s="380" t="s">
        <v>3520</v>
      </c>
      <c r="P505" s="380" t="s">
        <v>3521</v>
      </c>
      <c r="Q505" s="380" t="s">
        <v>1215</v>
      </c>
      <c r="R505" s="380" t="s">
        <v>885</v>
      </c>
      <c r="S505" s="379"/>
      <c r="T505" s="380">
        <v>2</v>
      </c>
    </row>
    <row r="506" spans="1:20" x14ac:dyDescent="0.2">
      <c r="A506" s="151">
        <f t="shared" si="97"/>
        <v>52122</v>
      </c>
      <c r="B506" s="151">
        <f t="shared" si="98"/>
        <v>5</v>
      </c>
      <c r="C506" s="152">
        <f t="shared" si="99"/>
        <v>21</v>
      </c>
      <c r="D506" s="152" t="str">
        <f t="shared" si="100"/>
        <v>滝澤</v>
      </c>
      <c r="E506" s="152" t="str">
        <f t="shared" si="101"/>
        <v>陸</v>
      </c>
      <c r="F506" s="153" t="str">
        <f t="shared" si="102"/>
        <v>ﾀｷｻﾞﾜ</v>
      </c>
      <c r="G506" s="153" t="str">
        <f t="shared" si="103"/>
        <v>ﾘｸ</v>
      </c>
      <c r="H506" s="154">
        <f t="shared" si="104"/>
        <v>2</v>
      </c>
      <c r="I506" s="152" t="str">
        <f t="shared" si="96"/>
        <v>都野津田</v>
      </c>
      <c r="K506" s="152" t="str">
        <f t="shared" si="105"/>
        <v>男</v>
      </c>
      <c r="M506" s="380">
        <v>52122</v>
      </c>
      <c r="N506" s="380" t="s">
        <v>3522</v>
      </c>
      <c r="O506" s="380" t="s">
        <v>226</v>
      </c>
      <c r="P506" s="380" t="s">
        <v>3523</v>
      </c>
      <c r="Q506" s="380" t="s">
        <v>371</v>
      </c>
      <c r="R506" s="380" t="s">
        <v>885</v>
      </c>
      <c r="S506" s="379"/>
      <c r="T506" s="380">
        <v>2</v>
      </c>
    </row>
    <row r="507" spans="1:20" x14ac:dyDescent="0.2">
      <c r="A507" s="151">
        <f t="shared" si="97"/>
        <v>52123</v>
      </c>
      <c r="B507" s="151">
        <f t="shared" si="98"/>
        <v>5</v>
      </c>
      <c r="C507" s="152">
        <f t="shared" si="99"/>
        <v>21</v>
      </c>
      <c r="D507" s="152" t="str">
        <f t="shared" si="100"/>
        <v>平本</v>
      </c>
      <c r="E507" s="152" t="str">
        <f t="shared" si="101"/>
        <v>龍也</v>
      </c>
      <c r="F507" s="153" t="str">
        <f t="shared" si="102"/>
        <v>ﾋﾗﾓﾄ</v>
      </c>
      <c r="G507" s="153" t="str">
        <f t="shared" si="103"/>
        <v>ﾘｭｳﾔ</v>
      </c>
      <c r="H507" s="154">
        <f t="shared" si="104"/>
        <v>2</v>
      </c>
      <c r="I507" s="152" t="str">
        <f t="shared" si="96"/>
        <v>都野津田</v>
      </c>
      <c r="K507" s="152" t="str">
        <f t="shared" si="105"/>
        <v>男</v>
      </c>
      <c r="M507" s="380">
        <v>52123</v>
      </c>
      <c r="N507" s="380" t="s">
        <v>1627</v>
      </c>
      <c r="O507" s="380" t="s">
        <v>2843</v>
      </c>
      <c r="P507" s="380" t="s">
        <v>1628</v>
      </c>
      <c r="Q507" s="380" t="s">
        <v>3524</v>
      </c>
      <c r="R507" s="380" t="s">
        <v>885</v>
      </c>
      <c r="S507" s="379"/>
      <c r="T507" s="380">
        <v>2</v>
      </c>
    </row>
    <row r="508" spans="1:20" x14ac:dyDescent="0.2">
      <c r="A508" s="151">
        <f t="shared" si="97"/>
        <v>52125</v>
      </c>
      <c r="B508" s="151">
        <f t="shared" si="98"/>
        <v>5</v>
      </c>
      <c r="C508" s="152">
        <f t="shared" si="99"/>
        <v>21</v>
      </c>
      <c r="D508" s="152" t="str">
        <f t="shared" si="100"/>
        <v>磯田</v>
      </c>
      <c r="E508" s="152" t="str">
        <f t="shared" si="101"/>
        <v>航輝</v>
      </c>
      <c r="F508" s="153" t="str">
        <f t="shared" si="102"/>
        <v>ｲｿﾀﾞ</v>
      </c>
      <c r="G508" s="153" t="str">
        <f t="shared" si="103"/>
        <v>ｺｳｷ</v>
      </c>
      <c r="H508" s="154">
        <f t="shared" si="104"/>
        <v>2</v>
      </c>
      <c r="I508" s="152" t="str">
        <f t="shared" si="96"/>
        <v>都野津田</v>
      </c>
      <c r="K508" s="152" t="str">
        <f t="shared" si="105"/>
        <v>男</v>
      </c>
      <c r="M508" s="380">
        <v>52125</v>
      </c>
      <c r="N508" s="380" t="s">
        <v>3525</v>
      </c>
      <c r="O508" s="380" t="s">
        <v>3526</v>
      </c>
      <c r="P508" s="380" t="s">
        <v>3527</v>
      </c>
      <c r="Q508" s="380" t="s">
        <v>344</v>
      </c>
      <c r="R508" s="380" t="s">
        <v>885</v>
      </c>
      <c r="S508" s="379"/>
      <c r="T508" s="380">
        <v>2</v>
      </c>
    </row>
    <row r="509" spans="1:20" x14ac:dyDescent="0.2">
      <c r="A509" s="151">
        <f t="shared" si="97"/>
        <v>52126</v>
      </c>
      <c r="B509" s="151">
        <f t="shared" si="98"/>
        <v>5</v>
      </c>
      <c r="C509" s="152">
        <f t="shared" si="99"/>
        <v>21</v>
      </c>
      <c r="D509" s="152" t="str">
        <f t="shared" si="100"/>
        <v>宇佐美</v>
      </c>
      <c r="E509" s="152" t="str">
        <f t="shared" si="101"/>
        <v>眞聖</v>
      </c>
      <c r="F509" s="153" t="str">
        <f t="shared" si="102"/>
        <v>ｳｻﾐ</v>
      </c>
      <c r="G509" s="153" t="str">
        <f t="shared" si="103"/>
        <v>ﾏｻﾄ</v>
      </c>
      <c r="H509" s="154">
        <f t="shared" si="104"/>
        <v>1</v>
      </c>
      <c r="I509" s="152" t="str">
        <f t="shared" si="96"/>
        <v>都野津田</v>
      </c>
      <c r="K509" s="152" t="str">
        <f t="shared" si="105"/>
        <v>男</v>
      </c>
      <c r="M509" s="380">
        <v>52126</v>
      </c>
      <c r="N509" s="380" t="s">
        <v>5034</v>
      </c>
      <c r="O509" s="380" t="s">
        <v>5035</v>
      </c>
      <c r="P509" s="380" t="s">
        <v>5036</v>
      </c>
      <c r="Q509" s="380" t="s">
        <v>494</v>
      </c>
      <c r="R509" s="380" t="s">
        <v>885</v>
      </c>
      <c r="S509" s="379"/>
      <c r="T509" s="380">
        <v>1</v>
      </c>
    </row>
    <row r="510" spans="1:20" x14ac:dyDescent="0.2">
      <c r="A510" s="151">
        <f t="shared" si="97"/>
        <v>52127</v>
      </c>
      <c r="B510" s="151">
        <f t="shared" si="98"/>
        <v>5</v>
      </c>
      <c r="C510" s="152">
        <f t="shared" si="99"/>
        <v>21</v>
      </c>
      <c r="D510" s="152" t="str">
        <f t="shared" si="100"/>
        <v>木村</v>
      </c>
      <c r="E510" s="152" t="str">
        <f t="shared" si="101"/>
        <v>迅</v>
      </c>
      <c r="F510" s="153" t="str">
        <f t="shared" si="102"/>
        <v>ｷﾑﾗ</v>
      </c>
      <c r="G510" s="153" t="str">
        <f t="shared" si="103"/>
        <v>ｼﾞﾝ</v>
      </c>
      <c r="H510" s="154">
        <f t="shared" si="104"/>
        <v>1</v>
      </c>
      <c r="I510" s="152" t="str">
        <f t="shared" si="96"/>
        <v>都野津田</v>
      </c>
      <c r="K510" s="152" t="str">
        <f t="shared" si="105"/>
        <v>男</v>
      </c>
      <c r="M510" s="380">
        <v>52127</v>
      </c>
      <c r="N510" s="380" t="s">
        <v>148</v>
      </c>
      <c r="O510" s="380" t="s">
        <v>5037</v>
      </c>
      <c r="P510" s="380" t="s">
        <v>363</v>
      </c>
      <c r="Q510" s="380" t="s">
        <v>5038</v>
      </c>
      <c r="R510" s="380" t="s">
        <v>885</v>
      </c>
      <c r="S510" s="379"/>
      <c r="T510" s="380">
        <v>1</v>
      </c>
    </row>
    <row r="511" spans="1:20" x14ac:dyDescent="0.2">
      <c r="A511" s="151">
        <f t="shared" si="97"/>
        <v>52128</v>
      </c>
      <c r="B511" s="151">
        <f t="shared" si="98"/>
        <v>5</v>
      </c>
      <c r="C511" s="152">
        <f t="shared" si="99"/>
        <v>21</v>
      </c>
      <c r="D511" s="152" t="str">
        <f t="shared" si="100"/>
        <v>高橋</v>
      </c>
      <c r="E511" s="152" t="str">
        <f t="shared" si="101"/>
        <v>天太</v>
      </c>
      <c r="F511" s="153" t="str">
        <f t="shared" si="102"/>
        <v>ﾀｶﾊｼ</v>
      </c>
      <c r="G511" s="153" t="str">
        <f t="shared" si="103"/>
        <v>ﾃﾝﾀ</v>
      </c>
      <c r="H511" s="154">
        <f t="shared" si="104"/>
        <v>1</v>
      </c>
      <c r="I511" s="152" t="str">
        <f t="shared" si="96"/>
        <v>都野津田</v>
      </c>
      <c r="K511" s="152" t="str">
        <f t="shared" si="105"/>
        <v>男</v>
      </c>
      <c r="M511" s="380">
        <v>52128</v>
      </c>
      <c r="N511" s="380" t="s">
        <v>123</v>
      </c>
      <c r="O511" s="380" t="s">
        <v>5039</v>
      </c>
      <c r="P511" s="380" t="s">
        <v>302</v>
      </c>
      <c r="Q511" s="380" t="s">
        <v>5040</v>
      </c>
      <c r="R511" s="380" t="s">
        <v>885</v>
      </c>
      <c r="S511" s="379"/>
      <c r="T511" s="380">
        <v>1</v>
      </c>
    </row>
    <row r="512" spans="1:20" x14ac:dyDescent="0.2">
      <c r="A512" s="151">
        <f t="shared" si="97"/>
        <v>52129</v>
      </c>
      <c r="B512" s="151">
        <f t="shared" si="98"/>
        <v>5</v>
      </c>
      <c r="C512" s="152">
        <f t="shared" si="99"/>
        <v>21</v>
      </c>
      <c r="D512" s="152" t="str">
        <f t="shared" si="100"/>
        <v>冨塚</v>
      </c>
      <c r="E512" s="152" t="str">
        <f t="shared" si="101"/>
        <v>聖</v>
      </c>
      <c r="F512" s="153" t="str">
        <f t="shared" si="102"/>
        <v>ﾄﾐﾂｶ</v>
      </c>
      <c r="G512" s="153" t="str">
        <f t="shared" si="103"/>
        <v>ｾｲ</v>
      </c>
      <c r="H512" s="154">
        <f t="shared" si="104"/>
        <v>1</v>
      </c>
      <c r="I512" s="152" t="str">
        <f t="shared" si="96"/>
        <v>都野津田</v>
      </c>
      <c r="K512" s="152" t="str">
        <f t="shared" si="105"/>
        <v>男</v>
      </c>
      <c r="M512" s="380">
        <v>52129</v>
      </c>
      <c r="N512" s="380" t="s">
        <v>5041</v>
      </c>
      <c r="O512" s="380" t="s">
        <v>1304</v>
      </c>
      <c r="P512" s="380" t="s">
        <v>5042</v>
      </c>
      <c r="Q512" s="380" t="s">
        <v>5043</v>
      </c>
      <c r="R512" s="380" t="s">
        <v>885</v>
      </c>
      <c r="S512" s="379"/>
      <c r="T512" s="380">
        <v>1</v>
      </c>
    </row>
    <row r="513" spans="1:20" x14ac:dyDescent="0.2">
      <c r="A513" s="151">
        <f t="shared" si="97"/>
        <v>52130</v>
      </c>
      <c r="B513" s="151">
        <f t="shared" si="98"/>
        <v>5</v>
      </c>
      <c r="C513" s="152">
        <f t="shared" si="99"/>
        <v>21</v>
      </c>
      <c r="D513" s="152" t="str">
        <f t="shared" si="100"/>
        <v>畑</v>
      </c>
      <c r="E513" s="152" t="str">
        <f t="shared" si="101"/>
        <v>慈詠</v>
      </c>
      <c r="F513" s="153" t="str">
        <f t="shared" si="102"/>
        <v>ﾊﾀ</v>
      </c>
      <c r="G513" s="153" t="str">
        <f t="shared" si="103"/>
        <v>ｼﾞｴｲ</v>
      </c>
      <c r="H513" s="154">
        <f t="shared" si="104"/>
        <v>1</v>
      </c>
      <c r="I513" s="152" t="str">
        <f t="shared" si="96"/>
        <v>都野津田</v>
      </c>
      <c r="K513" s="152" t="str">
        <f t="shared" si="105"/>
        <v>男</v>
      </c>
      <c r="M513" s="380">
        <v>52130</v>
      </c>
      <c r="N513" s="380" t="s">
        <v>4124</v>
      </c>
      <c r="O513" s="380" t="s">
        <v>5044</v>
      </c>
      <c r="P513" s="380" t="s">
        <v>591</v>
      </c>
      <c r="Q513" s="380" t="s">
        <v>2291</v>
      </c>
      <c r="R513" s="380" t="s">
        <v>885</v>
      </c>
      <c r="S513" s="379"/>
      <c r="T513" s="380">
        <v>1</v>
      </c>
    </row>
    <row r="514" spans="1:20" x14ac:dyDescent="0.2">
      <c r="A514" s="151">
        <f t="shared" si="97"/>
        <v>52131</v>
      </c>
      <c r="B514" s="151">
        <f t="shared" si="98"/>
        <v>5</v>
      </c>
      <c r="C514" s="152">
        <f t="shared" si="99"/>
        <v>21</v>
      </c>
      <c r="D514" s="152" t="str">
        <f t="shared" si="100"/>
        <v>馬場</v>
      </c>
      <c r="E514" s="152" t="str">
        <f t="shared" si="101"/>
        <v>裕次郎</v>
      </c>
      <c r="F514" s="153" t="str">
        <f t="shared" si="102"/>
        <v>ﾊﾞﾊﾞ</v>
      </c>
      <c r="G514" s="153" t="str">
        <f t="shared" si="103"/>
        <v>ﾕｳｼﾞﾛｳ</v>
      </c>
      <c r="H514" s="154">
        <f t="shared" si="104"/>
        <v>1</v>
      </c>
      <c r="I514" s="152" t="str">
        <f t="shared" ref="I514:I577" si="106">VLOOKUP(B514*100+C514,テスト,2,0)</f>
        <v>都野津田</v>
      </c>
      <c r="K514" s="152" t="str">
        <f t="shared" si="105"/>
        <v>男</v>
      </c>
      <c r="M514" s="380">
        <v>52131</v>
      </c>
      <c r="N514" s="380" t="s">
        <v>2823</v>
      </c>
      <c r="O514" s="380" t="s">
        <v>5045</v>
      </c>
      <c r="P514" s="380" t="s">
        <v>2825</v>
      </c>
      <c r="Q514" s="380" t="s">
        <v>4734</v>
      </c>
      <c r="R514" s="380" t="s">
        <v>885</v>
      </c>
      <c r="S514" s="379"/>
      <c r="T514" s="380">
        <v>1</v>
      </c>
    </row>
    <row r="515" spans="1:20" x14ac:dyDescent="0.2">
      <c r="A515" s="151">
        <f t="shared" ref="A515:A578" si="107">M515</f>
        <v>52132</v>
      </c>
      <c r="B515" s="151">
        <f t="shared" ref="B515:B578" si="108">ROUNDDOWN(A515/10000,0)</f>
        <v>5</v>
      </c>
      <c r="C515" s="152">
        <f t="shared" ref="C515:C578" si="109">ROUNDDOWN((A515-B515*10000)/100,0)</f>
        <v>21</v>
      </c>
      <c r="D515" s="152" t="str">
        <f t="shared" ref="D515:D578" si="110">N515</f>
        <v>宮内</v>
      </c>
      <c r="E515" s="152" t="str">
        <f t="shared" ref="E515:E578" si="111">O515</f>
        <v>大河</v>
      </c>
      <c r="F515" s="153" t="str">
        <f t="shared" ref="F515:F578" si="112">P515</f>
        <v>ﾐﾔｳﾁ</v>
      </c>
      <c r="G515" s="153" t="str">
        <f t="shared" ref="G515:G578" si="113">Q515</f>
        <v>ﾀｲｶﾞ</v>
      </c>
      <c r="H515" s="154">
        <f t="shared" ref="H515:H578" si="114">T515</f>
        <v>1</v>
      </c>
      <c r="I515" s="152" t="str">
        <f t="shared" si="106"/>
        <v>都野津田</v>
      </c>
      <c r="K515" s="152" t="str">
        <f t="shared" ref="K515:K578" si="115">R515</f>
        <v>男</v>
      </c>
      <c r="M515" s="380">
        <v>52132</v>
      </c>
      <c r="N515" s="380" t="s">
        <v>953</v>
      </c>
      <c r="O515" s="380" t="s">
        <v>925</v>
      </c>
      <c r="P515" s="380" t="s">
        <v>954</v>
      </c>
      <c r="Q515" s="380" t="s">
        <v>926</v>
      </c>
      <c r="R515" s="380" t="s">
        <v>885</v>
      </c>
      <c r="S515" s="379"/>
      <c r="T515" s="380">
        <v>1</v>
      </c>
    </row>
    <row r="516" spans="1:20" x14ac:dyDescent="0.2">
      <c r="A516" s="151">
        <f t="shared" si="107"/>
        <v>52133</v>
      </c>
      <c r="B516" s="151">
        <f t="shared" si="108"/>
        <v>5</v>
      </c>
      <c r="C516" s="152">
        <f t="shared" si="109"/>
        <v>21</v>
      </c>
      <c r="D516" s="152" t="str">
        <f t="shared" si="110"/>
        <v>柳生</v>
      </c>
      <c r="E516" s="152" t="str">
        <f t="shared" si="111"/>
        <v>和馬</v>
      </c>
      <c r="F516" s="153" t="str">
        <f t="shared" si="112"/>
        <v>ﾔｷﾞｭｳ</v>
      </c>
      <c r="G516" s="153" t="str">
        <f t="shared" si="113"/>
        <v>ｶｽﾞﾏ</v>
      </c>
      <c r="H516" s="154">
        <f t="shared" si="114"/>
        <v>1</v>
      </c>
      <c r="I516" s="152" t="str">
        <f t="shared" si="106"/>
        <v>都野津田</v>
      </c>
      <c r="K516" s="152" t="str">
        <f t="shared" si="115"/>
        <v>男</v>
      </c>
      <c r="M516" s="380">
        <v>52133</v>
      </c>
      <c r="N516" s="380" t="s">
        <v>2950</v>
      </c>
      <c r="O516" s="380" t="s">
        <v>1576</v>
      </c>
      <c r="P516" s="380" t="s">
        <v>2951</v>
      </c>
      <c r="Q516" s="380" t="s">
        <v>544</v>
      </c>
      <c r="R516" s="380" t="s">
        <v>885</v>
      </c>
      <c r="S516" s="379"/>
      <c r="T516" s="380">
        <v>1</v>
      </c>
    </row>
    <row r="517" spans="1:20" x14ac:dyDescent="0.2">
      <c r="A517" s="151">
        <f t="shared" si="107"/>
        <v>52134</v>
      </c>
      <c r="B517" s="151">
        <f t="shared" si="108"/>
        <v>5</v>
      </c>
      <c r="C517" s="152">
        <f t="shared" si="109"/>
        <v>21</v>
      </c>
      <c r="D517" s="152" t="str">
        <f t="shared" si="110"/>
        <v>渡邉</v>
      </c>
      <c r="E517" s="152" t="str">
        <f t="shared" si="111"/>
        <v>二千佳</v>
      </c>
      <c r="F517" s="153" t="str">
        <f t="shared" si="112"/>
        <v>ﾜﾀﾅﾍﾞ</v>
      </c>
      <c r="G517" s="153" t="str">
        <f t="shared" si="113"/>
        <v>ﾆﾁｶ</v>
      </c>
      <c r="H517" s="154">
        <f t="shared" si="114"/>
        <v>1</v>
      </c>
      <c r="I517" s="152" t="str">
        <f t="shared" si="106"/>
        <v>都野津田</v>
      </c>
      <c r="K517" s="152" t="str">
        <f t="shared" si="115"/>
        <v>男</v>
      </c>
      <c r="M517" s="380">
        <v>52134</v>
      </c>
      <c r="N517" s="380" t="s">
        <v>156</v>
      </c>
      <c r="O517" s="380" t="s">
        <v>5046</v>
      </c>
      <c r="P517" s="380" t="s">
        <v>346</v>
      </c>
      <c r="Q517" s="380" t="s">
        <v>5047</v>
      </c>
      <c r="R517" s="380" t="s">
        <v>885</v>
      </c>
      <c r="S517" s="379"/>
      <c r="T517" s="380">
        <v>1</v>
      </c>
    </row>
    <row r="518" spans="1:20" x14ac:dyDescent="0.2">
      <c r="A518" s="151">
        <f t="shared" si="107"/>
        <v>52165</v>
      </c>
      <c r="B518" s="151">
        <f t="shared" si="108"/>
        <v>5</v>
      </c>
      <c r="C518" s="152">
        <f t="shared" si="109"/>
        <v>21</v>
      </c>
      <c r="D518" s="152" t="str">
        <f t="shared" si="110"/>
        <v>多</v>
      </c>
      <c r="E518" s="152" t="str">
        <f t="shared" si="111"/>
        <v>蕉子</v>
      </c>
      <c r="F518" s="153" t="str">
        <f t="shared" si="112"/>
        <v>ｵｵﾉ</v>
      </c>
      <c r="G518" s="153" t="str">
        <f t="shared" si="113"/>
        <v>ｼｮｳｺ</v>
      </c>
      <c r="H518" s="154">
        <f t="shared" si="114"/>
        <v>3</v>
      </c>
      <c r="I518" s="152" t="str">
        <f t="shared" si="106"/>
        <v>都野津田</v>
      </c>
      <c r="K518" s="152" t="str">
        <f t="shared" si="115"/>
        <v>女</v>
      </c>
      <c r="M518" s="380">
        <v>52165</v>
      </c>
      <c r="N518" s="380" t="s">
        <v>1938</v>
      </c>
      <c r="O518" s="380" t="s">
        <v>1939</v>
      </c>
      <c r="P518" s="380" t="s">
        <v>537</v>
      </c>
      <c r="Q518" s="380" t="s">
        <v>2210</v>
      </c>
      <c r="R518" s="380" t="s">
        <v>886</v>
      </c>
      <c r="S518" s="379"/>
      <c r="T518" s="380">
        <v>3</v>
      </c>
    </row>
    <row r="519" spans="1:20" x14ac:dyDescent="0.2">
      <c r="A519" s="151">
        <f t="shared" si="107"/>
        <v>52166</v>
      </c>
      <c r="B519" s="151">
        <f t="shared" si="108"/>
        <v>5</v>
      </c>
      <c r="C519" s="152">
        <f t="shared" si="109"/>
        <v>21</v>
      </c>
      <c r="D519" s="152" t="str">
        <f t="shared" si="110"/>
        <v>小野田</v>
      </c>
      <c r="E519" s="152" t="str">
        <f t="shared" si="111"/>
        <v>真衣</v>
      </c>
      <c r="F519" s="153" t="str">
        <f t="shared" si="112"/>
        <v>ｵﾉﾀﾞ</v>
      </c>
      <c r="G519" s="153" t="str">
        <f t="shared" si="113"/>
        <v>ﾏｲ</v>
      </c>
      <c r="H519" s="154">
        <f t="shared" si="114"/>
        <v>3</v>
      </c>
      <c r="I519" s="152" t="str">
        <f t="shared" si="106"/>
        <v>都野津田</v>
      </c>
      <c r="K519" s="152" t="str">
        <f t="shared" si="115"/>
        <v>女</v>
      </c>
      <c r="M519" s="380">
        <v>52166</v>
      </c>
      <c r="N519" s="380" t="s">
        <v>1940</v>
      </c>
      <c r="O519" s="380" t="s">
        <v>136</v>
      </c>
      <c r="P519" s="380" t="s">
        <v>2211</v>
      </c>
      <c r="Q519" s="380" t="s">
        <v>411</v>
      </c>
      <c r="R519" s="380" t="s">
        <v>886</v>
      </c>
      <c r="S519" s="379"/>
      <c r="T519" s="380">
        <v>3</v>
      </c>
    </row>
    <row r="520" spans="1:20" x14ac:dyDescent="0.2">
      <c r="A520" s="151">
        <f t="shared" si="107"/>
        <v>52167</v>
      </c>
      <c r="B520" s="151">
        <f t="shared" si="108"/>
        <v>5</v>
      </c>
      <c r="C520" s="152">
        <f t="shared" si="109"/>
        <v>21</v>
      </c>
      <c r="D520" s="152" t="str">
        <f t="shared" si="110"/>
        <v>菅原</v>
      </c>
      <c r="E520" s="152" t="str">
        <f t="shared" si="111"/>
        <v>来海</v>
      </c>
      <c r="F520" s="153" t="str">
        <f t="shared" si="112"/>
        <v>ｽｶﾞﾊﾗ</v>
      </c>
      <c r="G520" s="153" t="str">
        <f t="shared" si="113"/>
        <v>ﾅﾐ</v>
      </c>
      <c r="H520" s="154">
        <f t="shared" si="114"/>
        <v>3</v>
      </c>
      <c r="I520" s="152" t="str">
        <f t="shared" si="106"/>
        <v>都野津田</v>
      </c>
      <c r="K520" s="152" t="str">
        <f t="shared" si="115"/>
        <v>女</v>
      </c>
      <c r="M520" s="380">
        <v>52167</v>
      </c>
      <c r="N520" s="380" t="s">
        <v>239</v>
      </c>
      <c r="O520" s="380" t="s">
        <v>1941</v>
      </c>
      <c r="P520" s="380" t="s">
        <v>2212</v>
      </c>
      <c r="Q520" s="380" t="s">
        <v>2213</v>
      </c>
      <c r="R520" s="380" t="s">
        <v>886</v>
      </c>
      <c r="S520" s="379"/>
      <c r="T520" s="380">
        <v>3</v>
      </c>
    </row>
    <row r="521" spans="1:20" x14ac:dyDescent="0.2">
      <c r="A521" s="151">
        <f t="shared" si="107"/>
        <v>52168</v>
      </c>
      <c r="B521" s="151">
        <f t="shared" si="108"/>
        <v>5</v>
      </c>
      <c r="C521" s="152">
        <f t="shared" si="109"/>
        <v>21</v>
      </c>
      <c r="D521" s="152" t="str">
        <f t="shared" si="110"/>
        <v>進通</v>
      </c>
      <c r="E521" s="152" t="str">
        <f t="shared" si="111"/>
        <v>寿利奈</v>
      </c>
      <c r="F521" s="153" t="str">
        <f t="shared" si="112"/>
        <v>ｼﾝﾂｳ</v>
      </c>
      <c r="G521" s="153" t="str">
        <f t="shared" si="113"/>
        <v>ｼﾞｭﾘﾅ</v>
      </c>
      <c r="H521" s="154">
        <f t="shared" si="114"/>
        <v>3</v>
      </c>
      <c r="I521" s="152" t="str">
        <f t="shared" si="106"/>
        <v>都野津田</v>
      </c>
      <c r="K521" s="152" t="str">
        <f t="shared" si="115"/>
        <v>女</v>
      </c>
      <c r="M521" s="380">
        <v>52168</v>
      </c>
      <c r="N521" s="380" t="s">
        <v>1942</v>
      </c>
      <c r="O521" s="380" t="s">
        <v>1943</v>
      </c>
      <c r="P521" s="380" t="s">
        <v>2214</v>
      </c>
      <c r="Q521" s="380" t="s">
        <v>2215</v>
      </c>
      <c r="R521" s="380" t="s">
        <v>886</v>
      </c>
      <c r="S521" s="379"/>
      <c r="T521" s="380">
        <v>3</v>
      </c>
    </row>
    <row r="522" spans="1:20" x14ac:dyDescent="0.2">
      <c r="A522" s="151">
        <f t="shared" si="107"/>
        <v>52169</v>
      </c>
      <c r="B522" s="151">
        <f t="shared" si="108"/>
        <v>5</v>
      </c>
      <c r="C522" s="152">
        <f t="shared" si="109"/>
        <v>21</v>
      </c>
      <c r="D522" s="152" t="str">
        <f t="shared" si="110"/>
        <v>小笠原</v>
      </c>
      <c r="E522" s="152" t="str">
        <f t="shared" si="111"/>
        <v>胡桃</v>
      </c>
      <c r="F522" s="153" t="str">
        <f t="shared" si="112"/>
        <v>ｵｶﾞｻﾜﾗ</v>
      </c>
      <c r="G522" s="153" t="str">
        <f t="shared" si="113"/>
        <v>ｸﾙﾐ</v>
      </c>
      <c r="H522" s="154">
        <f t="shared" si="114"/>
        <v>2</v>
      </c>
      <c r="I522" s="152" t="str">
        <f t="shared" si="106"/>
        <v>都野津田</v>
      </c>
      <c r="K522" s="152" t="str">
        <f t="shared" si="115"/>
        <v>女</v>
      </c>
      <c r="M522" s="380">
        <v>52169</v>
      </c>
      <c r="N522" s="380" t="s">
        <v>482</v>
      </c>
      <c r="O522" s="380" t="s">
        <v>3528</v>
      </c>
      <c r="P522" s="380" t="s">
        <v>483</v>
      </c>
      <c r="Q522" s="380" t="s">
        <v>949</v>
      </c>
      <c r="R522" s="380" t="s">
        <v>886</v>
      </c>
      <c r="S522" s="379"/>
      <c r="T522" s="380">
        <v>2</v>
      </c>
    </row>
    <row r="523" spans="1:20" x14ac:dyDescent="0.2">
      <c r="A523" s="151">
        <f t="shared" si="107"/>
        <v>52170</v>
      </c>
      <c r="B523" s="151">
        <f t="shared" si="108"/>
        <v>5</v>
      </c>
      <c r="C523" s="152">
        <f t="shared" si="109"/>
        <v>21</v>
      </c>
      <c r="D523" s="152" t="str">
        <f t="shared" si="110"/>
        <v>小松</v>
      </c>
      <c r="E523" s="152" t="str">
        <f t="shared" si="111"/>
        <v>彩夏</v>
      </c>
      <c r="F523" s="153" t="str">
        <f t="shared" si="112"/>
        <v>ｺﾏﾂ</v>
      </c>
      <c r="G523" s="153" t="str">
        <f t="shared" si="113"/>
        <v>ｻﾔｶ</v>
      </c>
      <c r="H523" s="154">
        <f t="shared" si="114"/>
        <v>2</v>
      </c>
      <c r="I523" s="152" t="str">
        <f t="shared" si="106"/>
        <v>都野津田</v>
      </c>
      <c r="K523" s="152" t="str">
        <f t="shared" si="115"/>
        <v>女</v>
      </c>
      <c r="M523" s="380">
        <v>52170</v>
      </c>
      <c r="N523" s="380" t="s">
        <v>1255</v>
      </c>
      <c r="O523" s="380" t="s">
        <v>254</v>
      </c>
      <c r="P523" s="380" t="s">
        <v>1256</v>
      </c>
      <c r="Q523" s="380" t="s">
        <v>564</v>
      </c>
      <c r="R523" s="380" t="s">
        <v>886</v>
      </c>
      <c r="S523" s="379"/>
      <c r="T523" s="380">
        <v>2</v>
      </c>
    </row>
    <row r="524" spans="1:20" x14ac:dyDescent="0.2">
      <c r="A524" s="151">
        <f t="shared" si="107"/>
        <v>52171</v>
      </c>
      <c r="B524" s="151">
        <f t="shared" si="108"/>
        <v>5</v>
      </c>
      <c r="C524" s="152">
        <f t="shared" si="109"/>
        <v>21</v>
      </c>
      <c r="D524" s="152" t="str">
        <f t="shared" si="110"/>
        <v>樽井</v>
      </c>
      <c r="E524" s="152" t="str">
        <f t="shared" si="111"/>
        <v>楓香</v>
      </c>
      <c r="F524" s="153" t="str">
        <f t="shared" si="112"/>
        <v>ﾀﾙｲ</v>
      </c>
      <c r="G524" s="153" t="str">
        <f t="shared" si="113"/>
        <v>ﾌｳｶ</v>
      </c>
      <c r="H524" s="154">
        <f t="shared" si="114"/>
        <v>2</v>
      </c>
      <c r="I524" s="152" t="str">
        <f t="shared" si="106"/>
        <v>都野津田</v>
      </c>
      <c r="K524" s="152" t="str">
        <f t="shared" si="115"/>
        <v>女</v>
      </c>
      <c r="M524" s="380">
        <v>52171</v>
      </c>
      <c r="N524" s="380" t="s">
        <v>3529</v>
      </c>
      <c r="O524" s="380" t="s">
        <v>3530</v>
      </c>
      <c r="P524" s="380" t="s">
        <v>3531</v>
      </c>
      <c r="Q524" s="380" t="s">
        <v>2382</v>
      </c>
      <c r="R524" s="380" t="s">
        <v>886</v>
      </c>
      <c r="S524" s="379"/>
      <c r="T524" s="380">
        <v>2</v>
      </c>
    </row>
    <row r="525" spans="1:20" x14ac:dyDescent="0.2">
      <c r="A525" s="151">
        <f t="shared" si="107"/>
        <v>52172</v>
      </c>
      <c r="B525" s="151">
        <f t="shared" si="108"/>
        <v>5</v>
      </c>
      <c r="C525" s="152">
        <f t="shared" si="109"/>
        <v>21</v>
      </c>
      <c r="D525" s="152" t="str">
        <f t="shared" si="110"/>
        <v>松崎</v>
      </c>
      <c r="E525" s="152" t="str">
        <f t="shared" si="111"/>
        <v>涼佳</v>
      </c>
      <c r="F525" s="153" t="str">
        <f t="shared" si="112"/>
        <v>ﾏﾂｻﾞｷ</v>
      </c>
      <c r="G525" s="153" t="str">
        <f t="shared" si="113"/>
        <v>ｽｽﾞｶ</v>
      </c>
      <c r="H525" s="154">
        <f t="shared" si="114"/>
        <v>3</v>
      </c>
      <c r="I525" s="152" t="str">
        <f t="shared" si="106"/>
        <v>都野津田</v>
      </c>
      <c r="K525" s="152" t="str">
        <f t="shared" si="115"/>
        <v>女</v>
      </c>
      <c r="M525" s="380">
        <v>52172</v>
      </c>
      <c r="N525" s="380" t="s">
        <v>3532</v>
      </c>
      <c r="O525" s="380" t="s">
        <v>3533</v>
      </c>
      <c r="P525" s="380" t="s">
        <v>3534</v>
      </c>
      <c r="Q525" s="380" t="s">
        <v>2425</v>
      </c>
      <c r="R525" s="380" t="s">
        <v>886</v>
      </c>
      <c r="S525" s="379"/>
      <c r="T525" s="380">
        <v>3</v>
      </c>
    </row>
    <row r="526" spans="1:20" x14ac:dyDescent="0.2">
      <c r="A526" s="151">
        <f t="shared" si="107"/>
        <v>52173</v>
      </c>
      <c r="B526" s="151">
        <f t="shared" si="108"/>
        <v>5</v>
      </c>
      <c r="C526" s="152">
        <f t="shared" si="109"/>
        <v>21</v>
      </c>
      <c r="D526" s="152" t="str">
        <f t="shared" si="110"/>
        <v>市川</v>
      </c>
      <c r="E526" s="152" t="str">
        <f t="shared" si="111"/>
        <v>楓穂梨</v>
      </c>
      <c r="F526" s="153" t="str">
        <f t="shared" si="112"/>
        <v>ｲﾁｶﾜ</v>
      </c>
      <c r="G526" s="153" t="str">
        <f t="shared" si="113"/>
        <v>ｶｵﾘ</v>
      </c>
      <c r="H526" s="154">
        <f t="shared" si="114"/>
        <v>2</v>
      </c>
      <c r="I526" s="152" t="str">
        <f t="shared" si="106"/>
        <v>都野津田</v>
      </c>
      <c r="K526" s="152" t="str">
        <f t="shared" si="115"/>
        <v>女</v>
      </c>
      <c r="M526" s="380">
        <v>52173</v>
      </c>
      <c r="N526" s="380" t="s">
        <v>205</v>
      </c>
      <c r="O526" s="380" t="s">
        <v>3535</v>
      </c>
      <c r="P526" s="380" t="s">
        <v>495</v>
      </c>
      <c r="Q526" s="380" t="s">
        <v>3536</v>
      </c>
      <c r="R526" s="380" t="s">
        <v>886</v>
      </c>
      <c r="S526" s="379"/>
      <c r="T526" s="380">
        <v>2</v>
      </c>
    </row>
    <row r="527" spans="1:20" x14ac:dyDescent="0.2">
      <c r="A527" s="151">
        <f t="shared" si="107"/>
        <v>52174</v>
      </c>
      <c r="B527" s="151">
        <f t="shared" si="108"/>
        <v>5</v>
      </c>
      <c r="C527" s="152">
        <f t="shared" si="109"/>
        <v>21</v>
      </c>
      <c r="D527" s="152" t="str">
        <f t="shared" si="110"/>
        <v>鴨宮</v>
      </c>
      <c r="E527" s="152" t="str">
        <f t="shared" si="111"/>
        <v>菜々花</v>
      </c>
      <c r="F527" s="153" t="str">
        <f t="shared" si="112"/>
        <v>ｶﾓﾐﾔ</v>
      </c>
      <c r="G527" s="153" t="str">
        <f t="shared" si="113"/>
        <v>ﾅﾅｶ</v>
      </c>
      <c r="H527" s="154">
        <f t="shared" si="114"/>
        <v>1</v>
      </c>
      <c r="I527" s="152" t="str">
        <f t="shared" si="106"/>
        <v>都野津田</v>
      </c>
      <c r="K527" s="152" t="str">
        <f t="shared" si="115"/>
        <v>女</v>
      </c>
      <c r="M527" s="380">
        <v>52174</v>
      </c>
      <c r="N527" s="380" t="s">
        <v>5048</v>
      </c>
      <c r="O527" s="380" t="s">
        <v>3455</v>
      </c>
      <c r="P527" s="380" t="s">
        <v>5049</v>
      </c>
      <c r="Q527" s="380" t="s">
        <v>3451</v>
      </c>
      <c r="R527" s="380" t="s">
        <v>886</v>
      </c>
      <c r="S527" s="379"/>
      <c r="T527" s="380">
        <v>1</v>
      </c>
    </row>
    <row r="528" spans="1:20" x14ac:dyDescent="0.2">
      <c r="A528" s="151">
        <f t="shared" si="107"/>
        <v>52175</v>
      </c>
      <c r="B528" s="151">
        <f t="shared" si="108"/>
        <v>5</v>
      </c>
      <c r="C528" s="152">
        <f t="shared" si="109"/>
        <v>21</v>
      </c>
      <c r="D528" s="152" t="str">
        <f t="shared" si="110"/>
        <v>木尾</v>
      </c>
      <c r="E528" s="152" t="str">
        <f t="shared" si="111"/>
        <v>輝</v>
      </c>
      <c r="F528" s="153" t="str">
        <f t="shared" si="112"/>
        <v>ｷｵ</v>
      </c>
      <c r="G528" s="153" t="str">
        <f t="shared" si="113"/>
        <v>ﾋｶﾙ</v>
      </c>
      <c r="H528" s="154">
        <f t="shared" si="114"/>
        <v>1</v>
      </c>
      <c r="I528" s="152" t="str">
        <f t="shared" si="106"/>
        <v>都野津田</v>
      </c>
      <c r="K528" s="152" t="str">
        <f t="shared" si="115"/>
        <v>女</v>
      </c>
      <c r="M528" s="380">
        <v>52175</v>
      </c>
      <c r="N528" s="380" t="s">
        <v>5050</v>
      </c>
      <c r="O528" s="380" t="s">
        <v>35</v>
      </c>
      <c r="P528" s="380" t="s">
        <v>2489</v>
      </c>
      <c r="Q528" s="380" t="s">
        <v>393</v>
      </c>
      <c r="R528" s="380" t="s">
        <v>886</v>
      </c>
      <c r="S528" s="379"/>
      <c r="T528" s="380">
        <v>1</v>
      </c>
    </row>
    <row r="529" spans="1:20" x14ac:dyDescent="0.2">
      <c r="A529" s="151">
        <f t="shared" si="107"/>
        <v>52176</v>
      </c>
      <c r="B529" s="151">
        <f t="shared" si="108"/>
        <v>5</v>
      </c>
      <c r="C529" s="152">
        <f t="shared" si="109"/>
        <v>21</v>
      </c>
      <c r="D529" s="152" t="str">
        <f t="shared" si="110"/>
        <v>諏訪部</v>
      </c>
      <c r="E529" s="152" t="str">
        <f t="shared" si="111"/>
        <v>華子</v>
      </c>
      <c r="F529" s="153" t="str">
        <f t="shared" si="112"/>
        <v>ｽﾜﾍﾞ</v>
      </c>
      <c r="G529" s="153" t="str">
        <f t="shared" si="113"/>
        <v>ﾊﾅｺ</v>
      </c>
      <c r="H529" s="154">
        <f t="shared" si="114"/>
        <v>1</v>
      </c>
      <c r="I529" s="152" t="str">
        <f t="shared" si="106"/>
        <v>都野津田</v>
      </c>
      <c r="K529" s="152" t="str">
        <f t="shared" si="115"/>
        <v>女</v>
      </c>
      <c r="M529" s="380">
        <v>52176</v>
      </c>
      <c r="N529" s="380" t="s">
        <v>5051</v>
      </c>
      <c r="O529" s="380" t="s">
        <v>5052</v>
      </c>
      <c r="P529" s="380" t="s">
        <v>5053</v>
      </c>
      <c r="Q529" s="380" t="s">
        <v>2493</v>
      </c>
      <c r="R529" s="380" t="s">
        <v>886</v>
      </c>
      <c r="S529" s="379"/>
      <c r="T529" s="380">
        <v>1</v>
      </c>
    </row>
    <row r="530" spans="1:20" x14ac:dyDescent="0.2">
      <c r="A530" s="151">
        <f t="shared" si="107"/>
        <v>52177</v>
      </c>
      <c r="B530" s="151">
        <f t="shared" si="108"/>
        <v>5</v>
      </c>
      <c r="C530" s="152">
        <f t="shared" si="109"/>
        <v>21</v>
      </c>
      <c r="D530" s="152" t="str">
        <f t="shared" si="110"/>
        <v>原</v>
      </c>
      <c r="E530" s="152" t="str">
        <f t="shared" si="111"/>
        <v>志帆</v>
      </c>
      <c r="F530" s="153" t="str">
        <f t="shared" si="112"/>
        <v>ﾊﾗ</v>
      </c>
      <c r="G530" s="153" t="str">
        <f t="shared" si="113"/>
        <v>ｼﾎ</v>
      </c>
      <c r="H530" s="154">
        <f t="shared" si="114"/>
        <v>1</v>
      </c>
      <c r="I530" s="152" t="str">
        <f t="shared" si="106"/>
        <v>都野津田</v>
      </c>
      <c r="K530" s="152" t="str">
        <f t="shared" si="115"/>
        <v>女</v>
      </c>
      <c r="M530" s="380">
        <v>52177</v>
      </c>
      <c r="N530" s="380" t="s">
        <v>520</v>
      </c>
      <c r="O530" s="380" t="s">
        <v>5601</v>
      </c>
      <c r="P530" s="380" t="s">
        <v>521</v>
      </c>
      <c r="Q530" s="380" t="s">
        <v>561</v>
      </c>
      <c r="R530" s="380" t="s">
        <v>886</v>
      </c>
      <c r="S530" s="379"/>
      <c r="T530" s="380">
        <v>1</v>
      </c>
    </row>
    <row r="531" spans="1:20" x14ac:dyDescent="0.2">
      <c r="A531" s="151">
        <f t="shared" si="107"/>
        <v>52178</v>
      </c>
      <c r="B531" s="151">
        <f t="shared" si="108"/>
        <v>5</v>
      </c>
      <c r="C531" s="152">
        <f t="shared" si="109"/>
        <v>21</v>
      </c>
      <c r="D531" s="152" t="str">
        <f t="shared" si="110"/>
        <v>原</v>
      </c>
      <c r="E531" s="152" t="str">
        <f t="shared" si="111"/>
        <v>蘭怜</v>
      </c>
      <c r="F531" s="153" t="str">
        <f t="shared" si="112"/>
        <v>ﾊﾗ</v>
      </c>
      <c r="G531" s="153" t="str">
        <f t="shared" si="113"/>
        <v>ｶﾚﾝ</v>
      </c>
      <c r="H531" s="154">
        <f t="shared" si="114"/>
        <v>1</v>
      </c>
      <c r="I531" s="152" t="str">
        <f t="shared" si="106"/>
        <v>都野津田</v>
      </c>
      <c r="K531" s="152" t="str">
        <f t="shared" si="115"/>
        <v>女</v>
      </c>
      <c r="M531" s="380">
        <v>52178</v>
      </c>
      <c r="N531" s="380" t="s">
        <v>520</v>
      </c>
      <c r="O531" s="380" t="s">
        <v>5054</v>
      </c>
      <c r="P531" s="380" t="s">
        <v>521</v>
      </c>
      <c r="Q531" s="380" t="s">
        <v>37</v>
      </c>
      <c r="R531" s="380" t="s">
        <v>886</v>
      </c>
      <c r="S531" s="379"/>
      <c r="T531" s="380">
        <v>1</v>
      </c>
    </row>
    <row r="532" spans="1:20" x14ac:dyDescent="0.2">
      <c r="A532" s="151">
        <f t="shared" si="107"/>
        <v>52179</v>
      </c>
      <c r="B532" s="151">
        <f t="shared" si="108"/>
        <v>5</v>
      </c>
      <c r="C532" s="152">
        <f t="shared" si="109"/>
        <v>21</v>
      </c>
      <c r="D532" s="152" t="str">
        <f t="shared" si="110"/>
        <v>栁松</v>
      </c>
      <c r="E532" s="152" t="str">
        <f t="shared" si="111"/>
        <v>愛梨</v>
      </c>
      <c r="F532" s="153" t="str">
        <f t="shared" si="112"/>
        <v>ﾔﾅｷﾞﾏﾂ</v>
      </c>
      <c r="G532" s="153" t="str">
        <f t="shared" si="113"/>
        <v>ｱｲﾘ</v>
      </c>
      <c r="H532" s="154">
        <f t="shared" si="114"/>
        <v>1</v>
      </c>
      <c r="I532" s="152" t="str">
        <f t="shared" si="106"/>
        <v>都野津田</v>
      </c>
      <c r="K532" s="152" t="str">
        <f t="shared" si="115"/>
        <v>女</v>
      </c>
      <c r="M532" s="380">
        <v>52179</v>
      </c>
      <c r="N532" s="380" t="s">
        <v>5055</v>
      </c>
      <c r="O532" s="380" t="s">
        <v>4894</v>
      </c>
      <c r="P532" s="380" t="s">
        <v>5056</v>
      </c>
      <c r="Q532" s="380" t="s">
        <v>1270</v>
      </c>
      <c r="R532" s="380" t="s">
        <v>886</v>
      </c>
      <c r="S532" s="379"/>
      <c r="T532" s="380">
        <v>1</v>
      </c>
    </row>
    <row r="533" spans="1:20" x14ac:dyDescent="0.2">
      <c r="A533" s="151">
        <f t="shared" si="107"/>
        <v>52231</v>
      </c>
      <c r="B533" s="151">
        <f t="shared" si="108"/>
        <v>5</v>
      </c>
      <c r="C533" s="152">
        <f t="shared" si="109"/>
        <v>22</v>
      </c>
      <c r="D533" s="152" t="str">
        <f t="shared" si="110"/>
        <v>野崎</v>
      </c>
      <c r="E533" s="152" t="str">
        <f t="shared" si="111"/>
        <v>蓮</v>
      </c>
      <c r="F533" s="153" t="str">
        <f t="shared" si="112"/>
        <v>ﾉｻﾞｷ</v>
      </c>
      <c r="G533" s="153" t="str">
        <f t="shared" si="113"/>
        <v>ﾚﾝ</v>
      </c>
      <c r="H533" s="154">
        <f t="shared" si="114"/>
        <v>3</v>
      </c>
      <c r="I533" s="152" t="str">
        <f t="shared" si="106"/>
        <v>都山崎</v>
      </c>
      <c r="K533" s="152" t="str">
        <f t="shared" si="115"/>
        <v>男</v>
      </c>
      <c r="M533" s="380">
        <v>52231</v>
      </c>
      <c r="N533" s="380" t="s">
        <v>1524</v>
      </c>
      <c r="O533" s="380" t="s">
        <v>1669</v>
      </c>
      <c r="P533" s="380" t="s">
        <v>1525</v>
      </c>
      <c r="Q533" s="380" t="s">
        <v>511</v>
      </c>
      <c r="R533" s="380" t="s">
        <v>885</v>
      </c>
      <c r="S533" s="379"/>
      <c r="T533" s="380">
        <v>3</v>
      </c>
    </row>
    <row r="534" spans="1:20" x14ac:dyDescent="0.2">
      <c r="A534" s="151">
        <f t="shared" si="107"/>
        <v>52232</v>
      </c>
      <c r="B534" s="151">
        <f t="shared" si="108"/>
        <v>5</v>
      </c>
      <c r="C534" s="152">
        <f t="shared" si="109"/>
        <v>22</v>
      </c>
      <c r="D534" s="152" t="str">
        <f t="shared" si="110"/>
        <v>松尾</v>
      </c>
      <c r="E534" s="152" t="str">
        <f t="shared" si="111"/>
        <v>柚希</v>
      </c>
      <c r="F534" s="153" t="str">
        <f t="shared" si="112"/>
        <v>ﾏﾂｵ</v>
      </c>
      <c r="G534" s="153" t="str">
        <f t="shared" si="113"/>
        <v>ﾕｽﾞｷ</v>
      </c>
      <c r="H534" s="154">
        <f t="shared" si="114"/>
        <v>2</v>
      </c>
      <c r="I534" s="152" t="str">
        <f t="shared" si="106"/>
        <v>都山崎</v>
      </c>
      <c r="K534" s="152" t="str">
        <f t="shared" si="115"/>
        <v>男</v>
      </c>
      <c r="M534" s="380">
        <v>52232</v>
      </c>
      <c r="N534" s="380" t="s">
        <v>230</v>
      </c>
      <c r="O534" s="380" t="s">
        <v>2112</v>
      </c>
      <c r="P534" s="380" t="s">
        <v>386</v>
      </c>
      <c r="Q534" s="380" t="s">
        <v>2297</v>
      </c>
      <c r="R534" s="380" t="s">
        <v>885</v>
      </c>
      <c r="S534" s="379"/>
      <c r="T534" s="380">
        <v>2</v>
      </c>
    </row>
    <row r="535" spans="1:20" x14ac:dyDescent="0.2">
      <c r="A535" s="151">
        <f t="shared" si="107"/>
        <v>52233</v>
      </c>
      <c r="B535" s="151">
        <f t="shared" si="108"/>
        <v>5</v>
      </c>
      <c r="C535" s="152">
        <f t="shared" si="109"/>
        <v>22</v>
      </c>
      <c r="D535" s="152" t="str">
        <f t="shared" si="110"/>
        <v>磯貝</v>
      </c>
      <c r="E535" s="152" t="str">
        <f t="shared" si="111"/>
        <v>はじめ</v>
      </c>
      <c r="F535" s="153" t="str">
        <f t="shared" si="112"/>
        <v>ｲｿｶﾞｲ</v>
      </c>
      <c r="G535" s="153" t="str">
        <f t="shared" si="113"/>
        <v>ﾊｼﾞﾒ</v>
      </c>
      <c r="H535" s="154">
        <f t="shared" si="114"/>
        <v>2</v>
      </c>
      <c r="I535" s="152" t="str">
        <f t="shared" si="106"/>
        <v>都山崎</v>
      </c>
      <c r="K535" s="152" t="str">
        <f t="shared" si="115"/>
        <v>男</v>
      </c>
      <c r="M535" s="380">
        <v>52233</v>
      </c>
      <c r="N535" s="380" t="s">
        <v>4159</v>
      </c>
      <c r="O535" s="380" t="s">
        <v>4160</v>
      </c>
      <c r="P535" s="380" t="s">
        <v>4161</v>
      </c>
      <c r="Q535" s="380" t="s">
        <v>3756</v>
      </c>
      <c r="R535" s="380" t="s">
        <v>885</v>
      </c>
      <c r="S535" s="379"/>
      <c r="T535" s="380">
        <v>2</v>
      </c>
    </row>
    <row r="536" spans="1:20" x14ac:dyDescent="0.2">
      <c r="A536" s="151">
        <f t="shared" si="107"/>
        <v>52234</v>
      </c>
      <c r="B536" s="151">
        <f t="shared" si="108"/>
        <v>5</v>
      </c>
      <c r="C536" s="152">
        <f t="shared" si="109"/>
        <v>22</v>
      </c>
      <c r="D536" s="152" t="str">
        <f t="shared" si="110"/>
        <v>中山</v>
      </c>
      <c r="E536" s="152" t="str">
        <f t="shared" si="111"/>
        <v>裕仁</v>
      </c>
      <c r="F536" s="153" t="str">
        <f t="shared" si="112"/>
        <v>ﾅｶﾔﾏ</v>
      </c>
      <c r="G536" s="153" t="str">
        <f t="shared" si="113"/>
        <v>ﾋﾛﾋﾄ</v>
      </c>
      <c r="H536" s="154">
        <f t="shared" si="114"/>
        <v>2</v>
      </c>
      <c r="I536" s="152" t="str">
        <f t="shared" si="106"/>
        <v>都山崎</v>
      </c>
      <c r="K536" s="152" t="str">
        <f t="shared" si="115"/>
        <v>男</v>
      </c>
      <c r="M536" s="380">
        <v>52234</v>
      </c>
      <c r="N536" s="380" t="s">
        <v>140</v>
      </c>
      <c r="O536" s="380" t="s">
        <v>4162</v>
      </c>
      <c r="P536" s="380" t="s">
        <v>421</v>
      </c>
      <c r="Q536" s="380" t="s">
        <v>4163</v>
      </c>
      <c r="R536" s="380" t="s">
        <v>885</v>
      </c>
      <c r="S536" s="379"/>
      <c r="T536" s="380">
        <v>2</v>
      </c>
    </row>
    <row r="537" spans="1:20" x14ac:dyDescent="0.2">
      <c r="A537" s="151">
        <f t="shared" si="107"/>
        <v>52235</v>
      </c>
      <c r="B537" s="151">
        <f t="shared" si="108"/>
        <v>5</v>
      </c>
      <c r="C537" s="152">
        <f t="shared" si="109"/>
        <v>22</v>
      </c>
      <c r="D537" s="152" t="str">
        <f t="shared" si="110"/>
        <v>外川</v>
      </c>
      <c r="E537" s="152" t="str">
        <f t="shared" si="111"/>
        <v>翼</v>
      </c>
      <c r="F537" s="153" t="str">
        <f t="shared" si="112"/>
        <v>ﾄｶﾞﾜ</v>
      </c>
      <c r="G537" s="153" t="str">
        <f t="shared" si="113"/>
        <v>ﾂﾊﾞｻ</v>
      </c>
      <c r="H537" s="154">
        <f t="shared" si="114"/>
        <v>2</v>
      </c>
      <c r="I537" s="152" t="str">
        <f t="shared" si="106"/>
        <v>都山崎</v>
      </c>
      <c r="K537" s="152" t="str">
        <f t="shared" si="115"/>
        <v>男</v>
      </c>
      <c r="M537" s="380">
        <v>52235</v>
      </c>
      <c r="N537" s="380" t="s">
        <v>4164</v>
      </c>
      <c r="O537" s="380" t="s">
        <v>291</v>
      </c>
      <c r="P537" s="380" t="s">
        <v>4165</v>
      </c>
      <c r="Q537" s="380" t="s">
        <v>448</v>
      </c>
      <c r="R537" s="380" t="s">
        <v>885</v>
      </c>
      <c r="S537" s="379"/>
      <c r="T537" s="380">
        <v>2</v>
      </c>
    </row>
    <row r="538" spans="1:20" x14ac:dyDescent="0.2">
      <c r="A538" s="151">
        <f t="shared" si="107"/>
        <v>52236</v>
      </c>
      <c r="B538" s="151">
        <f t="shared" si="108"/>
        <v>5</v>
      </c>
      <c r="C538" s="152">
        <f t="shared" si="109"/>
        <v>22</v>
      </c>
      <c r="D538" s="152" t="str">
        <f t="shared" si="110"/>
        <v>宮澤</v>
      </c>
      <c r="E538" s="152" t="str">
        <f t="shared" si="111"/>
        <v>尚吾</v>
      </c>
      <c r="F538" s="153" t="str">
        <f t="shared" si="112"/>
        <v>ﾐﾔｻﾞﾜ</v>
      </c>
      <c r="G538" s="153" t="str">
        <f t="shared" si="113"/>
        <v>ｼｮｳｺﾞ</v>
      </c>
      <c r="H538" s="154">
        <f t="shared" si="114"/>
        <v>2</v>
      </c>
      <c r="I538" s="152" t="str">
        <f t="shared" si="106"/>
        <v>都山崎</v>
      </c>
      <c r="K538" s="152" t="str">
        <f t="shared" si="115"/>
        <v>男</v>
      </c>
      <c r="M538" s="380">
        <v>52236</v>
      </c>
      <c r="N538" s="380" t="s">
        <v>2720</v>
      </c>
      <c r="O538" s="380" t="s">
        <v>4166</v>
      </c>
      <c r="P538" s="380" t="s">
        <v>2721</v>
      </c>
      <c r="Q538" s="380" t="s">
        <v>990</v>
      </c>
      <c r="R538" s="380" t="s">
        <v>885</v>
      </c>
      <c r="S538" s="379"/>
      <c r="T538" s="380">
        <v>2</v>
      </c>
    </row>
    <row r="539" spans="1:20" x14ac:dyDescent="0.2">
      <c r="A539" s="151">
        <f t="shared" si="107"/>
        <v>52237</v>
      </c>
      <c r="B539" s="151">
        <f t="shared" si="108"/>
        <v>5</v>
      </c>
      <c r="C539" s="152">
        <f t="shared" si="109"/>
        <v>22</v>
      </c>
      <c r="D539" s="152" t="str">
        <f t="shared" si="110"/>
        <v>牛田</v>
      </c>
      <c r="E539" s="152" t="str">
        <f t="shared" si="111"/>
        <v>匠美</v>
      </c>
      <c r="F539" s="153" t="str">
        <f t="shared" si="112"/>
        <v>ｳｼﾀﾞ</v>
      </c>
      <c r="G539" s="153" t="str">
        <f t="shared" si="113"/>
        <v>ﾀｸﾐ</v>
      </c>
      <c r="H539" s="154">
        <f t="shared" si="114"/>
        <v>2</v>
      </c>
      <c r="I539" s="152" t="str">
        <f t="shared" si="106"/>
        <v>都山崎</v>
      </c>
      <c r="K539" s="152" t="str">
        <f t="shared" si="115"/>
        <v>男</v>
      </c>
      <c r="M539" s="380">
        <v>52237</v>
      </c>
      <c r="N539" s="380" t="s">
        <v>1802</v>
      </c>
      <c r="O539" s="380" t="s">
        <v>4167</v>
      </c>
      <c r="P539" s="380" t="s">
        <v>1803</v>
      </c>
      <c r="Q539" s="380" t="s">
        <v>312</v>
      </c>
      <c r="R539" s="380" t="s">
        <v>885</v>
      </c>
      <c r="S539" s="379"/>
      <c r="T539" s="380">
        <v>2</v>
      </c>
    </row>
    <row r="540" spans="1:20" x14ac:dyDescent="0.2">
      <c r="A540" s="151">
        <f t="shared" si="107"/>
        <v>52238</v>
      </c>
      <c r="B540" s="151">
        <f t="shared" si="108"/>
        <v>5</v>
      </c>
      <c r="C540" s="152">
        <f t="shared" si="109"/>
        <v>22</v>
      </c>
      <c r="D540" s="152" t="str">
        <f t="shared" si="110"/>
        <v>藤田</v>
      </c>
      <c r="E540" s="152" t="str">
        <f t="shared" si="111"/>
        <v>辰希</v>
      </c>
      <c r="F540" s="153" t="str">
        <f t="shared" si="112"/>
        <v>ﾌｼﾞﾀ</v>
      </c>
      <c r="G540" s="153" t="str">
        <f t="shared" si="113"/>
        <v>ﾀﾂｷ</v>
      </c>
      <c r="H540" s="154">
        <f t="shared" si="114"/>
        <v>2</v>
      </c>
      <c r="I540" s="152" t="str">
        <f t="shared" si="106"/>
        <v>都山崎</v>
      </c>
      <c r="K540" s="152" t="str">
        <f t="shared" si="115"/>
        <v>男</v>
      </c>
      <c r="M540" s="380">
        <v>52238</v>
      </c>
      <c r="N540" s="380" t="s">
        <v>142</v>
      </c>
      <c r="O540" s="380" t="s">
        <v>4881</v>
      </c>
      <c r="P540" s="380" t="s">
        <v>431</v>
      </c>
      <c r="Q540" s="380" t="s">
        <v>536</v>
      </c>
      <c r="R540" s="380" t="s">
        <v>885</v>
      </c>
      <c r="S540" s="379"/>
      <c r="T540" s="380">
        <v>2</v>
      </c>
    </row>
    <row r="541" spans="1:20" x14ac:dyDescent="0.2">
      <c r="A541" s="151">
        <f t="shared" si="107"/>
        <v>52239</v>
      </c>
      <c r="B541" s="151">
        <f t="shared" si="108"/>
        <v>5</v>
      </c>
      <c r="C541" s="152">
        <f t="shared" si="109"/>
        <v>22</v>
      </c>
      <c r="D541" s="152" t="str">
        <f t="shared" si="110"/>
        <v>住谷</v>
      </c>
      <c r="E541" s="152" t="str">
        <f t="shared" si="111"/>
        <v>心</v>
      </c>
      <c r="F541" s="153" t="str">
        <f t="shared" si="112"/>
        <v>ｽﾐﾔ</v>
      </c>
      <c r="G541" s="153" t="str">
        <f t="shared" si="113"/>
        <v>ｼﾝ</v>
      </c>
      <c r="H541" s="154">
        <f t="shared" si="114"/>
        <v>2</v>
      </c>
      <c r="I541" s="152" t="str">
        <f t="shared" si="106"/>
        <v>都山崎</v>
      </c>
      <c r="K541" s="152" t="str">
        <f t="shared" si="115"/>
        <v>男</v>
      </c>
      <c r="M541" s="380">
        <v>52239</v>
      </c>
      <c r="N541" s="380" t="s">
        <v>5602</v>
      </c>
      <c r="O541" s="380" t="s">
        <v>5603</v>
      </c>
      <c r="P541" s="380" t="s">
        <v>5604</v>
      </c>
      <c r="Q541" s="380" t="s">
        <v>1233</v>
      </c>
      <c r="R541" s="380" t="s">
        <v>885</v>
      </c>
      <c r="S541" s="379"/>
      <c r="T541" s="380">
        <v>2</v>
      </c>
    </row>
    <row r="542" spans="1:20" x14ac:dyDescent="0.2">
      <c r="A542" s="151">
        <f t="shared" si="107"/>
        <v>52240</v>
      </c>
      <c r="B542" s="151">
        <f t="shared" si="108"/>
        <v>5</v>
      </c>
      <c r="C542" s="152">
        <f t="shared" si="109"/>
        <v>22</v>
      </c>
      <c r="D542" s="152" t="str">
        <f t="shared" si="110"/>
        <v>温井</v>
      </c>
      <c r="E542" s="152" t="str">
        <f t="shared" si="111"/>
        <v>純平</v>
      </c>
      <c r="F542" s="153" t="str">
        <f t="shared" si="112"/>
        <v>ﾇｸｲ</v>
      </c>
      <c r="G542" s="153" t="str">
        <f t="shared" si="113"/>
        <v>ｼﾞｭﾝﾍﾟｲ</v>
      </c>
      <c r="H542" s="154">
        <f t="shared" si="114"/>
        <v>1</v>
      </c>
      <c r="I542" s="152" t="str">
        <f t="shared" si="106"/>
        <v>都山崎</v>
      </c>
      <c r="K542" s="152" t="str">
        <f t="shared" si="115"/>
        <v>男</v>
      </c>
      <c r="M542" s="380">
        <v>52240</v>
      </c>
      <c r="N542" s="380" t="s">
        <v>5605</v>
      </c>
      <c r="O542" s="380" t="s">
        <v>5606</v>
      </c>
      <c r="P542" s="380" t="s">
        <v>5607</v>
      </c>
      <c r="Q542" s="380" t="s">
        <v>5608</v>
      </c>
      <c r="R542" s="380" t="s">
        <v>885</v>
      </c>
      <c r="S542" s="379"/>
      <c r="T542" s="380">
        <v>1</v>
      </c>
    </row>
    <row r="543" spans="1:20" x14ac:dyDescent="0.2">
      <c r="A543" s="151">
        <f t="shared" si="107"/>
        <v>52241</v>
      </c>
      <c r="B543" s="151">
        <f t="shared" si="108"/>
        <v>5</v>
      </c>
      <c r="C543" s="152">
        <f t="shared" si="109"/>
        <v>22</v>
      </c>
      <c r="D543" s="152" t="str">
        <f t="shared" si="110"/>
        <v>栩木</v>
      </c>
      <c r="E543" s="152" t="str">
        <f t="shared" si="111"/>
        <v>一至</v>
      </c>
      <c r="F543" s="153" t="str">
        <f t="shared" si="112"/>
        <v>ﾄﾁｷﾞ</v>
      </c>
      <c r="G543" s="153" t="str">
        <f t="shared" si="113"/>
        <v>ｶｽﾞﾕｷ</v>
      </c>
      <c r="H543" s="154">
        <f t="shared" si="114"/>
        <v>1</v>
      </c>
      <c r="I543" s="152" t="str">
        <f t="shared" si="106"/>
        <v>都山崎</v>
      </c>
      <c r="K543" s="152" t="str">
        <f t="shared" si="115"/>
        <v>男</v>
      </c>
      <c r="M543" s="380">
        <v>52241</v>
      </c>
      <c r="N543" s="380" t="s">
        <v>5609</v>
      </c>
      <c r="O543" s="380" t="s">
        <v>5610</v>
      </c>
      <c r="P543" s="380" t="s">
        <v>5611</v>
      </c>
      <c r="Q543" s="380" t="s">
        <v>5612</v>
      </c>
      <c r="R543" s="380" t="s">
        <v>885</v>
      </c>
      <c r="S543" s="379"/>
      <c r="T543" s="380">
        <v>1</v>
      </c>
    </row>
    <row r="544" spans="1:20" x14ac:dyDescent="0.2">
      <c r="A544" s="151">
        <f t="shared" si="107"/>
        <v>52255</v>
      </c>
      <c r="B544" s="151">
        <f t="shared" si="108"/>
        <v>5</v>
      </c>
      <c r="C544" s="152">
        <f t="shared" si="109"/>
        <v>22</v>
      </c>
      <c r="D544" s="152" t="str">
        <f t="shared" si="110"/>
        <v>難波田</v>
      </c>
      <c r="E544" s="152" t="str">
        <f t="shared" si="111"/>
        <v>あや</v>
      </c>
      <c r="F544" s="153" t="str">
        <f t="shared" si="112"/>
        <v>ﾅﾝﾊﾞﾀﾞ</v>
      </c>
      <c r="G544" s="153" t="str">
        <f t="shared" si="113"/>
        <v>ｱﾔ</v>
      </c>
      <c r="H544" s="154">
        <f t="shared" si="114"/>
        <v>2</v>
      </c>
      <c r="I544" s="152" t="str">
        <f t="shared" si="106"/>
        <v>都山崎</v>
      </c>
      <c r="K544" s="152" t="str">
        <f t="shared" si="115"/>
        <v>女</v>
      </c>
      <c r="M544" s="380">
        <v>52255</v>
      </c>
      <c r="N544" s="380" t="s">
        <v>4168</v>
      </c>
      <c r="O544" s="380" t="s">
        <v>4169</v>
      </c>
      <c r="P544" s="380" t="s">
        <v>4170</v>
      </c>
      <c r="Q544" s="380" t="s">
        <v>656</v>
      </c>
      <c r="R544" s="380" t="s">
        <v>886</v>
      </c>
      <c r="S544" s="379"/>
      <c r="T544" s="380">
        <v>2</v>
      </c>
    </row>
    <row r="545" spans="1:20" x14ac:dyDescent="0.2">
      <c r="A545" s="151">
        <f t="shared" si="107"/>
        <v>52256</v>
      </c>
      <c r="B545" s="151">
        <f t="shared" si="108"/>
        <v>5</v>
      </c>
      <c r="C545" s="152">
        <f t="shared" si="109"/>
        <v>22</v>
      </c>
      <c r="D545" s="152" t="str">
        <f t="shared" si="110"/>
        <v>松澤</v>
      </c>
      <c r="E545" s="152" t="str">
        <f t="shared" si="111"/>
        <v>藍</v>
      </c>
      <c r="F545" s="153" t="str">
        <f t="shared" si="112"/>
        <v>ﾏﾂｻﾞﾜ</v>
      </c>
      <c r="G545" s="153" t="str">
        <f t="shared" si="113"/>
        <v>ｱｲ</v>
      </c>
      <c r="H545" s="154">
        <f t="shared" si="114"/>
        <v>2</v>
      </c>
      <c r="I545" s="152" t="str">
        <f t="shared" si="106"/>
        <v>都山崎</v>
      </c>
      <c r="K545" s="152" t="str">
        <f t="shared" si="115"/>
        <v>女</v>
      </c>
      <c r="M545" s="380">
        <v>52256</v>
      </c>
      <c r="N545" s="380" t="s">
        <v>4171</v>
      </c>
      <c r="O545" s="380" t="s">
        <v>1445</v>
      </c>
      <c r="P545" s="380" t="s">
        <v>4172</v>
      </c>
      <c r="Q545" s="380" t="s">
        <v>408</v>
      </c>
      <c r="R545" s="380" t="s">
        <v>886</v>
      </c>
      <c r="S545" s="379"/>
      <c r="T545" s="380">
        <v>2</v>
      </c>
    </row>
    <row r="546" spans="1:20" x14ac:dyDescent="0.2">
      <c r="A546" s="151">
        <f t="shared" si="107"/>
        <v>52257</v>
      </c>
      <c r="B546" s="151">
        <f t="shared" si="108"/>
        <v>5</v>
      </c>
      <c r="C546" s="152">
        <f t="shared" si="109"/>
        <v>22</v>
      </c>
      <c r="D546" s="152" t="str">
        <f t="shared" si="110"/>
        <v>大枝</v>
      </c>
      <c r="E546" s="152" t="str">
        <f t="shared" si="111"/>
        <v>彩乃</v>
      </c>
      <c r="F546" s="153" t="str">
        <f t="shared" si="112"/>
        <v>ｵｵｴﾀﾞ</v>
      </c>
      <c r="G546" s="153" t="str">
        <f t="shared" si="113"/>
        <v>ｱﾔﾉ</v>
      </c>
      <c r="H546" s="154">
        <f t="shared" si="114"/>
        <v>1</v>
      </c>
      <c r="I546" s="152" t="str">
        <f t="shared" si="106"/>
        <v>都山崎</v>
      </c>
      <c r="K546" s="152" t="str">
        <f t="shared" si="115"/>
        <v>女</v>
      </c>
      <c r="M546" s="380">
        <v>52257</v>
      </c>
      <c r="N546" s="380" t="s">
        <v>5613</v>
      </c>
      <c r="O546" s="380" t="s">
        <v>1750</v>
      </c>
      <c r="P546" s="380" t="s">
        <v>5614</v>
      </c>
      <c r="Q546" s="380" t="s">
        <v>1511</v>
      </c>
      <c r="R546" s="380" t="s">
        <v>886</v>
      </c>
      <c r="S546" s="379"/>
      <c r="T546" s="380">
        <v>1</v>
      </c>
    </row>
    <row r="547" spans="1:20" x14ac:dyDescent="0.2">
      <c r="A547" s="151">
        <f t="shared" si="107"/>
        <v>52258</v>
      </c>
      <c r="B547" s="151">
        <f t="shared" si="108"/>
        <v>5</v>
      </c>
      <c r="C547" s="152">
        <f t="shared" si="109"/>
        <v>22</v>
      </c>
      <c r="D547" s="152" t="str">
        <f t="shared" si="110"/>
        <v>大場</v>
      </c>
      <c r="E547" s="152" t="str">
        <f t="shared" si="111"/>
        <v>紅葉</v>
      </c>
      <c r="F547" s="153" t="str">
        <f t="shared" si="112"/>
        <v>ｵｵﾊﾞ</v>
      </c>
      <c r="G547" s="153" t="str">
        <f t="shared" si="113"/>
        <v>ｸﾚﾊ</v>
      </c>
      <c r="H547" s="154">
        <f t="shared" si="114"/>
        <v>1</v>
      </c>
      <c r="I547" s="152" t="str">
        <f t="shared" si="106"/>
        <v>都山崎</v>
      </c>
      <c r="K547" s="152" t="str">
        <f t="shared" si="115"/>
        <v>女</v>
      </c>
      <c r="M547" s="380">
        <v>52258</v>
      </c>
      <c r="N547" s="380" t="s">
        <v>5615</v>
      </c>
      <c r="O547" s="380" t="s">
        <v>5616</v>
      </c>
      <c r="P547" s="380" t="s">
        <v>5617</v>
      </c>
      <c r="Q547" s="380" t="s">
        <v>5618</v>
      </c>
      <c r="R547" s="380" t="s">
        <v>886</v>
      </c>
      <c r="S547" s="379"/>
      <c r="T547" s="380">
        <v>1</v>
      </c>
    </row>
    <row r="548" spans="1:20" x14ac:dyDescent="0.2">
      <c r="A548" s="151">
        <f t="shared" si="107"/>
        <v>52324</v>
      </c>
      <c r="B548" s="151">
        <f t="shared" si="108"/>
        <v>5</v>
      </c>
      <c r="C548" s="152">
        <f t="shared" si="109"/>
        <v>23</v>
      </c>
      <c r="D548" s="152" t="str">
        <f t="shared" si="110"/>
        <v>加藤</v>
      </c>
      <c r="E548" s="152" t="str">
        <f t="shared" si="111"/>
        <v>誠裕</v>
      </c>
      <c r="F548" s="153" t="str">
        <f t="shared" si="112"/>
        <v>ｶﾄｳ</v>
      </c>
      <c r="G548" s="153" t="str">
        <f t="shared" si="113"/>
        <v>ﾏｻﾋﾛ</v>
      </c>
      <c r="H548" s="154">
        <f t="shared" si="114"/>
        <v>2</v>
      </c>
      <c r="I548" s="152" t="str">
        <f t="shared" si="106"/>
        <v>都町田工</v>
      </c>
      <c r="K548" s="152" t="str">
        <f t="shared" si="115"/>
        <v>男</v>
      </c>
      <c r="M548" s="380">
        <v>52324</v>
      </c>
      <c r="N548" s="380" t="s">
        <v>111</v>
      </c>
      <c r="O548" s="380" t="s">
        <v>6512</v>
      </c>
      <c r="P548" s="380" t="s">
        <v>348</v>
      </c>
      <c r="Q548" s="380" t="s">
        <v>443</v>
      </c>
      <c r="R548" s="380" t="s">
        <v>885</v>
      </c>
      <c r="S548" s="379"/>
      <c r="T548" s="380">
        <v>2</v>
      </c>
    </row>
    <row r="549" spans="1:20" x14ac:dyDescent="0.2">
      <c r="A549" s="151">
        <f t="shared" si="107"/>
        <v>52325</v>
      </c>
      <c r="B549" s="151">
        <f t="shared" si="108"/>
        <v>5</v>
      </c>
      <c r="C549" s="152">
        <f t="shared" si="109"/>
        <v>23</v>
      </c>
      <c r="D549" s="152" t="str">
        <f t="shared" si="110"/>
        <v>古賀</v>
      </c>
      <c r="E549" s="152" t="str">
        <f t="shared" si="111"/>
        <v>拓海</v>
      </c>
      <c r="F549" s="153" t="str">
        <f t="shared" si="112"/>
        <v>ｺｶﾞ</v>
      </c>
      <c r="G549" s="153" t="str">
        <f t="shared" si="113"/>
        <v>ﾀｸﾐ</v>
      </c>
      <c r="H549" s="154">
        <f t="shared" si="114"/>
        <v>2</v>
      </c>
      <c r="I549" s="152" t="str">
        <f t="shared" si="106"/>
        <v>都町田工</v>
      </c>
      <c r="K549" s="152" t="str">
        <f t="shared" si="115"/>
        <v>男</v>
      </c>
      <c r="M549" s="380">
        <v>52325</v>
      </c>
      <c r="N549" s="380" t="s">
        <v>1000</v>
      </c>
      <c r="O549" s="380" t="s">
        <v>104</v>
      </c>
      <c r="P549" s="380" t="s">
        <v>1001</v>
      </c>
      <c r="Q549" s="380" t="s">
        <v>312</v>
      </c>
      <c r="R549" s="380" t="s">
        <v>885</v>
      </c>
      <c r="S549" s="379"/>
      <c r="T549" s="380">
        <v>2</v>
      </c>
    </row>
    <row r="550" spans="1:20" x14ac:dyDescent="0.2">
      <c r="A550" s="151">
        <f t="shared" si="107"/>
        <v>52326</v>
      </c>
      <c r="B550" s="151">
        <f t="shared" si="108"/>
        <v>5</v>
      </c>
      <c r="C550" s="152">
        <f t="shared" si="109"/>
        <v>23</v>
      </c>
      <c r="D550" s="152" t="str">
        <f t="shared" si="110"/>
        <v>深井</v>
      </c>
      <c r="E550" s="152" t="str">
        <f t="shared" si="111"/>
        <v>蘭夢</v>
      </c>
      <c r="F550" s="153" t="str">
        <f t="shared" si="112"/>
        <v>ﾌｶｲ</v>
      </c>
      <c r="G550" s="153" t="str">
        <f t="shared" si="113"/>
        <v>ﾗﾑ</v>
      </c>
      <c r="H550" s="154">
        <f t="shared" si="114"/>
        <v>1</v>
      </c>
      <c r="I550" s="152" t="str">
        <f t="shared" si="106"/>
        <v>都町田工</v>
      </c>
      <c r="K550" s="152" t="str">
        <f t="shared" si="115"/>
        <v>女</v>
      </c>
      <c r="M550" s="380">
        <v>52326</v>
      </c>
      <c r="N550" s="380" t="s">
        <v>6513</v>
      </c>
      <c r="O550" s="380" t="s">
        <v>6514</v>
      </c>
      <c r="P550" s="380" t="s">
        <v>6515</v>
      </c>
      <c r="Q550" s="380" t="s">
        <v>6516</v>
      </c>
      <c r="R550" s="380" t="s">
        <v>886</v>
      </c>
      <c r="S550" s="379"/>
      <c r="T550" s="380">
        <v>1</v>
      </c>
    </row>
    <row r="551" spans="1:20" x14ac:dyDescent="0.2">
      <c r="A551" s="151">
        <f t="shared" si="107"/>
        <v>52327</v>
      </c>
      <c r="B551" s="151">
        <f t="shared" si="108"/>
        <v>5</v>
      </c>
      <c r="C551" s="152">
        <f t="shared" si="109"/>
        <v>23</v>
      </c>
      <c r="D551" s="152" t="str">
        <f t="shared" si="110"/>
        <v>田中</v>
      </c>
      <c r="E551" s="152" t="str">
        <f t="shared" si="111"/>
        <v>寿昌</v>
      </c>
      <c r="F551" s="153" t="str">
        <f t="shared" si="112"/>
        <v>ﾀﾅｶ</v>
      </c>
      <c r="G551" s="153" t="str">
        <f t="shared" si="113"/>
        <v>ﾄｼﾏｻ</v>
      </c>
      <c r="H551" s="154">
        <f t="shared" si="114"/>
        <v>1</v>
      </c>
      <c r="I551" s="152" t="str">
        <f t="shared" si="106"/>
        <v>都町田工</v>
      </c>
      <c r="K551" s="152" t="str">
        <f t="shared" si="115"/>
        <v>男</v>
      </c>
      <c r="M551" s="380">
        <v>52327</v>
      </c>
      <c r="N551" s="380" t="s">
        <v>138</v>
      </c>
      <c r="O551" s="380" t="s">
        <v>6517</v>
      </c>
      <c r="P551" s="380" t="s">
        <v>418</v>
      </c>
      <c r="Q551" s="380" t="s">
        <v>6518</v>
      </c>
      <c r="R551" s="380" t="s">
        <v>885</v>
      </c>
      <c r="S551" s="379"/>
      <c r="T551" s="380">
        <v>1</v>
      </c>
    </row>
    <row r="552" spans="1:20" x14ac:dyDescent="0.2">
      <c r="A552" s="151">
        <f t="shared" si="107"/>
        <v>52328</v>
      </c>
      <c r="B552" s="151">
        <f t="shared" si="108"/>
        <v>5</v>
      </c>
      <c r="C552" s="152">
        <f t="shared" si="109"/>
        <v>23</v>
      </c>
      <c r="D552" s="152" t="str">
        <f t="shared" si="110"/>
        <v>高橋</v>
      </c>
      <c r="E552" s="152" t="str">
        <f t="shared" si="111"/>
        <v>航大</v>
      </c>
      <c r="F552" s="153" t="str">
        <f t="shared" si="112"/>
        <v>ﾀｶﾊｼ</v>
      </c>
      <c r="G552" s="153" t="str">
        <f t="shared" si="113"/>
        <v>ｺｳﾀﾞｲ</v>
      </c>
      <c r="H552" s="154">
        <f t="shared" si="114"/>
        <v>1</v>
      </c>
      <c r="I552" s="152" t="str">
        <f t="shared" si="106"/>
        <v>都町田工</v>
      </c>
      <c r="K552" s="152" t="str">
        <f t="shared" si="115"/>
        <v>男</v>
      </c>
      <c r="M552" s="380">
        <v>52328</v>
      </c>
      <c r="N552" s="380" t="s">
        <v>123</v>
      </c>
      <c r="O552" s="380" t="s">
        <v>4076</v>
      </c>
      <c r="P552" s="380" t="s">
        <v>302</v>
      </c>
      <c r="Q552" s="380" t="s">
        <v>343</v>
      </c>
      <c r="R552" s="380" t="s">
        <v>885</v>
      </c>
      <c r="S552" s="379"/>
      <c r="T552" s="380">
        <v>1</v>
      </c>
    </row>
    <row r="553" spans="1:20" x14ac:dyDescent="0.2">
      <c r="A553" s="151">
        <f t="shared" si="107"/>
        <v>52329</v>
      </c>
      <c r="B553" s="151">
        <f t="shared" si="108"/>
        <v>5</v>
      </c>
      <c r="C553" s="152">
        <f t="shared" si="109"/>
        <v>23</v>
      </c>
      <c r="D553" s="152" t="str">
        <f t="shared" si="110"/>
        <v>金子</v>
      </c>
      <c r="E553" s="152" t="str">
        <f t="shared" si="111"/>
        <v>大翔</v>
      </c>
      <c r="F553" s="153" t="str">
        <f t="shared" si="112"/>
        <v>ｶﾈｺ</v>
      </c>
      <c r="G553" s="153" t="str">
        <f t="shared" si="113"/>
        <v>ﾋﾛﾄ</v>
      </c>
      <c r="H553" s="154">
        <f t="shared" si="114"/>
        <v>1</v>
      </c>
      <c r="I553" s="152" t="str">
        <f t="shared" si="106"/>
        <v>都町田工</v>
      </c>
      <c r="K553" s="152" t="str">
        <f t="shared" si="115"/>
        <v>男</v>
      </c>
      <c r="M553" s="380">
        <v>52329</v>
      </c>
      <c r="N553" s="380" t="s">
        <v>970</v>
      </c>
      <c r="O553" s="380" t="s">
        <v>4258</v>
      </c>
      <c r="P553" s="380" t="s">
        <v>971</v>
      </c>
      <c r="Q553" s="380" t="s">
        <v>484</v>
      </c>
      <c r="R553" s="380" t="s">
        <v>885</v>
      </c>
      <c r="S553" s="379"/>
      <c r="T553" s="380">
        <v>1</v>
      </c>
    </row>
    <row r="554" spans="1:20" x14ac:dyDescent="0.2">
      <c r="A554" s="151">
        <f t="shared" si="107"/>
        <v>52414</v>
      </c>
      <c r="B554" s="151">
        <f t="shared" si="108"/>
        <v>5</v>
      </c>
      <c r="C554" s="152">
        <f t="shared" si="109"/>
        <v>24</v>
      </c>
      <c r="D554" s="152" t="str">
        <f t="shared" si="110"/>
        <v>石崎</v>
      </c>
      <c r="E554" s="152" t="str">
        <f t="shared" si="111"/>
        <v>佑弥</v>
      </c>
      <c r="F554" s="153" t="str">
        <f t="shared" si="112"/>
        <v>ｲｼｻﾞｷ</v>
      </c>
      <c r="G554" s="153" t="str">
        <f t="shared" si="113"/>
        <v>ﾕｳﾔ</v>
      </c>
      <c r="H554" s="154">
        <f t="shared" si="114"/>
        <v>3</v>
      </c>
      <c r="I554" s="152" t="str">
        <f t="shared" si="106"/>
        <v>桜美林</v>
      </c>
      <c r="K554" s="152" t="str">
        <f t="shared" si="115"/>
        <v>男</v>
      </c>
      <c r="M554" s="380">
        <v>52414</v>
      </c>
      <c r="N554" s="380" t="s">
        <v>2495</v>
      </c>
      <c r="O554" s="380" t="s">
        <v>2496</v>
      </c>
      <c r="P554" s="380" t="s">
        <v>2497</v>
      </c>
      <c r="Q554" s="380" t="s">
        <v>451</v>
      </c>
      <c r="R554" s="380" t="s">
        <v>885</v>
      </c>
      <c r="S554" s="379"/>
      <c r="T554" s="380">
        <v>3</v>
      </c>
    </row>
    <row r="555" spans="1:20" x14ac:dyDescent="0.2">
      <c r="A555" s="151">
        <f t="shared" si="107"/>
        <v>52415</v>
      </c>
      <c r="B555" s="151">
        <f t="shared" si="108"/>
        <v>5</v>
      </c>
      <c r="C555" s="152">
        <f t="shared" si="109"/>
        <v>24</v>
      </c>
      <c r="D555" s="152" t="str">
        <f t="shared" si="110"/>
        <v>江上</v>
      </c>
      <c r="E555" s="152" t="str">
        <f t="shared" si="111"/>
        <v>謙吾</v>
      </c>
      <c r="F555" s="153" t="str">
        <f t="shared" si="112"/>
        <v>ｴｶﾞﾐ</v>
      </c>
      <c r="G555" s="153" t="str">
        <f t="shared" si="113"/>
        <v>ｹﾝｺﾞ</v>
      </c>
      <c r="H555" s="154">
        <f t="shared" si="114"/>
        <v>3</v>
      </c>
      <c r="I555" s="152" t="str">
        <f t="shared" si="106"/>
        <v>桜美林</v>
      </c>
      <c r="K555" s="152" t="str">
        <f t="shared" si="115"/>
        <v>男</v>
      </c>
      <c r="M555" s="380">
        <v>52415</v>
      </c>
      <c r="N555" s="380" t="s">
        <v>2498</v>
      </c>
      <c r="O555" s="380" t="s">
        <v>2499</v>
      </c>
      <c r="P555" s="380" t="s">
        <v>2500</v>
      </c>
      <c r="Q555" s="380" t="s">
        <v>602</v>
      </c>
      <c r="R555" s="380" t="s">
        <v>885</v>
      </c>
      <c r="S555" s="379"/>
      <c r="T555" s="380">
        <v>3</v>
      </c>
    </row>
    <row r="556" spans="1:20" x14ac:dyDescent="0.2">
      <c r="A556" s="151">
        <f t="shared" si="107"/>
        <v>52417</v>
      </c>
      <c r="B556" s="151">
        <f t="shared" si="108"/>
        <v>5</v>
      </c>
      <c r="C556" s="152">
        <f t="shared" si="109"/>
        <v>24</v>
      </c>
      <c r="D556" s="152" t="str">
        <f t="shared" si="110"/>
        <v>尾熊</v>
      </c>
      <c r="E556" s="152" t="str">
        <f t="shared" si="111"/>
        <v>涼</v>
      </c>
      <c r="F556" s="153" t="str">
        <f t="shared" si="112"/>
        <v>ｵｸﾞﾏ</v>
      </c>
      <c r="G556" s="153" t="str">
        <f t="shared" si="113"/>
        <v>ﾘｮｳ</v>
      </c>
      <c r="H556" s="154">
        <f t="shared" si="114"/>
        <v>3</v>
      </c>
      <c r="I556" s="152" t="str">
        <f t="shared" si="106"/>
        <v>桜美林</v>
      </c>
      <c r="K556" s="152" t="str">
        <f t="shared" si="115"/>
        <v>男</v>
      </c>
      <c r="M556" s="380">
        <v>52417</v>
      </c>
      <c r="N556" s="380" t="s">
        <v>2501</v>
      </c>
      <c r="O556" s="380" t="s">
        <v>178</v>
      </c>
      <c r="P556" s="380" t="s">
        <v>2502</v>
      </c>
      <c r="Q556" s="380" t="s">
        <v>396</v>
      </c>
      <c r="R556" s="380" t="s">
        <v>885</v>
      </c>
      <c r="S556" s="379"/>
      <c r="T556" s="380">
        <v>3</v>
      </c>
    </row>
    <row r="557" spans="1:20" x14ac:dyDescent="0.2">
      <c r="A557" s="151">
        <f t="shared" si="107"/>
        <v>52419</v>
      </c>
      <c r="B557" s="151">
        <f t="shared" si="108"/>
        <v>5</v>
      </c>
      <c r="C557" s="152">
        <f t="shared" si="109"/>
        <v>24</v>
      </c>
      <c r="D557" s="152" t="str">
        <f t="shared" si="110"/>
        <v>坂井</v>
      </c>
      <c r="E557" s="152" t="str">
        <f t="shared" si="111"/>
        <v>悠真</v>
      </c>
      <c r="F557" s="153" t="str">
        <f t="shared" si="112"/>
        <v>ｻｶｲ</v>
      </c>
      <c r="G557" s="153" t="str">
        <f t="shared" si="113"/>
        <v>ﾕｳﾏ</v>
      </c>
      <c r="H557" s="154">
        <f t="shared" si="114"/>
        <v>3</v>
      </c>
      <c r="I557" s="152" t="str">
        <f t="shared" si="106"/>
        <v>桜美林</v>
      </c>
      <c r="K557" s="152" t="str">
        <f t="shared" si="115"/>
        <v>男</v>
      </c>
      <c r="M557" s="380">
        <v>52419</v>
      </c>
      <c r="N557" s="380" t="s">
        <v>2028</v>
      </c>
      <c r="O557" s="380" t="s">
        <v>1372</v>
      </c>
      <c r="P557" s="380" t="s">
        <v>620</v>
      </c>
      <c r="Q557" s="380" t="s">
        <v>618</v>
      </c>
      <c r="R557" s="380" t="s">
        <v>885</v>
      </c>
      <c r="S557" s="379"/>
      <c r="T557" s="380">
        <v>3</v>
      </c>
    </row>
    <row r="558" spans="1:20" x14ac:dyDescent="0.2">
      <c r="A558" s="151">
        <f t="shared" si="107"/>
        <v>52420</v>
      </c>
      <c r="B558" s="151">
        <f t="shared" si="108"/>
        <v>5</v>
      </c>
      <c r="C558" s="152">
        <f t="shared" si="109"/>
        <v>24</v>
      </c>
      <c r="D558" s="152" t="str">
        <f t="shared" si="110"/>
        <v>佐藤</v>
      </c>
      <c r="E558" s="152" t="str">
        <f t="shared" si="111"/>
        <v>孝史</v>
      </c>
      <c r="F558" s="153" t="str">
        <f t="shared" si="112"/>
        <v>ｻﾄｳ</v>
      </c>
      <c r="G558" s="153" t="str">
        <f t="shared" si="113"/>
        <v>ﾀｶﾌﾐ</v>
      </c>
      <c r="H558" s="154">
        <f t="shared" si="114"/>
        <v>3</v>
      </c>
      <c r="I558" s="152" t="str">
        <f t="shared" si="106"/>
        <v>桜美林</v>
      </c>
      <c r="K558" s="152" t="str">
        <f t="shared" si="115"/>
        <v>男</v>
      </c>
      <c r="M558" s="380">
        <v>52420</v>
      </c>
      <c r="N558" s="380" t="s">
        <v>101</v>
      </c>
      <c r="O558" s="380" t="s">
        <v>2503</v>
      </c>
      <c r="P558" s="380" t="s">
        <v>313</v>
      </c>
      <c r="Q558" s="380" t="s">
        <v>1507</v>
      </c>
      <c r="R558" s="380" t="s">
        <v>885</v>
      </c>
      <c r="S558" s="379"/>
      <c r="T558" s="380">
        <v>3</v>
      </c>
    </row>
    <row r="559" spans="1:20" x14ac:dyDescent="0.2">
      <c r="A559" s="151">
        <f t="shared" si="107"/>
        <v>52421</v>
      </c>
      <c r="B559" s="151">
        <f t="shared" si="108"/>
        <v>5</v>
      </c>
      <c r="C559" s="152">
        <f t="shared" si="109"/>
        <v>24</v>
      </c>
      <c r="D559" s="152" t="str">
        <f t="shared" si="110"/>
        <v>佐藤</v>
      </c>
      <c r="E559" s="152" t="str">
        <f t="shared" si="111"/>
        <v>裕</v>
      </c>
      <c r="F559" s="153" t="str">
        <f t="shared" si="112"/>
        <v>ｻﾄｳ</v>
      </c>
      <c r="G559" s="153" t="str">
        <f t="shared" si="113"/>
        <v>ﾕｳ</v>
      </c>
      <c r="H559" s="154">
        <f t="shared" si="114"/>
        <v>3</v>
      </c>
      <c r="I559" s="152" t="str">
        <f t="shared" si="106"/>
        <v>桜美林</v>
      </c>
      <c r="K559" s="152" t="str">
        <f t="shared" si="115"/>
        <v>男</v>
      </c>
      <c r="M559" s="380">
        <v>52421</v>
      </c>
      <c r="N559" s="380" t="s">
        <v>101</v>
      </c>
      <c r="O559" s="380" t="s">
        <v>1211</v>
      </c>
      <c r="P559" s="380" t="s">
        <v>313</v>
      </c>
      <c r="Q559" s="380" t="s">
        <v>549</v>
      </c>
      <c r="R559" s="380" t="s">
        <v>885</v>
      </c>
      <c r="S559" s="379"/>
      <c r="T559" s="380">
        <v>3</v>
      </c>
    </row>
    <row r="560" spans="1:20" x14ac:dyDescent="0.2">
      <c r="A560" s="151">
        <f t="shared" si="107"/>
        <v>52422</v>
      </c>
      <c r="B560" s="151">
        <f t="shared" si="108"/>
        <v>5</v>
      </c>
      <c r="C560" s="152">
        <f t="shared" si="109"/>
        <v>24</v>
      </c>
      <c r="D560" s="152" t="str">
        <f t="shared" si="110"/>
        <v>土田</v>
      </c>
      <c r="E560" s="152" t="str">
        <f t="shared" si="111"/>
        <v>恋</v>
      </c>
      <c r="F560" s="153" t="str">
        <f t="shared" si="112"/>
        <v>ﾂﾁﾀﾞ</v>
      </c>
      <c r="G560" s="153" t="str">
        <f t="shared" si="113"/>
        <v>ﾚﾝ</v>
      </c>
      <c r="H560" s="154">
        <f t="shared" si="114"/>
        <v>3</v>
      </c>
      <c r="I560" s="152" t="str">
        <f t="shared" si="106"/>
        <v>桜美林</v>
      </c>
      <c r="K560" s="152" t="str">
        <f t="shared" si="115"/>
        <v>男</v>
      </c>
      <c r="M560" s="380">
        <v>52422</v>
      </c>
      <c r="N560" s="380" t="s">
        <v>2504</v>
      </c>
      <c r="O560" s="380" t="s">
        <v>2505</v>
      </c>
      <c r="P560" s="380" t="s">
        <v>2506</v>
      </c>
      <c r="Q560" s="380" t="s">
        <v>511</v>
      </c>
      <c r="R560" s="380" t="s">
        <v>885</v>
      </c>
      <c r="S560" s="379"/>
      <c r="T560" s="380">
        <v>3</v>
      </c>
    </row>
    <row r="561" spans="1:20" x14ac:dyDescent="0.2">
      <c r="A561" s="151">
        <f t="shared" si="107"/>
        <v>52423</v>
      </c>
      <c r="B561" s="151">
        <f t="shared" si="108"/>
        <v>5</v>
      </c>
      <c r="C561" s="152">
        <f t="shared" si="109"/>
        <v>24</v>
      </c>
      <c r="D561" s="152" t="str">
        <f t="shared" si="110"/>
        <v>西川</v>
      </c>
      <c r="E561" s="152" t="str">
        <f t="shared" si="111"/>
        <v>裕</v>
      </c>
      <c r="F561" s="153" t="str">
        <f t="shared" si="112"/>
        <v>ﾆｼｶﾜ</v>
      </c>
      <c r="G561" s="153" t="str">
        <f t="shared" si="113"/>
        <v>ﾕｳ</v>
      </c>
      <c r="H561" s="154">
        <f t="shared" si="114"/>
        <v>3</v>
      </c>
      <c r="I561" s="152" t="str">
        <f t="shared" si="106"/>
        <v>桜美林</v>
      </c>
      <c r="K561" s="152" t="str">
        <f t="shared" si="115"/>
        <v>男</v>
      </c>
      <c r="M561" s="380">
        <v>52423</v>
      </c>
      <c r="N561" s="380" t="s">
        <v>1277</v>
      </c>
      <c r="O561" s="380" t="s">
        <v>1211</v>
      </c>
      <c r="P561" s="380" t="s">
        <v>1278</v>
      </c>
      <c r="Q561" s="380" t="s">
        <v>549</v>
      </c>
      <c r="R561" s="380" t="s">
        <v>885</v>
      </c>
      <c r="S561" s="379"/>
      <c r="T561" s="380">
        <v>3</v>
      </c>
    </row>
    <row r="562" spans="1:20" x14ac:dyDescent="0.2">
      <c r="A562" s="151">
        <f t="shared" si="107"/>
        <v>52424</v>
      </c>
      <c r="B562" s="151">
        <f t="shared" si="108"/>
        <v>5</v>
      </c>
      <c r="C562" s="152">
        <f t="shared" si="109"/>
        <v>24</v>
      </c>
      <c r="D562" s="152" t="str">
        <f t="shared" si="110"/>
        <v>山口</v>
      </c>
      <c r="E562" s="152" t="str">
        <f t="shared" si="111"/>
        <v>琢登</v>
      </c>
      <c r="F562" s="153" t="str">
        <f t="shared" si="112"/>
        <v>ﾔﾏｸﾞﾁ</v>
      </c>
      <c r="G562" s="153" t="str">
        <f t="shared" si="113"/>
        <v>ﾀｸﾄ</v>
      </c>
      <c r="H562" s="154">
        <f t="shared" si="114"/>
        <v>3</v>
      </c>
      <c r="I562" s="152" t="str">
        <f t="shared" si="106"/>
        <v>桜美林</v>
      </c>
      <c r="K562" s="152" t="str">
        <f t="shared" si="115"/>
        <v>男</v>
      </c>
      <c r="M562" s="380">
        <v>52424</v>
      </c>
      <c r="N562" s="380" t="s">
        <v>180</v>
      </c>
      <c r="O562" s="380" t="s">
        <v>2507</v>
      </c>
      <c r="P562" s="380" t="s">
        <v>565</v>
      </c>
      <c r="Q562" s="380" t="s">
        <v>1218</v>
      </c>
      <c r="R562" s="380" t="s">
        <v>885</v>
      </c>
      <c r="S562" s="379"/>
      <c r="T562" s="380">
        <v>3</v>
      </c>
    </row>
    <row r="563" spans="1:20" x14ac:dyDescent="0.2">
      <c r="A563" s="151">
        <f t="shared" si="107"/>
        <v>52425</v>
      </c>
      <c r="B563" s="151">
        <f t="shared" si="108"/>
        <v>5</v>
      </c>
      <c r="C563" s="152">
        <f t="shared" si="109"/>
        <v>24</v>
      </c>
      <c r="D563" s="152" t="str">
        <f t="shared" si="110"/>
        <v>叶谷</v>
      </c>
      <c r="E563" s="152" t="str">
        <f t="shared" si="111"/>
        <v>涼</v>
      </c>
      <c r="F563" s="153" t="str">
        <f t="shared" si="112"/>
        <v>ｶﾅﾀﾆ</v>
      </c>
      <c r="G563" s="153" t="str">
        <f t="shared" si="113"/>
        <v>ﾘｮｳ</v>
      </c>
      <c r="H563" s="154">
        <f t="shared" si="114"/>
        <v>2</v>
      </c>
      <c r="I563" s="152" t="str">
        <f t="shared" si="106"/>
        <v>桜美林</v>
      </c>
      <c r="K563" s="152" t="str">
        <f t="shared" si="115"/>
        <v>男</v>
      </c>
      <c r="M563" s="380">
        <v>52425</v>
      </c>
      <c r="N563" s="380" t="s">
        <v>3537</v>
      </c>
      <c r="O563" s="380" t="s">
        <v>178</v>
      </c>
      <c r="P563" s="380" t="s">
        <v>3538</v>
      </c>
      <c r="Q563" s="380" t="s">
        <v>396</v>
      </c>
      <c r="R563" s="380" t="s">
        <v>885</v>
      </c>
      <c r="S563" s="379"/>
      <c r="T563" s="380">
        <v>2</v>
      </c>
    </row>
    <row r="564" spans="1:20" x14ac:dyDescent="0.2">
      <c r="A564" s="151">
        <f t="shared" si="107"/>
        <v>52426</v>
      </c>
      <c r="B564" s="151">
        <f t="shared" si="108"/>
        <v>5</v>
      </c>
      <c r="C564" s="152">
        <f t="shared" si="109"/>
        <v>24</v>
      </c>
      <c r="D564" s="152" t="str">
        <f t="shared" si="110"/>
        <v>原</v>
      </c>
      <c r="E564" s="152" t="str">
        <f t="shared" si="111"/>
        <v>勇太郎</v>
      </c>
      <c r="F564" s="153" t="str">
        <f t="shared" si="112"/>
        <v>ﾊﾗ</v>
      </c>
      <c r="G564" s="153" t="str">
        <f t="shared" si="113"/>
        <v>ﾕｳﾀﾛｳ</v>
      </c>
      <c r="H564" s="154">
        <f t="shared" si="114"/>
        <v>2</v>
      </c>
      <c r="I564" s="152" t="str">
        <f t="shared" si="106"/>
        <v>桜美林</v>
      </c>
      <c r="K564" s="152" t="str">
        <f t="shared" si="115"/>
        <v>男</v>
      </c>
      <c r="M564" s="380">
        <v>52426</v>
      </c>
      <c r="N564" s="380" t="s">
        <v>520</v>
      </c>
      <c r="O564" s="380" t="s">
        <v>3539</v>
      </c>
      <c r="P564" s="380" t="s">
        <v>521</v>
      </c>
      <c r="Q564" s="380" t="s">
        <v>639</v>
      </c>
      <c r="R564" s="380" t="s">
        <v>885</v>
      </c>
      <c r="S564" s="379"/>
      <c r="T564" s="380">
        <v>2</v>
      </c>
    </row>
    <row r="565" spans="1:20" x14ac:dyDescent="0.2">
      <c r="A565" s="151">
        <f t="shared" si="107"/>
        <v>52427</v>
      </c>
      <c r="B565" s="151">
        <f t="shared" si="108"/>
        <v>5</v>
      </c>
      <c r="C565" s="152">
        <f t="shared" si="109"/>
        <v>24</v>
      </c>
      <c r="D565" s="152" t="str">
        <f t="shared" si="110"/>
        <v>牛坂</v>
      </c>
      <c r="E565" s="152" t="str">
        <f t="shared" si="111"/>
        <v>行志</v>
      </c>
      <c r="F565" s="153" t="str">
        <f t="shared" si="112"/>
        <v>ｳｼｻﾞｶ</v>
      </c>
      <c r="G565" s="153" t="str">
        <f t="shared" si="113"/>
        <v>ﾀｶｼ</v>
      </c>
      <c r="H565" s="154">
        <f t="shared" si="114"/>
        <v>3</v>
      </c>
      <c r="I565" s="152" t="str">
        <f t="shared" si="106"/>
        <v>桜美林</v>
      </c>
      <c r="K565" s="152" t="str">
        <f t="shared" si="115"/>
        <v>男</v>
      </c>
      <c r="M565" s="380">
        <v>52427</v>
      </c>
      <c r="N565" s="380" t="s">
        <v>3540</v>
      </c>
      <c r="O565" s="380" t="s">
        <v>3541</v>
      </c>
      <c r="P565" s="380" t="s">
        <v>3542</v>
      </c>
      <c r="Q565" s="380" t="s">
        <v>450</v>
      </c>
      <c r="R565" s="380" t="s">
        <v>885</v>
      </c>
      <c r="S565" s="379"/>
      <c r="T565" s="380">
        <v>3</v>
      </c>
    </row>
    <row r="566" spans="1:20" x14ac:dyDescent="0.2">
      <c r="A566" s="151">
        <f t="shared" si="107"/>
        <v>52428</v>
      </c>
      <c r="B566" s="151">
        <f t="shared" si="108"/>
        <v>5</v>
      </c>
      <c r="C566" s="152">
        <f t="shared" si="109"/>
        <v>24</v>
      </c>
      <c r="D566" s="152" t="str">
        <f t="shared" si="110"/>
        <v>江頭</v>
      </c>
      <c r="E566" s="152" t="str">
        <f t="shared" si="111"/>
        <v>龍士郎</v>
      </c>
      <c r="F566" s="153" t="str">
        <f t="shared" si="112"/>
        <v>ｴｶﾞｼﾗ</v>
      </c>
      <c r="G566" s="153" t="str">
        <f t="shared" si="113"/>
        <v>ﾘｭｳｼﾞﾛｳ</v>
      </c>
      <c r="H566" s="154">
        <f t="shared" si="114"/>
        <v>2</v>
      </c>
      <c r="I566" s="152" t="str">
        <f t="shared" si="106"/>
        <v>桜美林</v>
      </c>
      <c r="K566" s="152" t="str">
        <f t="shared" si="115"/>
        <v>男</v>
      </c>
      <c r="M566" s="380">
        <v>52428</v>
      </c>
      <c r="N566" s="380" t="s">
        <v>2135</v>
      </c>
      <c r="O566" s="380" t="s">
        <v>4173</v>
      </c>
      <c r="P566" s="380" t="s">
        <v>2313</v>
      </c>
      <c r="Q566" s="380" t="s">
        <v>4174</v>
      </c>
      <c r="R566" s="380" t="s">
        <v>885</v>
      </c>
      <c r="S566" s="379"/>
      <c r="T566" s="380">
        <v>2</v>
      </c>
    </row>
    <row r="567" spans="1:20" x14ac:dyDescent="0.2">
      <c r="A567" s="151">
        <f t="shared" si="107"/>
        <v>52429</v>
      </c>
      <c r="B567" s="151">
        <f t="shared" si="108"/>
        <v>5</v>
      </c>
      <c r="C567" s="152">
        <f t="shared" si="109"/>
        <v>24</v>
      </c>
      <c r="D567" s="152" t="str">
        <f t="shared" si="110"/>
        <v>松竹</v>
      </c>
      <c r="E567" s="152" t="str">
        <f t="shared" si="111"/>
        <v>桃太郎</v>
      </c>
      <c r="F567" s="153" t="str">
        <f t="shared" si="112"/>
        <v>ﾏﾂﾀｹ</v>
      </c>
      <c r="G567" s="153" t="str">
        <f t="shared" si="113"/>
        <v>ﾓﾓﾀﾛｳ</v>
      </c>
      <c r="H567" s="154">
        <f t="shared" si="114"/>
        <v>2</v>
      </c>
      <c r="I567" s="152" t="str">
        <f t="shared" si="106"/>
        <v>桜美林</v>
      </c>
      <c r="K567" s="152" t="str">
        <f t="shared" si="115"/>
        <v>男</v>
      </c>
      <c r="M567" s="380">
        <v>52429</v>
      </c>
      <c r="N567" s="380" t="s">
        <v>4175</v>
      </c>
      <c r="O567" s="380" t="s">
        <v>4176</v>
      </c>
      <c r="P567" s="380" t="s">
        <v>4177</v>
      </c>
      <c r="Q567" s="380" t="s">
        <v>4178</v>
      </c>
      <c r="R567" s="380" t="s">
        <v>885</v>
      </c>
      <c r="S567" s="379"/>
      <c r="T567" s="380">
        <v>2</v>
      </c>
    </row>
    <row r="568" spans="1:20" x14ac:dyDescent="0.2">
      <c r="A568" s="151">
        <f t="shared" si="107"/>
        <v>52430</v>
      </c>
      <c r="B568" s="151">
        <f t="shared" si="108"/>
        <v>5</v>
      </c>
      <c r="C568" s="152">
        <f t="shared" si="109"/>
        <v>24</v>
      </c>
      <c r="D568" s="152" t="str">
        <f t="shared" si="110"/>
        <v>佐藤</v>
      </c>
      <c r="E568" s="152" t="str">
        <f t="shared" si="111"/>
        <v>圭</v>
      </c>
      <c r="F568" s="153" t="str">
        <f t="shared" si="112"/>
        <v>ｻﾄｳ</v>
      </c>
      <c r="G568" s="153" t="str">
        <f t="shared" si="113"/>
        <v>ｹｲ</v>
      </c>
      <c r="H568" s="154">
        <f t="shared" si="114"/>
        <v>2</v>
      </c>
      <c r="I568" s="152" t="str">
        <f t="shared" si="106"/>
        <v>桜美林</v>
      </c>
      <c r="K568" s="152" t="str">
        <f t="shared" si="115"/>
        <v>男</v>
      </c>
      <c r="M568" s="380">
        <v>52430</v>
      </c>
      <c r="N568" s="380" t="s">
        <v>101</v>
      </c>
      <c r="O568" s="380" t="s">
        <v>4179</v>
      </c>
      <c r="P568" s="380" t="s">
        <v>313</v>
      </c>
      <c r="Q568" s="380" t="s">
        <v>308</v>
      </c>
      <c r="R568" s="380" t="s">
        <v>885</v>
      </c>
      <c r="S568" s="379"/>
      <c r="T568" s="380">
        <v>2</v>
      </c>
    </row>
    <row r="569" spans="1:20" x14ac:dyDescent="0.2">
      <c r="A569" s="151">
        <f t="shared" si="107"/>
        <v>52431</v>
      </c>
      <c r="B569" s="151">
        <f t="shared" si="108"/>
        <v>5</v>
      </c>
      <c r="C569" s="152">
        <f t="shared" si="109"/>
        <v>24</v>
      </c>
      <c r="D569" s="152" t="str">
        <f t="shared" si="110"/>
        <v>池上</v>
      </c>
      <c r="E569" s="152" t="str">
        <f t="shared" si="111"/>
        <v>昌</v>
      </c>
      <c r="F569" s="153" t="str">
        <f t="shared" si="112"/>
        <v>ｲｹｶﾞﾐ</v>
      </c>
      <c r="G569" s="153" t="str">
        <f t="shared" si="113"/>
        <v>ｼｮｳ</v>
      </c>
      <c r="H569" s="154">
        <f t="shared" si="114"/>
        <v>2</v>
      </c>
      <c r="I569" s="152" t="str">
        <f t="shared" si="106"/>
        <v>桜美林</v>
      </c>
      <c r="K569" s="152" t="str">
        <f t="shared" si="115"/>
        <v>男</v>
      </c>
      <c r="M569" s="380">
        <v>52431</v>
      </c>
      <c r="N569" s="380" t="s">
        <v>4084</v>
      </c>
      <c r="O569" s="380" t="s">
        <v>4180</v>
      </c>
      <c r="P569" s="380" t="s">
        <v>4085</v>
      </c>
      <c r="Q569" s="380" t="s">
        <v>362</v>
      </c>
      <c r="R569" s="380" t="s">
        <v>885</v>
      </c>
      <c r="S569" s="379"/>
      <c r="T569" s="380">
        <v>2</v>
      </c>
    </row>
    <row r="570" spans="1:20" x14ac:dyDescent="0.2">
      <c r="A570" s="151">
        <f t="shared" si="107"/>
        <v>52432</v>
      </c>
      <c r="B570" s="151">
        <f t="shared" si="108"/>
        <v>5</v>
      </c>
      <c r="C570" s="152">
        <f t="shared" si="109"/>
        <v>24</v>
      </c>
      <c r="D570" s="152" t="str">
        <f t="shared" si="110"/>
        <v>青木</v>
      </c>
      <c r="E570" s="152" t="str">
        <f t="shared" si="111"/>
        <v>遼人</v>
      </c>
      <c r="F570" s="153" t="str">
        <f t="shared" si="112"/>
        <v>ｱｵｷ</v>
      </c>
      <c r="G570" s="153" t="str">
        <f t="shared" si="113"/>
        <v>ﾊﾙﾄ</v>
      </c>
      <c r="H570" s="154">
        <f t="shared" si="114"/>
        <v>2</v>
      </c>
      <c r="I570" s="152" t="str">
        <f t="shared" si="106"/>
        <v>桜美林</v>
      </c>
      <c r="K570" s="152" t="str">
        <f t="shared" si="115"/>
        <v>男</v>
      </c>
      <c r="M570" s="380">
        <v>52432</v>
      </c>
      <c r="N570" s="380" t="s">
        <v>152</v>
      </c>
      <c r="O570" s="380" t="s">
        <v>4181</v>
      </c>
      <c r="P570" s="380" t="s">
        <v>455</v>
      </c>
      <c r="Q570" s="380" t="s">
        <v>2723</v>
      </c>
      <c r="R570" s="380" t="s">
        <v>885</v>
      </c>
      <c r="S570" s="379"/>
      <c r="T570" s="380">
        <v>2</v>
      </c>
    </row>
    <row r="571" spans="1:20" x14ac:dyDescent="0.2">
      <c r="A571" s="151">
        <f t="shared" si="107"/>
        <v>52433</v>
      </c>
      <c r="B571" s="151">
        <f t="shared" si="108"/>
        <v>5</v>
      </c>
      <c r="C571" s="152">
        <f t="shared" si="109"/>
        <v>24</v>
      </c>
      <c r="D571" s="152" t="str">
        <f t="shared" si="110"/>
        <v>國枝</v>
      </c>
      <c r="E571" s="152" t="str">
        <f t="shared" si="111"/>
        <v>俊輔</v>
      </c>
      <c r="F571" s="153" t="str">
        <f t="shared" si="112"/>
        <v>ｸﾆｴﾀﾞ</v>
      </c>
      <c r="G571" s="153" t="str">
        <f t="shared" si="113"/>
        <v>ｼｭﾝｽｹ</v>
      </c>
      <c r="H571" s="154">
        <f t="shared" si="114"/>
        <v>2</v>
      </c>
      <c r="I571" s="152" t="str">
        <f t="shared" si="106"/>
        <v>桜美林</v>
      </c>
      <c r="K571" s="152" t="str">
        <f t="shared" si="115"/>
        <v>男</v>
      </c>
      <c r="M571" s="380">
        <v>52433</v>
      </c>
      <c r="N571" s="380" t="s">
        <v>4182</v>
      </c>
      <c r="O571" s="380" t="s">
        <v>2362</v>
      </c>
      <c r="P571" s="380" t="s">
        <v>4183</v>
      </c>
      <c r="Q571" s="380" t="s">
        <v>478</v>
      </c>
      <c r="R571" s="380" t="s">
        <v>885</v>
      </c>
      <c r="S571" s="379"/>
      <c r="T571" s="380">
        <v>2</v>
      </c>
    </row>
    <row r="572" spans="1:20" x14ac:dyDescent="0.2">
      <c r="A572" s="151">
        <f t="shared" si="107"/>
        <v>52434</v>
      </c>
      <c r="B572" s="151">
        <f t="shared" si="108"/>
        <v>5</v>
      </c>
      <c r="C572" s="152">
        <f t="shared" si="109"/>
        <v>24</v>
      </c>
      <c r="D572" s="152" t="str">
        <f t="shared" si="110"/>
        <v>畑</v>
      </c>
      <c r="E572" s="152" t="str">
        <f t="shared" si="111"/>
        <v>智尋</v>
      </c>
      <c r="F572" s="153" t="str">
        <f t="shared" si="112"/>
        <v>ﾊﾀ</v>
      </c>
      <c r="G572" s="153" t="str">
        <f t="shared" si="113"/>
        <v>ﾄﾓﾋﾛ</v>
      </c>
      <c r="H572" s="154">
        <f t="shared" si="114"/>
        <v>2</v>
      </c>
      <c r="I572" s="152" t="str">
        <f t="shared" si="106"/>
        <v>桜美林</v>
      </c>
      <c r="K572" s="152" t="str">
        <f t="shared" si="115"/>
        <v>男</v>
      </c>
      <c r="M572" s="380">
        <v>52434</v>
      </c>
      <c r="N572" s="380" t="s">
        <v>4124</v>
      </c>
      <c r="O572" s="380" t="s">
        <v>4184</v>
      </c>
      <c r="P572" s="380" t="s">
        <v>591</v>
      </c>
      <c r="Q572" s="380" t="s">
        <v>588</v>
      </c>
      <c r="R572" s="380" t="s">
        <v>885</v>
      </c>
      <c r="S572" s="379"/>
      <c r="T572" s="380">
        <v>2</v>
      </c>
    </row>
    <row r="573" spans="1:20" x14ac:dyDescent="0.2">
      <c r="A573" s="151">
        <f t="shared" si="107"/>
        <v>52435</v>
      </c>
      <c r="B573" s="151">
        <f t="shared" si="108"/>
        <v>5</v>
      </c>
      <c r="C573" s="152">
        <f t="shared" si="109"/>
        <v>24</v>
      </c>
      <c r="D573" s="152" t="str">
        <f t="shared" si="110"/>
        <v>岩田</v>
      </c>
      <c r="E573" s="152" t="str">
        <f t="shared" si="111"/>
        <v>友輝</v>
      </c>
      <c r="F573" s="153" t="str">
        <f t="shared" si="112"/>
        <v>ｲﾜﾀ</v>
      </c>
      <c r="G573" s="153" t="str">
        <f t="shared" si="113"/>
        <v>ﾄﾓｷ</v>
      </c>
      <c r="H573" s="154">
        <f t="shared" si="114"/>
        <v>2</v>
      </c>
      <c r="I573" s="152" t="str">
        <f t="shared" si="106"/>
        <v>桜美林</v>
      </c>
      <c r="K573" s="152" t="str">
        <f t="shared" si="115"/>
        <v>男</v>
      </c>
      <c r="M573" s="380">
        <v>52435</v>
      </c>
      <c r="N573" s="380" t="s">
        <v>1272</v>
      </c>
      <c r="O573" s="380" t="s">
        <v>3050</v>
      </c>
      <c r="P573" s="380" t="s">
        <v>1273</v>
      </c>
      <c r="Q573" s="380" t="s">
        <v>324</v>
      </c>
      <c r="R573" s="380" t="s">
        <v>885</v>
      </c>
      <c r="S573" s="379"/>
      <c r="T573" s="380">
        <v>2</v>
      </c>
    </row>
    <row r="574" spans="1:20" x14ac:dyDescent="0.2">
      <c r="A574" s="151">
        <f t="shared" si="107"/>
        <v>52436</v>
      </c>
      <c r="B574" s="151">
        <f t="shared" si="108"/>
        <v>5</v>
      </c>
      <c r="C574" s="152">
        <f t="shared" si="109"/>
        <v>24</v>
      </c>
      <c r="D574" s="152" t="str">
        <f t="shared" si="110"/>
        <v>岡本</v>
      </c>
      <c r="E574" s="152" t="str">
        <f t="shared" si="111"/>
        <v>直樹</v>
      </c>
      <c r="F574" s="153" t="str">
        <f t="shared" si="112"/>
        <v>ｵｶﾓﾄ</v>
      </c>
      <c r="G574" s="153" t="str">
        <f t="shared" si="113"/>
        <v>ﾅｵｷ</v>
      </c>
      <c r="H574" s="154">
        <f t="shared" si="114"/>
        <v>2</v>
      </c>
      <c r="I574" s="152" t="str">
        <f t="shared" si="106"/>
        <v>桜美林</v>
      </c>
      <c r="K574" s="152" t="str">
        <f t="shared" si="115"/>
        <v>男</v>
      </c>
      <c r="M574" s="380">
        <v>52436</v>
      </c>
      <c r="N574" s="380" t="s">
        <v>227</v>
      </c>
      <c r="O574" s="380" t="s">
        <v>130</v>
      </c>
      <c r="P574" s="380" t="s">
        <v>372</v>
      </c>
      <c r="Q574" s="380" t="s">
        <v>385</v>
      </c>
      <c r="R574" s="380" t="s">
        <v>885</v>
      </c>
      <c r="S574" s="379"/>
      <c r="T574" s="380">
        <v>2</v>
      </c>
    </row>
    <row r="575" spans="1:20" x14ac:dyDescent="0.2">
      <c r="A575" s="151">
        <f t="shared" si="107"/>
        <v>52437</v>
      </c>
      <c r="B575" s="151">
        <f t="shared" si="108"/>
        <v>5</v>
      </c>
      <c r="C575" s="152">
        <f t="shared" si="109"/>
        <v>24</v>
      </c>
      <c r="D575" s="152" t="str">
        <f t="shared" si="110"/>
        <v>伊豆</v>
      </c>
      <c r="E575" s="152" t="str">
        <f t="shared" si="111"/>
        <v>嵩弥</v>
      </c>
      <c r="F575" s="153" t="str">
        <f t="shared" si="112"/>
        <v>ｲｽﾞ</v>
      </c>
      <c r="G575" s="153" t="str">
        <f t="shared" si="113"/>
        <v>ﾀｶﾔ</v>
      </c>
      <c r="H575" s="154">
        <f t="shared" si="114"/>
        <v>1</v>
      </c>
      <c r="I575" s="152" t="str">
        <f t="shared" si="106"/>
        <v>桜美林</v>
      </c>
      <c r="K575" s="152" t="str">
        <f t="shared" si="115"/>
        <v>男</v>
      </c>
      <c r="M575" s="380">
        <v>52437</v>
      </c>
      <c r="N575" s="380" t="s">
        <v>5619</v>
      </c>
      <c r="O575" s="380" t="s">
        <v>5620</v>
      </c>
      <c r="P575" s="380" t="s">
        <v>5621</v>
      </c>
      <c r="Q575" s="380" t="s">
        <v>892</v>
      </c>
      <c r="R575" s="380" t="s">
        <v>885</v>
      </c>
      <c r="S575" s="379"/>
      <c r="T575" s="380">
        <v>1</v>
      </c>
    </row>
    <row r="576" spans="1:20" x14ac:dyDescent="0.2">
      <c r="A576" s="151">
        <f t="shared" si="107"/>
        <v>52438</v>
      </c>
      <c r="B576" s="151">
        <f t="shared" si="108"/>
        <v>5</v>
      </c>
      <c r="C576" s="152">
        <f t="shared" si="109"/>
        <v>24</v>
      </c>
      <c r="D576" s="152" t="str">
        <f t="shared" si="110"/>
        <v>金指</v>
      </c>
      <c r="E576" s="152" t="str">
        <f t="shared" si="111"/>
        <v>裕太朗</v>
      </c>
      <c r="F576" s="153" t="str">
        <f t="shared" si="112"/>
        <v>ｶﾅｻﾞｼ</v>
      </c>
      <c r="G576" s="153" t="str">
        <f t="shared" si="113"/>
        <v>ﾕｳﾀﾛｳ</v>
      </c>
      <c r="H576" s="154">
        <f t="shared" si="114"/>
        <v>1</v>
      </c>
      <c r="I576" s="152" t="str">
        <f t="shared" si="106"/>
        <v>桜美林</v>
      </c>
      <c r="K576" s="152" t="str">
        <f t="shared" si="115"/>
        <v>男</v>
      </c>
      <c r="M576" s="380">
        <v>52438</v>
      </c>
      <c r="N576" s="380" t="s">
        <v>5622</v>
      </c>
      <c r="O576" s="380" t="s">
        <v>5623</v>
      </c>
      <c r="P576" s="380" t="s">
        <v>5624</v>
      </c>
      <c r="Q576" s="380" t="s">
        <v>639</v>
      </c>
      <c r="R576" s="380" t="s">
        <v>885</v>
      </c>
      <c r="S576" s="379"/>
      <c r="T576" s="380">
        <v>1</v>
      </c>
    </row>
    <row r="577" spans="1:20" x14ac:dyDescent="0.2">
      <c r="A577" s="151">
        <f t="shared" si="107"/>
        <v>52439</v>
      </c>
      <c r="B577" s="151">
        <f t="shared" si="108"/>
        <v>5</v>
      </c>
      <c r="C577" s="152">
        <f t="shared" si="109"/>
        <v>24</v>
      </c>
      <c r="D577" s="152" t="str">
        <f t="shared" si="110"/>
        <v>關塚</v>
      </c>
      <c r="E577" s="152" t="str">
        <f t="shared" si="111"/>
        <v>舟</v>
      </c>
      <c r="F577" s="153" t="str">
        <f t="shared" si="112"/>
        <v>ｾｷﾂﾞｶ</v>
      </c>
      <c r="G577" s="153" t="str">
        <f t="shared" si="113"/>
        <v>ｼｭｳ</v>
      </c>
      <c r="H577" s="154">
        <f t="shared" si="114"/>
        <v>1</v>
      </c>
      <c r="I577" s="152" t="str">
        <f t="shared" si="106"/>
        <v>桜美林</v>
      </c>
      <c r="K577" s="152" t="str">
        <f t="shared" si="115"/>
        <v>男</v>
      </c>
      <c r="M577" s="380">
        <v>52439</v>
      </c>
      <c r="N577" s="380" t="s">
        <v>5625</v>
      </c>
      <c r="O577" s="380" t="s">
        <v>5626</v>
      </c>
      <c r="P577" s="380" t="s">
        <v>5627</v>
      </c>
      <c r="Q577" s="380" t="s">
        <v>2560</v>
      </c>
      <c r="R577" s="380" t="s">
        <v>885</v>
      </c>
      <c r="S577" s="379"/>
      <c r="T577" s="380">
        <v>1</v>
      </c>
    </row>
    <row r="578" spans="1:20" x14ac:dyDescent="0.2">
      <c r="A578" s="151">
        <f t="shared" si="107"/>
        <v>52440</v>
      </c>
      <c r="B578" s="151">
        <f t="shared" si="108"/>
        <v>5</v>
      </c>
      <c r="C578" s="152">
        <f t="shared" si="109"/>
        <v>24</v>
      </c>
      <c r="D578" s="152" t="str">
        <f t="shared" si="110"/>
        <v>栁沼</v>
      </c>
      <c r="E578" s="152" t="str">
        <f t="shared" si="111"/>
        <v>航太</v>
      </c>
      <c r="F578" s="153" t="str">
        <f t="shared" si="112"/>
        <v>ﾔｷﾞﾇﾏ</v>
      </c>
      <c r="G578" s="153" t="str">
        <f t="shared" si="113"/>
        <v>ｺｳﾀ</v>
      </c>
      <c r="H578" s="154">
        <f t="shared" si="114"/>
        <v>1</v>
      </c>
      <c r="I578" s="152" t="str">
        <f t="shared" ref="I578:I641" si="116">VLOOKUP(B578*100+C578,テスト,2,0)</f>
        <v>桜美林</v>
      </c>
      <c r="K578" s="152" t="str">
        <f t="shared" si="115"/>
        <v>男</v>
      </c>
      <c r="M578" s="380">
        <v>52440</v>
      </c>
      <c r="N578" s="380" t="s">
        <v>5628</v>
      </c>
      <c r="O578" s="380" t="s">
        <v>1811</v>
      </c>
      <c r="P578" s="380" t="s">
        <v>5629</v>
      </c>
      <c r="Q578" s="380" t="s">
        <v>535</v>
      </c>
      <c r="R578" s="380" t="s">
        <v>885</v>
      </c>
      <c r="S578" s="379"/>
      <c r="T578" s="380">
        <v>1</v>
      </c>
    </row>
    <row r="579" spans="1:20" x14ac:dyDescent="0.2">
      <c r="A579" s="151">
        <f t="shared" ref="A579:A642" si="117">M579</f>
        <v>52441</v>
      </c>
      <c r="B579" s="151">
        <f t="shared" ref="B579:B642" si="118">ROUNDDOWN(A579/10000,0)</f>
        <v>5</v>
      </c>
      <c r="C579" s="152">
        <f t="shared" ref="C579:C642" si="119">ROUNDDOWN((A579-B579*10000)/100,0)</f>
        <v>24</v>
      </c>
      <c r="D579" s="152" t="str">
        <f t="shared" ref="D579:D642" si="120">N579</f>
        <v>石塚</v>
      </c>
      <c r="E579" s="152" t="str">
        <f t="shared" ref="E579:E642" si="121">O579</f>
        <v>智大</v>
      </c>
      <c r="F579" s="153" t="str">
        <f t="shared" ref="F579:F642" si="122">P579</f>
        <v>ｲｼﾂﾞｶ</v>
      </c>
      <c r="G579" s="153" t="str">
        <f t="shared" ref="G579:G642" si="123">Q579</f>
        <v>ﾄﾓﾋﾛ</v>
      </c>
      <c r="H579" s="154">
        <f t="shared" ref="H579:H642" si="124">T579</f>
        <v>1</v>
      </c>
      <c r="I579" s="152" t="str">
        <f t="shared" si="116"/>
        <v>桜美林</v>
      </c>
      <c r="K579" s="152" t="str">
        <f t="shared" ref="K579:K642" si="125">R579</f>
        <v>男</v>
      </c>
      <c r="M579" s="380">
        <v>52441</v>
      </c>
      <c r="N579" s="380" t="s">
        <v>1849</v>
      </c>
      <c r="O579" s="380" t="s">
        <v>5590</v>
      </c>
      <c r="P579" s="380" t="s">
        <v>1850</v>
      </c>
      <c r="Q579" s="380" t="s">
        <v>588</v>
      </c>
      <c r="R579" s="380" t="s">
        <v>885</v>
      </c>
      <c r="S579" s="379"/>
      <c r="T579" s="380">
        <v>1</v>
      </c>
    </row>
    <row r="580" spans="1:20" x14ac:dyDescent="0.2">
      <c r="A580" s="151">
        <f t="shared" si="117"/>
        <v>52451</v>
      </c>
      <c r="B580" s="151">
        <f t="shared" si="118"/>
        <v>5</v>
      </c>
      <c r="C580" s="152">
        <f t="shared" si="119"/>
        <v>24</v>
      </c>
      <c r="D580" s="152" t="str">
        <f t="shared" si="120"/>
        <v>石垣</v>
      </c>
      <c r="E580" s="152" t="str">
        <f t="shared" si="121"/>
        <v>歌織</v>
      </c>
      <c r="F580" s="153" t="str">
        <f t="shared" si="122"/>
        <v>ｲｼｶﾞｷ</v>
      </c>
      <c r="G580" s="153" t="str">
        <f t="shared" si="123"/>
        <v>ｶｵﾘ</v>
      </c>
      <c r="H580" s="154">
        <f t="shared" si="124"/>
        <v>2</v>
      </c>
      <c r="I580" s="152" t="str">
        <f t="shared" si="116"/>
        <v>桜美林</v>
      </c>
      <c r="K580" s="152" t="str">
        <f t="shared" si="125"/>
        <v>女</v>
      </c>
      <c r="M580" s="380">
        <v>52451</v>
      </c>
      <c r="N580" s="380" t="s">
        <v>4185</v>
      </c>
      <c r="O580" s="380" t="s">
        <v>4186</v>
      </c>
      <c r="P580" s="380" t="s">
        <v>4187</v>
      </c>
      <c r="Q580" s="380" t="s">
        <v>3536</v>
      </c>
      <c r="R580" s="380" t="s">
        <v>886</v>
      </c>
      <c r="S580" s="379"/>
      <c r="T580" s="380">
        <v>2</v>
      </c>
    </row>
    <row r="581" spans="1:20" x14ac:dyDescent="0.2">
      <c r="A581" s="151">
        <f t="shared" si="117"/>
        <v>52452</v>
      </c>
      <c r="B581" s="151">
        <f t="shared" si="118"/>
        <v>5</v>
      </c>
      <c r="C581" s="152">
        <f t="shared" si="119"/>
        <v>24</v>
      </c>
      <c r="D581" s="152" t="str">
        <f t="shared" si="120"/>
        <v>笠野</v>
      </c>
      <c r="E581" s="152" t="str">
        <f t="shared" si="121"/>
        <v>真矢</v>
      </c>
      <c r="F581" s="153" t="str">
        <f t="shared" si="122"/>
        <v>ｶｻﾉ</v>
      </c>
      <c r="G581" s="153" t="str">
        <f t="shared" si="123"/>
        <v>ﾏﾔ</v>
      </c>
      <c r="H581" s="154">
        <f t="shared" si="124"/>
        <v>2</v>
      </c>
      <c r="I581" s="152" t="str">
        <f t="shared" si="116"/>
        <v>桜美林</v>
      </c>
      <c r="K581" s="152" t="str">
        <f t="shared" si="125"/>
        <v>女</v>
      </c>
      <c r="M581" s="380">
        <v>52452</v>
      </c>
      <c r="N581" s="380" t="s">
        <v>4188</v>
      </c>
      <c r="O581" s="380" t="s">
        <v>2574</v>
      </c>
      <c r="P581" s="380" t="s">
        <v>4189</v>
      </c>
      <c r="Q581" s="380" t="s">
        <v>2575</v>
      </c>
      <c r="R581" s="380" t="s">
        <v>886</v>
      </c>
      <c r="S581" s="379"/>
      <c r="T581" s="380">
        <v>2</v>
      </c>
    </row>
    <row r="582" spans="1:20" x14ac:dyDescent="0.2">
      <c r="A582" s="151">
        <f t="shared" si="117"/>
        <v>52453</v>
      </c>
      <c r="B582" s="151">
        <f t="shared" si="118"/>
        <v>5</v>
      </c>
      <c r="C582" s="152">
        <f t="shared" si="119"/>
        <v>24</v>
      </c>
      <c r="D582" s="152" t="str">
        <f t="shared" si="120"/>
        <v>難波</v>
      </c>
      <c r="E582" s="152" t="str">
        <f t="shared" si="121"/>
        <v>美羽</v>
      </c>
      <c r="F582" s="153" t="str">
        <f t="shared" si="122"/>
        <v>ﾅﾝﾊﾞ</v>
      </c>
      <c r="G582" s="153" t="str">
        <f t="shared" si="123"/>
        <v>ﾐｳ</v>
      </c>
      <c r="H582" s="154">
        <f t="shared" si="124"/>
        <v>2</v>
      </c>
      <c r="I582" s="152" t="str">
        <f t="shared" si="116"/>
        <v>桜美林</v>
      </c>
      <c r="K582" s="152" t="str">
        <f t="shared" si="125"/>
        <v>女</v>
      </c>
      <c r="M582" s="380">
        <v>52453</v>
      </c>
      <c r="N582" s="380" t="s">
        <v>4190</v>
      </c>
      <c r="O582" s="380" t="s">
        <v>2737</v>
      </c>
      <c r="P582" s="380" t="s">
        <v>4191</v>
      </c>
      <c r="Q582" s="380" t="s">
        <v>2738</v>
      </c>
      <c r="R582" s="380" t="s">
        <v>886</v>
      </c>
      <c r="S582" s="379"/>
      <c r="T582" s="380">
        <v>2</v>
      </c>
    </row>
    <row r="583" spans="1:20" x14ac:dyDescent="0.2">
      <c r="A583" s="151">
        <f t="shared" si="117"/>
        <v>52454</v>
      </c>
      <c r="B583" s="151">
        <f t="shared" si="118"/>
        <v>5</v>
      </c>
      <c r="C583" s="152">
        <f t="shared" si="119"/>
        <v>24</v>
      </c>
      <c r="D583" s="152" t="str">
        <f t="shared" si="120"/>
        <v>山谷</v>
      </c>
      <c r="E583" s="152" t="str">
        <f t="shared" si="121"/>
        <v>菜緒</v>
      </c>
      <c r="F583" s="153" t="str">
        <f t="shared" si="122"/>
        <v>ﾔﾏﾀﾆ</v>
      </c>
      <c r="G583" s="153" t="str">
        <f t="shared" si="123"/>
        <v>ﾅｵ</v>
      </c>
      <c r="H583" s="154">
        <f t="shared" si="124"/>
        <v>2</v>
      </c>
      <c r="I583" s="152" t="str">
        <f t="shared" si="116"/>
        <v>桜美林</v>
      </c>
      <c r="K583" s="152" t="str">
        <f t="shared" si="125"/>
        <v>女</v>
      </c>
      <c r="M583" s="380">
        <v>52454</v>
      </c>
      <c r="N583" s="380" t="s">
        <v>4192</v>
      </c>
      <c r="O583" s="380" t="s">
        <v>2104</v>
      </c>
      <c r="P583" s="380" t="s">
        <v>4193</v>
      </c>
      <c r="Q583" s="380" t="s">
        <v>398</v>
      </c>
      <c r="R583" s="380" t="s">
        <v>886</v>
      </c>
      <c r="S583" s="379"/>
      <c r="T583" s="380">
        <v>2</v>
      </c>
    </row>
    <row r="584" spans="1:20" x14ac:dyDescent="0.2">
      <c r="A584" s="151">
        <f t="shared" si="117"/>
        <v>52456</v>
      </c>
      <c r="B584" s="151">
        <f t="shared" si="118"/>
        <v>5</v>
      </c>
      <c r="C584" s="152">
        <f t="shared" si="119"/>
        <v>24</v>
      </c>
      <c r="D584" s="152" t="str">
        <f t="shared" si="120"/>
        <v>渡邉</v>
      </c>
      <c r="E584" s="152" t="str">
        <f t="shared" si="121"/>
        <v>ゆきの</v>
      </c>
      <c r="F584" s="153" t="str">
        <f t="shared" si="122"/>
        <v>ﾜﾀﾅﾍﾞ</v>
      </c>
      <c r="G584" s="153" t="str">
        <f t="shared" si="123"/>
        <v>ﾕｷﾉ</v>
      </c>
      <c r="H584" s="154">
        <f t="shared" si="124"/>
        <v>2</v>
      </c>
      <c r="I584" s="152" t="str">
        <f t="shared" si="116"/>
        <v>桜美林</v>
      </c>
      <c r="K584" s="152" t="str">
        <f t="shared" si="125"/>
        <v>女</v>
      </c>
      <c r="M584" s="380">
        <v>52456</v>
      </c>
      <c r="N584" s="380" t="s">
        <v>156</v>
      </c>
      <c r="O584" s="380" t="s">
        <v>4194</v>
      </c>
      <c r="P584" s="380" t="s">
        <v>346</v>
      </c>
      <c r="Q584" s="380" t="s">
        <v>1437</v>
      </c>
      <c r="R584" s="380" t="s">
        <v>886</v>
      </c>
      <c r="S584" s="379"/>
      <c r="T584" s="380">
        <v>2</v>
      </c>
    </row>
    <row r="585" spans="1:20" x14ac:dyDescent="0.2">
      <c r="A585" s="151">
        <f t="shared" si="117"/>
        <v>52457</v>
      </c>
      <c r="B585" s="151">
        <f t="shared" si="118"/>
        <v>5</v>
      </c>
      <c r="C585" s="152">
        <f t="shared" si="119"/>
        <v>24</v>
      </c>
      <c r="D585" s="152" t="str">
        <f t="shared" si="120"/>
        <v>水島</v>
      </c>
      <c r="E585" s="152" t="str">
        <f t="shared" si="121"/>
        <v>汐梨</v>
      </c>
      <c r="F585" s="153" t="str">
        <f t="shared" si="122"/>
        <v>ﾐｽﾞｼﾏ</v>
      </c>
      <c r="G585" s="153" t="str">
        <f t="shared" si="123"/>
        <v>ｼｵﾘ</v>
      </c>
      <c r="H585" s="154">
        <f t="shared" si="124"/>
        <v>2</v>
      </c>
      <c r="I585" s="152" t="str">
        <f t="shared" si="116"/>
        <v>桜美林</v>
      </c>
      <c r="K585" s="152" t="str">
        <f t="shared" si="125"/>
        <v>女</v>
      </c>
      <c r="M585" s="380">
        <v>52457</v>
      </c>
      <c r="N585" s="380" t="s">
        <v>5057</v>
      </c>
      <c r="O585" s="380" t="s">
        <v>5058</v>
      </c>
      <c r="P585" s="380" t="s">
        <v>5059</v>
      </c>
      <c r="Q585" s="380" t="s">
        <v>493</v>
      </c>
      <c r="R585" s="380" t="s">
        <v>886</v>
      </c>
      <c r="S585" s="379"/>
      <c r="T585" s="380">
        <v>2</v>
      </c>
    </row>
    <row r="586" spans="1:20" x14ac:dyDescent="0.2">
      <c r="A586" s="151">
        <f t="shared" si="117"/>
        <v>52458</v>
      </c>
      <c r="B586" s="151">
        <f t="shared" si="118"/>
        <v>5</v>
      </c>
      <c r="C586" s="152">
        <f t="shared" si="119"/>
        <v>24</v>
      </c>
      <c r="D586" s="152" t="str">
        <f t="shared" si="120"/>
        <v>黑田</v>
      </c>
      <c r="E586" s="152" t="str">
        <f t="shared" si="121"/>
        <v>陽菜</v>
      </c>
      <c r="F586" s="153" t="str">
        <f t="shared" si="122"/>
        <v>ｸﾛﾀﾞ</v>
      </c>
      <c r="G586" s="153" t="str">
        <f t="shared" si="123"/>
        <v>ﾋﾅ</v>
      </c>
      <c r="H586" s="154">
        <f t="shared" si="124"/>
        <v>1</v>
      </c>
      <c r="I586" s="152" t="str">
        <f t="shared" si="116"/>
        <v>桜美林</v>
      </c>
      <c r="K586" s="152" t="str">
        <f t="shared" si="125"/>
        <v>女</v>
      </c>
      <c r="M586" s="380">
        <v>52458</v>
      </c>
      <c r="N586" s="380" t="s">
        <v>5630</v>
      </c>
      <c r="O586" s="380" t="s">
        <v>1352</v>
      </c>
      <c r="P586" s="380" t="s">
        <v>1241</v>
      </c>
      <c r="Q586" s="380" t="s">
        <v>1353</v>
      </c>
      <c r="R586" s="380" t="s">
        <v>886</v>
      </c>
      <c r="S586" s="379"/>
      <c r="T586" s="380">
        <v>1</v>
      </c>
    </row>
    <row r="587" spans="1:20" x14ac:dyDescent="0.2">
      <c r="A587" s="151">
        <f t="shared" si="117"/>
        <v>52459</v>
      </c>
      <c r="B587" s="151">
        <f t="shared" si="118"/>
        <v>5</v>
      </c>
      <c r="C587" s="152">
        <f t="shared" si="119"/>
        <v>24</v>
      </c>
      <c r="D587" s="152" t="str">
        <f t="shared" si="120"/>
        <v>日出</v>
      </c>
      <c r="E587" s="152" t="str">
        <f t="shared" si="121"/>
        <v>珠寿</v>
      </c>
      <c r="F587" s="153" t="str">
        <f t="shared" si="122"/>
        <v>ﾋﾉﾃﾞ</v>
      </c>
      <c r="G587" s="153" t="str">
        <f t="shared" si="123"/>
        <v>ｽｽﾞ</v>
      </c>
      <c r="H587" s="154">
        <f t="shared" si="124"/>
        <v>1</v>
      </c>
      <c r="I587" s="152" t="str">
        <f t="shared" si="116"/>
        <v>桜美林</v>
      </c>
      <c r="K587" s="152" t="str">
        <f t="shared" si="125"/>
        <v>女</v>
      </c>
      <c r="M587" s="380">
        <v>52459</v>
      </c>
      <c r="N587" s="380" t="s">
        <v>5631</v>
      </c>
      <c r="O587" s="380" t="s">
        <v>5632</v>
      </c>
      <c r="P587" s="380" t="s">
        <v>5633</v>
      </c>
      <c r="Q587" s="380" t="s">
        <v>4353</v>
      </c>
      <c r="R587" s="380" t="s">
        <v>886</v>
      </c>
      <c r="S587" s="379"/>
      <c r="T587" s="380">
        <v>1</v>
      </c>
    </row>
    <row r="588" spans="1:20" x14ac:dyDescent="0.2">
      <c r="A588" s="151">
        <f t="shared" si="117"/>
        <v>52460</v>
      </c>
      <c r="B588" s="151">
        <f t="shared" si="118"/>
        <v>5</v>
      </c>
      <c r="C588" s="152">
        <f t="shared" si="119"/>
        <v>24</v>
      </c>
      <c r="D588" s="152" t="str">
        <f t="shared" si="120"/>
        <v>牛尾</v>
      </c>
      <c r="E588" s="152" t="str">
        <f t="shared" si="121"/>
        <v>芹香</v>
      </c>
      <c r="F588" s="153" t="str">
        <f t="shared" si="122"/>
        <v>ｳｼｵ</v>
      </c>
      <c r="G588" s="153" t="str">
        <f t="shared" si="123"/>
        <v>ｾﾘｶ</v>
      </c>
      <c r="H588" s="154">
        <f t="shared" si="124"/>
        <v>1</v>
      </c>
      <c r="I588" s="152" t="str">
        <f t="shared" si="116"/>
        <v>桜美林</v>
      </c>
      <c r="K588" s="152" t="str">
        <f t="shared" si="125"/>
        <v>女</v>
      </c>
      <c r="M588" s="380">
        <v>52460</v>
      </c>
      <c r="N588" s="380" t="s">
        <v>5634</v>
      </c>
      <c r="O588" s="380" t="s">
        <v>5635</v>
      </c>
      <c r="P588" s="380" t="s">
        <v>5636</v>
      </c>
      <c r="Q588" s="380" t="s">
        <v>5637</v>
      </c>
      <c r="R588" s="380" t="s">
        <v>886</v>
      </c>
      <c r="S588" s="379"/>
      <c r="T588" s="380">
        <v>1</v>
      </c>
    </row>
    <row r="589" spans="1:20" x14ac:dyDescent="0.2">
      <c r="A589" s="151">
        <f t="shared" si="117"/>
        <v>52461</v>
      </c>
      <c r="B589" s="151">
        <f t="shared" si="118"/>
        <v>5</v>
      </c>
      <c r="C589" s="152">
        <f t="shared" si="119"/>
        <v>24</v>
      </c>
      <c r="D589" s="152" t="str">
        <f t="shared" si="120"/>
        <v>鴨田</v>
      </c>
      <c r="E589" s="152" t="str">
        <f t="shared" si="121"/>
        <v>実祈</v>
      </c>
      <c r="F589" s="153" t="str">
        <f t="shared" si="122"/>
        <v>ｶﾓﾀﾞ</v>
      </c>
      <c r="G589" s="153" t="str">
        <f t="shared" si="123"/>
        <v>ﾐｷ</v>
      </c>
      <c r="H589" s="154">
        <f t="shared" si="124"/>
        <v>1</v>
      </c>
      <c r="I589" s="152" t="str">
        <f t="shared" si="116"/>
        <v>桜美林</v>
      </c>
      <c r="K589" s="152" t="str">
        <f t="shared" si="125"/>
        <v>女</v>
      </c>
      <c r="M589" s="380">
        <v>52461</v>
      </c>
      <c r="N589" s="380" t="s">
        <v>5638</v>
      </c>
      <c r="O589" s="380" t="s">
        <v>5639</v>
      </c>
      <c r="P589" s="380" t="s">
        <v>5640</v>
      </c>
      <c r="Q589" s="380" t="s">
        <v>407</v>
      </c>
      <c r="R589" s="380" t="s">
        <v>886</v>
      </c>
      <c r="S589" s="379"/>
      <c r="T589" s="380">
        <v>1</v>
      </c>
    </row>
    <row r="590" spans="1:20" x14ac:dyDescent="0.2">
      <c r="A590" s="151">
        <f t="shared" si="117"/>
        <v>52462</v>
      </c>
      <c r="B590" s="151">
        <f t="shared" si="118"/>
        <v>5</v>
      </c>
      <c r="C590" s="152">
        <f t="shared" si="119"/>
        <v>24</v>
      </c>
      <c r="D590" s="152" t="str">
        <f t="shared" si="120"/>
        <v>伊藤</v>
      </c>
      <c r="E590" s="152" t="str">
        <f t="shared" si="121"/>
        <v>理吏子</v>
      </c>
      <c r="F590" s="153" t="str">
        <f t="shared" si="122"/>
        <v>ｲﾄｳ</v>
      </c>
      <c r="G590" s="153" t="str">
        <f t="shared" si="123"/>
        <v>ﾘﾘｺ</v>
      </c>
      <c r="H590" s="154">
        <f t="shared" si="124"/>
        <v>1</v>
      </c>
      <c r="I590" s="152" t="str">
        <f t="shared" si="116"/>
        <v>桜美林</v>
      </c>
      <c r="K590" s="152" t="str">
        <f t="shared" si="125"/>
        <v>女</v>
      </c>
      <c r="M590" s="380">
        <v>52462</v>
      </c>
      <c r="N590" s="380" t="s">
        <v>106</v>
      </c>
      <c r="O590" s="380" t="s">
        <v>5641</v>
      </c>
      <c r="P590" s="380" t="s">
        <v>319</v>
      </c>
      <c r="Q590" s="380" t="s">
        <v>4149</v>
      </c>
      <c r="R590" s="380" t="s">
        <v>886</v>
      </c>
      <c r="S590" s="379"/>
      <c r="T590" s="380">
        <v>1</v>
      </c>
    </row>
    <row r="591" spans="1:20" x14ac:dyDescent="0.2">
      <c r="A591" s="151">
        <f t="shared" si="117"/>
        <v>52463</v>
      </c>
      <c r="B591" s="151">
        <f t="shared" si="118"/>
        <v>5</v>
      </c>
      <c r="C591" s="152">
        <f t="shared" si="119"/>
        <v>24</v>
      </c>
      <c r="D591" s="152" t="str">
        <f t="shared" si="120"/>
        <v>松本</v>
      </c>
      <c r="E591" s="152" t="str">
        <f t="shared" si="121"/>
        <v>みなみ</v>
      </c>
      <c r="F591" s="153" t="str">
        <f t="shared" si="122"/>
        <v>ﾏﾂﾓﾄ</v>
      </c>
      <c r="G591" s="153" t="str">
        <f t="shared" si="123"/>
        <v>ﾐﾅﾐ</v>
      </c>
      <c r="H591" s="154">
        <f t="shared" si="124"/>
        <v>1</v>
      </c>
      <c r="I591" s="152" t="str">
        <f t="shared" si="116"/>
        <v>桜美林</v>
      </c>
      <c r="K591" s="152" t="str">
        <f t="shared" si="125"/>
        <v>女</v>
      </c>
      <c r="M591" s="380">
        <v>52463</v>
      </c>
      <c r="N591" s="380" t="s">
        <v>133</v>
      </c>
      <c r="O591" s="380" t="s">
        <v>246</v>
      </c>
      <c r="P591" s="380" t="s">
        <v>311</v>
      </c>
      <c r="Q591" s="380" t="s">
        <v>514</v>
      </c>
      <c r="R591" s="380" t="s">
        <v>886</v>
      </c>
      <c r="S591" s="379"/>
      <c r="T591" s="380">
        <v>1</v>
      </c>
    </row>
    <row r="592" spans="1:20" x14ac:dyDescent="0.2">
      <c r="A592" s="151">
        <f t="shared" si="117"/>
        <v>52486</v>
      </c>
      <c r="B592" s="151">
        <f t="shared" si="118"/>
        <v>5</v>
      </c>
      <c r="C592" s="152">
        <f t="shared" si="119"/>
        <v>24</v>
      </c>
      <c r="D592" s="152" t="str">
        <f t="shared" si="120"/>
        <v>嘉数</v>
      </c>
      <c r="E592" s="152" t="str">
        <f t="shared" si="121"/>
        <v>百合</v>
      </c>
      <c r="F592" s="153" t="str">
        <f t="shared" si="122"/>
        <v>ｶｽｳ</v>
      </c>
      <c r="G592" s="153" t="str">
        <f t="shared" si="123"/>
        <v>ﾕﾘ</v>
      </c>
      <c r="H592" s="154">
        <f t="shared" si="124"/>
        <v>3</v>
      </c>
      <c r="I592" s="152" t="str">
        <f t="shared" si="116"/>
        <v>桜美林</v>
      </c>
      <c r="K592" s="152" t="str">
        <f t="shared" si="125"/>
        <v>女</v>
      </c>
      <c r="M592" s="380">
        <v>52486</v>
      </c>
      <c r="N592" s="380" t="s">
        <v>2508</v>
      </c>
      <c r="O592" s="380" t="s">
        <v>2509</v>
      </c>
      <c r="P592" s="380" t="s">
        <v>2510</v>
      </c>
      <c r="Q592" s="380" t="s">
        <v>320</v>
      </c>
      <c r="R592" s="380" t="s">
        <v>886</v>
      </c>
      <c r="S592" s="379"/>
      <c r="T592" s="380">
        <v>3</v>
      </c>
    </row>
    <row r="593" spans="1:20" x14ac:dyDescent="0.2">
      <c r="A593" s="151">
        <f t="shared" si="117"/>
        <v>52488</v>
      </c>
      <c r="B593" s="151">
        <f t="shared" si="118"/>
        <v>5</v>
      </c>
      <c r="C593" s="152">
        <f t="shared" si="119"/>
        <v>24</v>
      </c>
      <c r="D593" s="152" t="str">
        <f t="shared" si="120"/>
        <v>木村</v>
      </c>
      <c r="E593" s="152" t="str">
        <f t="shared" si="121"/>
        <v>菜々美</v>
      </c>
      <c r="F593" s="153" t="str">
        <f t="shared" si="122"/>
        <v>ｷﾑﾗ</v>
      </c>
      <c r="G593" s="153" t="str">
        <f t="shared" si="123"/>
        <v>ﾅﾅﾐ</v>
      </c>
      <c r="H593" s="154">
        <f t="shared" si="124"/>
        <v>3</v>
      </c>
      <c r="I593" s="152" t="str">
        <f t="shared" si="116"/>
        <v>桜美林</v>
      </c>
      <c r="K593" s="152" t="str">
        <f t="shared" si="125"/>
        <v>女</v>
      </c>
      <c r="M593" s="380">
        <v>52488</v>
      </c>
      <c r="N593" s="380" t="s">
        <v>148</v>
      </c>
      <c r="O593" s="380" t="s">
        <v>2512</v>
      </c>
      <c r="P593" s="380" t="s">
        <v>363</v>
      </c>
      <c r="Q593" s="380" t="s">
        <v>595</v>
      </c>
      <c r="R593" s="380" t="s">
        <v>886</v>
      </c>
      <c r="S593" s="379"/>
      <c r="T593" s="380">
        <v>3</v>
      </c>
    </row>
    <row r="594" spans="1:20" x14ac:dyDescent="0.2">
      <c r="A594" s="151">
        <f t="shared" si="117"/>
        <v>52490</v>
      </c>
      <c r="B594" s="151">
        <f t="shared" si="118"/>
        <v>5</v>
      </c>
      <c r="C594" s="152">
        <f t="shared" si="119"/>
        <v>24</v>
      </c>
      <c r="D594" s="152" t="str">
        <f t="shared" si="120"/>
        <v>早川</v>
      </c>
      <c r="E594" s="152" t="str">
        <f t="shared" si="121"/>
        <v>歩</v>
      </c>
      <c r="F594" s="153" t="str">
        <f t="shared" si="122"/>
        <v>ﾊﾔｶﾜ</v>
      </c>
      <c r="G594" s="153" t="str">
        <f t="shared" si="123"/>
        <v>ｱﾕﾐ</v>
      </c>
      <c r="H594" s="154">
        <f t="shared" si="124"/>
        <v>3</v>
      </c>
      <c r="I594" s="152" t="str">
        <f t="shared" si="116"/>
        <v>桜美林</v>
      </c>
      <c r="K594" s="152" t="str">
        <f t="shared" si="125"/>
        <v>女</v>
      </c>
      <c r="M594" s="380">
        <v>52490</v>
      </c>
      <c r="N594" s="380" t="s">
        <v>2513</v>
      </c>
      <c r="O594" s="380" t="s">
        <v>1554</v>
      </c>
      <c r="P594" s="380" t="s">
        <v>2514</v>
      </c>
      <c r="Q594" s="380" t="s">
        <v>599</v>
      </c>
      <c r="R594" s="380" t="s">
        <v>886</v>
      </c>
      <c r="S594" s="379"/>
      <c r="T594" s="380">
        <v>3</v>
      </c>
    </row>
    <row r="595" spans="1:20" x14ac:dyDescent="0.2">
      <c r="A595" s="151">
        <f t="shared" si="117"/>
        <v>52491</v>
      </c>
      <c r="B595" s="151">
        <f t="shared" si="118"/>
        <v>5</v>
      </c>
      <c r="C595" s="152">
        <f t="shared" si="119"/>
        <v>24</v>
      </c>
      <c r="D595" s="152" t="str">
        <f t="shared" si="120"/>
        <v>早野</v>
      </c>
      <c r="E595" s="152" t="str">
        <f t="shared" si="121"/>
        <v>有未花</v>
      </c>
      <c r="F595" s="153" t="str">
        <f t="shared" si="122"/>
        <v>ﾊﾔﾉ</v>
      </c>
      <c r="G595" s="153" t="str">
        <f t="shared" si="123"/>
        <v>ﾕﾐｶ</v>
      </c>
      <c r="H595" s="154">
        <f t="shared" si="124"/>
        <v>3</v>
      </c>
      <c r="I595" s="152" t="str">
        <f t="shared" si="116"/>
        <v>桜美林</v>
      </c>
      <c r="K595" s="152" t="str">
        <f t="shared" si="125"/>
        <v>女</v>
      </c>
      <c r="M595" s="380">
        <v>52491</v>
      </c>
      <c r="N595" s="380" t="s">
        <v>2515</v>
      </c>
      <c r="O595" s="380" t="s">
        <v>2516</v>
      </c>
      <c r="P595" s="380" t="s">
        <v>2517</v>
      </c>
      <c r="Q595" s="380" t="s">
        <v>1481</v>
      </c>
      <c r="R595" s="380" t="s">
        <v>886</v>
      </c>
      <c r="S595" s="379"/>
      <c r="T595" s="380">
        <v>3</v>
      </c>
    </row>
    <row r="596" spans="1:20" x14ac:dyDescent="0.2">
      <c r="A596" s="151">
        <f t="shared" si="117"/>
        <v>52492</v>
      </c>
      <c r="B596" s="151">
        <f t="shared" si="118"/>
        <v>5</v>
      </c>
      <c r="C596" s="152">
        <f t="shared" si="119"/>
        <v>24</v>
      </c>
      <c r="D596" s="152" t="str">
        <f t="shared" si="120"/>
        <v>平山</v>
      </c>
      <c r="E596" s="152" t="str">
        <f t="shared" si="121"/>
        <v>史華</v>
      </c>
      <c r="F596" s="153" t="str">
        <f t="shared" si="122"/>
        <v>ﾋﾗﾔﾏ</v>
      </c>
      <c r="G596" s="153" t="str">
        <f t="shared" si="123"/>
        <v>ﾌﾐｶ</v>
      </c>
      <c r="H596" s="154">
        <f t="shared" si="124"/>
        <v>3</v>
      </c>
      <c r="I596" s="152" t="str">
        <f t="shared" si="116"/>
        <v>桜美林</v>
      </c>
      <c r="K596" s="152" t="str">
        <f t="shared" si="125"/>
        <v>女</v>
      </c>
      <c r="M596" s="380">
        <v>52492</v>
      </c>
      <c r="N596" s="380" t="s">
        <v>165</v>
      </c>
      <c r="O596" s="380" t="s">
        <v>1634</v>
      </c>
      <c r="P596" s="380" t="s">
        <v>325</v>
      </c>
      <c r="Q596" s="380" t="s">
        <v>1727</v>
      </c>
      <c r="R596" s="380" t="s">
        <v>886</v>
      </c>
      <c r="S596" s="379"/>
      <c r="T596" s="380">
        <v>3</v>
      </c>
    </row>
    <row r="597" spans="1:20" x14ac:dyDescent="0.2">
      <c r="A597" s="151">
        <f t="shared" si="117"/>
        <v>52493</v>
      </c>
      <c r="B597" s="151">
        <f t="shared" si="118"/>
        <v>5</v>
      </c>
      <c r="C597" s="152">
        <f t="shared" si="119"/>
        <v>24</v>
      </c>
      <c r="D597" s="152" t="str">
        <f t="shared" si="120"/>
        <v>藤野</v>
      </c>
      <c r="E597" s="152" t="str">
        <f t="shared" si="121"/>
        <v>鈴花</v>
      </c>
      <c r="F597" s="153" t="str">
        <f t="shared" si="122"/>
        <v>ﾌｼﾞﾉ</v>
      </c>
      <c r="G597" s="153" t="str">
        <f t="shared" si="123"/>
        <v>ｽｽﾞｶ</v>
      </c>
      <c r="H597" s="154">
        <f t="shared" si="124"/>
        <v>3</v>
      </c>
      <c r="I597" s="152" t="str">
        <f t="shared" si="116"/>
        <v>桜美林</v>
      </c>
      <c r="K597" s="152" t="str">
        <f t="shared" si="125"/>
        <v>女</v>
      </c>
      <c r="M597" s="380">
        <v>52493</v>
      </c>
      <c r="N597" s="380" t="s">
        <v>2518</v>
      </c>
      <c r="O597" s="380" t="s">
        <v>2519</v>
      </c>
      <c r="P597" s="380" t="s">
        <v>2520</v>
      </c>
      <c r="Q597" s="380" t="s">
        <v>2425</v>
      </c>
      <c r="R597" s="380" t="s">
        <v>886</v>
      </c>
      <c r="S597" s="379"/>
      <c r="T597" s="380">
        <v>3</v>
      </c>
    </row>
    <row r="598" spans="1:20" x14ac:dyDescent="0.2">
      <c r="A598" s="151">
        <f t="shared" si="117"/>
        <v>52494</v>
      </c>
      <c r="B598" s="151">
        <f t="shared" si="118"/>
        <v>5</v>
      </c>
      <c r="C598" s="152">
        <f t="shared" si="119"/>
        <v>24</v>
      </c>
      <c r="D598" s="152" t="str">
        <f t="shared" si="120"/>
        <v>溝江</v>
      </c>
      <c r="E598" s="152" t="str">
        <f t="shared" si="121"/>
        <v>由奈咲</v>
      </c>
      <c r="F598" s="153" t="str">
        <f t="shared" si="122"/>
        <v>ﾐｿﾞｴ</v>
      </c>
      <c r="G598" s="153" t="str">
        <f t="shared" si="123"/>
        <v>ﾕﾅｻ</v>
      </c>
      <c r="H598" s="154">
        <f t="shared" si="124"/>
        <v>3</v>
      </c>
      <c r="I598" s="152" t="str">
        <f t="shared" si="116"/>
        <v>桜美林</v>
      </c>
      <c r="K598" s="152" t="str">
        <f t="shared" si="125"/>
        <v>女</v>
      </c>
      <c r="M598" s="380">
        <v>52494</v>
      </c>
      <c r="N598" s="380" t="s">
        <v>2521</v>
      </c>
      <c r="O598" s="380" t="s">
        <v>2522</v>
      </c>
      <c r="P598" s="380" t="s">
        <v>2523</v>
      </c>
      <c r="Q598" s="380" t="s">
        <v>2524</v>
      </c>
      <c r="R598" s="380" t="s">
        <v>886</v>
      </c>
      <c r="S598" s="379"/>
      <c r="T598" s="380">
        <v>3</v>
      </c>
    </row>
    <row r="599" spans="1:20" x14ac:dyDescent="0.2">
      <c r="A599" s="151">
        <f t="shared" si="117"/>
        <v>52495</v>
      </c>
      <c r="B599" s="151">
        <f t="shared" si="118"/>
        <v>5</v>
      </c>
      <c r="C599" s="152">
        <f t="shared" si="119"/>
        <v>24</v>
      </c>
      <c r="D599" s="152" t="str">
        <f t="shared" si="120"/>
        <v>宮﨑</v>
      </c>
      <c r="E599" s="152" t="str">
        <f t="shared" si="121"/>
        <v>あい</v>
      </c>
      <c r="F599" s="153" t="str">
        <f t="shared" si="122"/>
        <v>ﾐﾔｻﾞｷ</v>
      </c>
      <c r="G599" s="153" t="str">
        <f t="shared" si="123"/>
        <v>ｱｲ</v>
      </c>
      <c r="H599" s="154">
        <f t="shared" si="124"/>
        <v>3</v>
      </c>
      <c r="I599" s="152" t="str">
        <f t="shared" si="116"/>
        <v>桜美林</v>
      </c>
      <c r="K599" s="152" t="str">
        <f t="shared" si="125"/>
        <v>女</v>
      </c>
      <c r="M599" s="380">
        <v>52495</v>
      </c>
      <c r="N599" s="380" t="s">
        <v>1399</v>
      </c>
      <c r="O599" s="380" t="s">
        <v>2525</v>
      </c>
      <c r="P599" s="380" t="s">
        <v>1334</v>
      </c>
      <c r="Q599" s="380" t="s">
        <v>408</v>
      </c>
      <c r="R599" s="380" t="s">
        <v>886</v>
      </c>
      <c r="S599" s="379"/>
      <c r="T599" s="380">
        <v>3</v>
      </c>
    </row>
    <row r="600" spans="1:20" x14ac:dyDescent="0.2">
      <c r="A600" s="151">
        <f t="shared" si="117"/>
        <v>52496</v>
      </c>
      <c r="B600" s="151">
        <f t="shared" si="118"/>
        <v>5</v>
      </c>
      <c r="C600" s="152">
        <f t="shared" si="119"/>
        <v>24</v>
      </c>
      <c r="D600" s="152" t="str">
        <f t="shared" si="120"/>
        <v>川上</v>
      </c>
      <c r="E600" s="152" t="str">
        <f t="shared" si="121"/>
        <v>博子</v>
      </c>
      <c r="F600" s="153" t="str">
        <f t="shared" si="122"/>
        <v>ｶﾜｶﾐ</v>
      </c>
      <c r="G600" s="153" t="str">
        <f t="shared" si="123"/>
        <v>ﾋﾛｺ</v>
      </c>
      <c r="H600" s="154">
        <f t="shared" si="124"/>
        <v>2</v>
      </c>
      <c r="I600" s="152" t="str">
        <f t="shared" si="116"/>
        <v>桜美林</v>
      </c>
      <c r="K600" s="152" t="str">
        <f t="shared" si="125"/>
        <v>女</v>
      </c>
      <c r="M600" s="380">
        <v>52496</v>
      </c>
      <c r="N600" s="380" t="s">
        <v>3543</v>
      </c>
      <c r="O600" s="380" t="s">
        <v>3544</v>
      </c>
      <c r="P600" s="380" t="s">
        <v>592</v>
      </c>
      <c r="Q600" s="380" t="s">
        <v>3545</v>
      </c>
      <c r="R600" s="380" t="s">
        <v>886</v>
      </c>
      <c r="S600" s="379"/>
      <c r="T600" s="380">
        <v>2</v>
      </c>
    </row>
    <row r="601" spans="1:20" x14ac:dyDescent="0.2">
      <c r="A601" s="151">
        <f t="shared" si="117"/>
        <v>52497</v>
      </c>
      <c r="B601" s="151">
        <f t="shared" si="118"/>
        <v>5</v>
      </c>
      <c r="C601" s="152">
        <f t="shared" si="119"/>
        <v>24</v>
      </c>
      <c r="D601" s="152" t="str">
        <f t="shared" si="120"/>
        <v>ヨーク</v>
      </c>
      <c r="E601" s="152" t="str">
        <f t="shared" si="121"/>
        <v>瑛蓮</v>
      </c>
      <c r="F601" s="153" t="str">
        <f t="shared" si="122"/>
        <v>ﾖｰｸ</v>
      </c>
      <c r="G601" s="153" t="str">
        <f t="shared" si="123"/>
        <v>ｴﾚﾝ</v>
      </c>
      <c r="H601" s="154">
        <f t="shared" si="124"/>
        <v>2</v>
      </c>
      <c r="I601" s="152" t="str">
        <f t="shared" si="116"/>
        <v>桜美林</v>
      </c>
      <c r="K601" s="152" t="str">
        <f t="shared" si="125"/>
        <v>女</v>
      </c>
      <c r="M601" s="380">
        <v>52497</v>
      </c>
      <c r="N601" s="380" t="s">
        <v>6605</v>
      </c>
      <c r="O601" s="380" t="s">
        <v>3546</v>
      </c>
      <c r="P601" s="380" t="s">
        <v>3547</v>
      </c>
      <c r="Q601" s="380" t="s">
        <v>3548</v>
      </c>
      <c r="R601" s="380" t="s">
        <v>886</v>
      </c>
      <c r="S601" s="379"/>
      <c r="T601" s="380">
        <v>2</v>
      </c>
    </row>
    <row r="602" spans="1:20" x14ac:dyDescent="0.2">
      <c r="A602" s="151">
        <f t="shared" si="117"/>
        <v>52498</v>
      </c>
      <c r="B602" s="151">
        <f t="shared" si="118"/>
        <v>5</v>
      </c>
      <c r="C602" s="152">
        <f t="shared" si="119"/>
        <v>24</v>
      </c>
      <c r="D602" s="152" t="str">
        <f t="shared" si="120"/>
        <v>渡部</v>
      </c>
      <c r="E602" s="152" t="str">
        <f t="shared" si="121"/>
        <v>真子</v>
      </c>
      <c r="F602" s="153" t="str">
        <f t="shared" si="122"/>
        <v>ﾜﾀﾍﾞ</v>
      </c>
      <c r="G602" s="153" t="str">
        <f t="shared" si="123"/>
        <v>ﾏｺ</v>
      </c>
      <c r="H602" s="154">
        <f t="shared" si="124"/>
        <v>2</v>
      </c>
      <c r="I602" s="152" t="str">
        <f t="shared" si="116"/>
        <v>桜美林</v>
      </c>
      <c r="K602" s="152" t="str">
        <f t="shared" si="125"/>
        <v>女</v>
      </c>
      <c r="M602" s="380">
        <v>52498</v>
      </c>
      <c r="N602" s="380" t="s">
        <v>240</v>
      </c>
      <c r="O602" s="380" t="s">
        <v>1363</v>
      </c>
      <c r="P602" s="380" t="s">
        <v>3549</v>
      </c>
      <c r="Q602" s="380" t="s">
        <v>1348</v>
      </c>
      <c r="R602" s="380" t="s">
        <v>886</v>
      </c>
      <c r="S602" s="379"/>
      <c r="T602" s="380">
        <v>2</v>
      </c>
    </row>
    <row r="603" spans="1:20" x14ac:dyDescent="0.2">
      <c r="A603" s="151">
        <f t="shared" si="117"/>
        <v>52499</v>
      </c>
      <c r="B603" s="151">
        <f t="shared" si="118"/>
        <v>5</v>
      </c>
      <c r="C603" s="152">
        <f t="shared" si="119"/>
        <v>24</v>
      </c>
      <c r="D603" s="152" t="str">
        <f t="shared" si="120"/>
        <v>五明</v>
      </c>
      <c r="E603" s="152" t="str">
        <f t="shared" si="121"/>
        <v>莉果子</v>
      </c>
      <c r="F603" s="153" t="str">
        <f t="shared" si="122"/>
        <v>ｺﾞﾐｮｳ</v>
      </c>
      <c r="G603" s="153" t="str">
        <f t="shared" si="123"/>
        <v>ﾘｶｺ</v>
      </c>
      <c r="H603" s="154">
        <f t="shared" si="124"/>
        <v>2</v>
      </c>
      <c r="I603" s="152" t="str">
        <f t="shared" si="116"/>
        <v>桜美林</v>
      </c>
      <c r="K603" s="152" t="str">
        <f t="shared" si="125"/>
        <v>女</v>
      </c>
      <c r="M603" s="380">
        <v>52499</v>
      </c>
      <c r="N603" s="380" t="s">
        <v>3550</v>
      </c>
      <c r="O603" s="380" t="s">
        <v>3551</v>
      </c>
      <c r="P603" s="380" t="s">
        <v>3552</v>
      </c>
      <c r="Q603" s="380" t="s">
        <v>1517</v>
      </c>
      <c r="R603" s="380" t="s">
        <v>886</v>
      </c>
      <c r="S603" s="379"/>
      <c r="T603" s="380">
        <v>2</v>
      </c>
    </row>
    <row r="604" spans="1:20" x14ac:dyDescent="0.2">
      <c r="A604" s="151">
        <f t="shared" si="117"/>
        <v>52523</v>
      </c>
      <c r="B604" s="151">
        <f t="shared" si="118"/>
        <v>5</v>
      </c>
      <c r="C604" s="152">
        <f t="shared" si="119"/>
        <v>25</v>
      </c>
      <c r="D604" s="152" t="str">
        <f t="shared" si="120"/>
        <v>大橋</v>
      </c>
      <c r="E604" s="152" t="str">
        <f t="shared" si="121"/>
        <v>雅輝</v>
      </c>
      <c r="F604" s="153" t="str">
        <f t="shared" si="122"/>
        <v>ｵｵﾊｼ</v>
      </c>
      <c r="G604" s="153" t="str">
        <f t="shared" si="123"/>
        <v>ﾏｻｷ</v>
      </c>
      <c r="H604" s="154">
        <f t="shared" si="124"/>
        <v>2</v>
      </c>
      <c r="I604" s="152" t="str">
        <f t="shared" si="116"/>
        <v>玉川学園</v>
      </c>
      <c r="K604" s="152" t="str">
        <f t="shared" si="125"/>
        <v>男</v>
      </c>
      <c r="M604" s="380">
        <v>52523</v>
      </c>
      <c r="N604" s="380" t="s">
        <v>2536</v>
      </c>
      <c r="O604" s="380" t="s">
        <v>3554</v>
      </c>
      <c r="P604" s="380" t="s">
        <v>2537</v>
      </c>
      <c r="Q604" s="380" t="s">
        <v>446</v>
      </c>
      <c r="R604" s="380" t="s">
        <v>885</v>
      </c>
      <c r="S604" s="379"/>
      <c r="T604" s="380">
        <v>2</v>
      </c>
    </row>
    <row r="605" spans="1:20" x14ac:dyDescent="0.2">
      <c r="A605" s="151">
        <f t="shared" si="117"/>
        <v>52524</v>
      </c>
      <c r="B605" s="151">
        <f t="shared" si="118"/>
        <v>5</v>
      </c>
      <c r="C605" s="152">
        <f t="shared" si="119"/>
        <v>25</v>
      </c>
      <c r="D605" s="152" t="str">
        <f t="shared" si="120"/>
        <v>田近</v>
      </c>
      <c r="E605" s="152" t="str">
        <f t="shared" si="121"/>
        <v>航大</v>
      </c>
      <c r="F605" s="153" t="str">
        <f t="shared" si="122"/>
        <v>ﾀﾁﾞｶ</v>
      </c>
      <c r="G605" s="153" t="str">
        <f t="shared" si="123"/>
        <v>ｺｳﾀﾞｲ</v>
      </c>
      <c r="H605" s="154">
        <f t="shared" si="124"/>
        <v>1</v>
      </c>
      <c r="I605" s="152" t="str">
        <f t="shared" si="116"/>
        <v>玉川学園</v>
      </c>
      <c r="K605" s="152" t="str">
        <f t="shared" si="125"/>
        <v>男</v>
      </c>
      <c r="M605" s="380">
        <v>52524</v>
      </c>
      <c r="N605" s="380" t="s">
        <v>5060</v>
      </c>
      <c r="O605" s="380" t="s">
        <v>4076</v>
      </c>
      <c r="P605" s="380" t="s">
        <v>5061</v>
      </c>
      <c r="Q605" s="380" t="s">
        <v>343</v>
      </c>
      <c r="R605" s="380" t="s">
        <v>885</v>
      </c>
      <c r="S605" s="379"/>
      <c r="T605" s="380">
        <v>1</v>
      </c>
    </row>
    <row r="606" spans="1:20" x14ac:dyDescent="0.2">
      <c r="A606" s="151">
        <f t="shared" si="117"/>
        <v>52525</v>
      </c>
      <c r="B606" s="151">
        <f t="shared" si="118"/>
        <v>5</v>
      </c>
      <c r="C606" s="152">
        <f t="shared" si="119"/>
        <v>25</v>
      </c>
      <c r="D606" s="152" t="str">
        <f t="shared" si="120"/>
        <v>ジャムサクダヌワット</v>
      </c>
      <c r="E606" s="152" t="str">
        <f t="shared" si="121"/>
        <v>健太</v>
      </c>
      <c r="F606" s="153" t="str">
        <f t="shared" si="122"/>
        <v>ｼﾞｬﾑｻｸﾀﾞﾇﾜｯﾄ</v>
      </c>
      <c r="G606" s="153" t="str">
        <f t="shared" si="123"/>
        <v>ｹﾝﾀ</v>
      </c>
      <c r="H606" s="154">
        <f t="shared" si="124"/>
        <v>1</v>
      </c>
      <c r="I606" s="152" t="str">
        <f t="shared" si="116"/>
        <v>玉川学園</v>
      </c>
      <c r="K606" s="152" t="str">
        <f t="shared" si="125"/>
        <v>男</v>
      </c>
      <c r="M606" s="380">
        <v>52525</v>
      </c>
      <c r="N606" s="380" t="s">
        <v>6606</v>
      </c>
      <c r="O606" s="380" t="s">
        <v>107</v>
      </c>
      <c r="P606" s="380" t="s">
        <v>5062</v>
      </c>
      <c r="Q606" s="380" t="s">
        <v>322</v>
      </c>
      <c r="R606" s="380" t="s">
        <v>885</v>
      </c>
      <c r="S606" s="379"/>
      <c r="T606" s="380">
        <v>1</v>
      </c>
    </row>
    <row r="607" spans="1:20" x14ac:dyDescent="0.2">
      <c r="A607" s="151">
        <f t="shared" si="117"/>
        <v>52526</v>
      </c>
      <c r="B607" s="151">
        <f t="shared" si="118"/>
        <v>5</v>
      </c>
      <c r="C607" s="152">
        <f t="shared" si="119"/>
        <v>25</v>
      </c>
      <c r="D607" s="152" t="str">
        <f t="shared" si="120"/>
        <v>斉藤</v>
      </c>
      <c r="E607" s="152" t="str">
        <f t="shared" si="121"/>
        <v>幸佑</v>
      </c>
      <c r="F607" s="153" t="str">
        <f t="shared" si="122"/>
        <v>ｻｲﾄｳ</v>
      </c>
      <c r="G607" s="153" t="str">
        <f t="shared" si="123"/>
        <v>ｺｳｽｹ</v>
      </c>
      <c r="H607" s="154">
        <f t="shared" si="124"/>
        <v>1</v>
      </c>
      <c r="I607" s="152" t="str">
        <f t="shared" si="116"/>
        <v>玉川学園</v>
      </c>
      <c r="K607" s="152" t="str">
        <f t="shared" si="125"/>
        <v>男</v>
      </c>
      <c r="M607" s="380">
        <v>52526</v>
      </c>
      <c r="N607" s="380" t="s">
        <v>5063</v>
      </c>
      <c r="O607" s="380" t="s">
        <v>3757</v>
      </c>
      <c r="P607" s="380" t="s">
        <v>321</v>
      </c>
      <c r="Q607" s="380" t="s">
        <v>417</v>
      </c>
      <c r="R607" s="380" t="s">
        <v>885</v>
      </c>
      <c r="S607" s="379"/>
      <c r="T607" s="380">
        <v>1</v>
      </c>
    </row>
    <row r="608" spans="1:20" x14ac:dyDescent="0.2">
      <c r="A608" s="151">
        <f t="shared" si="117"/>
        <v>52589</v>
      </c>
      <c r="B608" s="151">
        <f t="shared" si="118"/>
        <v>5</v>
      </c>
      <c r="C608" s="152">
        <f t="shared" si="119"/>
        <v>25</v>
      </c>
      <c r="D608" s="152" t="str">
        <f t="shared" si="120"/>
        <v>浅見</v>
      </c>
      <c r="E608" s="152" t="str">
        <f t="shared" si="121"/>
        <v>姫花</v>
      </c>
      <c r="F608" s="153" t="str">
        <f t="shared" si="122"/>
        <v>ｱｻﾐ</v>
      </c>
      <c r="G608" s="153" t="str">
        <f t="shared" si="123"/>
        <v>ﾋﾒｶ</v>
      </c>
      <c r="H608" s="154">
        <f t="shared" si="124"/>
        <v>2</v>
      </c>
      <c r="I608" s="152" t="str">
        <f t="shared" si="116"/>
        <v>玉川学園</v>
      </c>
      <c r="K608" s="152" t="str">
        <f t="shared" si="125"/>
        <v>女</v>
      </c>
      <c r="M608" s="380">
        <v>52589</v>
      </c>
      <c r="N608" s="380" t="s">
        <v>182</v>
      </c>
      <c r="O608" s="380" t="s">
        <v>3555</v>
      </c>
      <c r="P608" s="380" t="s">
        <v>337</v>
      </c>
      <c r="Q608" s="380" t="s">
        <v>3556</v>
      </c>
      <c r="R608" s="380" t="s">
        <v>886</v>
      </c>
      <c r="S608" s="379"/>
      <c r="T608" s="380">
        <v>2</v>
      </c>
    </row>
    <row r="609" spans="1:20" x14ac:dyDescent="0.2">
      <c r="A609" s="151">
        <f t="shared" si="117"/>
        <v>52591</v>
      </c>
      <c r="B609" s="151">
        <f t="shared" si="118"/>
        <v>5</v>
      </c>
      <c r="C609" s="152">
        <f t="shared" si="119"/>
        <v>25</v>
      </c>
      <c r="D609" s="152" t="str">
        <f t="shared" si="120"/>
        <v>矢部</v>
      </c>
      <c r="E609" s="152" t="str">
        <f t="shared" si="121"/>
        <v>もなみ</v>
      </c>
      <c r="F609" s="153" t="str">
        <f t="shared" si="122"/>
        <v>ﾔﾍﾞ</v>
      </c>
      <c r="G609" s="153" t="str">
        <f t="shared" si="123"/>
        <v>ﾓﾅﾐ</v>
      </c>
      <c r="H609" s="154">
        <f t="shared" si="124"/>
        <v>2</v>
      </c>
      <c r="I609" s="152" t="str">
        <f t="shared" si="116"/>
        <v>玉川学園</v>
      </c>
      <c r="K609" s="152" t="str">
        <f t="shared" si="125"/>
        <v>女</v>
      </c>
      <c r="M609" s="380">
        <v>52591</v>
      </c>
      <c r="N609" s="380" t="s">
        <v>2555</v>
      </c>
      <c r="O609" s="380" t="s">
        <v>3557</v>
      </c>
      <c r="P609" s="380" t="s">
        <v>2556</v>
      </c>
      <c r="Q609" s="380" t="s">
        <v>3558</v>
      </c>
      <c r="R609" s="380" t="s">
        <v>886</v>
      </c>
      <c r="S609" s="379"/>
      <c r="T609" s="380">
        <v>2</v>
      </c>
    </row>
    <row r="610" spans="1:20" x14ac:dyDescent="0.2">
      <c r="A610" s="151">
        <f t="shared" si="117"/>
        <v>52592</v>
      </c>
      <c r="B610" s="151">
        <f t="shared" si="118"/>
        <v>5</v>
      </c>
      <c r="C610" s="152">
        <f t="shared" si="119"/>
        <v>25</v>
      </c>
      <c r="D610" s="152" t="str">
        <f t="shared" si="120"/>
        <v>角田</v>
      </c>
      <c r="E610" s="152" t="str">
        <f t="shared" si="121"/>
        <v>葵</v>
      </c>
      <c r="F610" s="153" t="str">
        <f t="shared" si="122"/>
        <v>ﾂﾉﾀﾞ</v>
      </c>
      <c r="G610" s="153" t="str">
        <f t="shared" si="123"/>
        <v>ｱｵｲ</v>
      </c>
      <c r="H610" s="154">
        <f t="shared" si="124"/>
        <v>2</v>
      </c>
      <c r="I610" s="152" t="str">
        <f t="shared" si="116"/>
        <v>玉川学園</v>
      </c>
      <c r="K610" s="152" t="str">
        <f t="shared" si="125"/>
        <v>女</v>
      </c>
      <c r="M610" s="380">
        <v>52592</v>
      </c>
      <c r="N610" s="380" t="s">
        <v>476</v>
      </c>
      <c r="O610" s="380" t="s">
        <v>951</v>
      </c>
      <c r="P610" s="380" t="s">
        <v>1740</v>
      </c>
      <c r="Q610" s="380" t="s">
        <v>952</v>
      </c>
      <c r="R610" s="380" t="s">
        <v>886</v>
      </c>
      <c r="S610" s="379"/>
      <c r="T610" s="380">
        <v>2</v>
      </c>
    </row>
    <row r="611" spans="1:20" x14ac:dyDescent="0.2">
      <c r="A611" s="151">
        <f t="shared" si="117"/>
        <v>52593</v>
      </c>
      <c r="B611" s="151">
        <f t="shared" si="118"/>
        <v>5</v>
      </c>
      <c r="C611" s="152">
        <f t="shared" si="119"/>
        <v>25</v>
      </c>
      <c r="D611" s="152" t="str">
        <f t="shared" si="120"/>
        <v>徳山</v>
      </c>
      <c r="E611" s="152" t="str">
        <f t="shared" si="121"/>
        <v>芽瑠</v>
      </c>
      <c r="F611" s="153" t="str">
        <f t="shared" si="122"/>
        <v>ﾄｸﾔﾏ</v>
      </c>
      <c r="G611" s="153" t="str">
        <f t="shared" si="123"/>
        <v>ﾒﾙ</v>
      </c>
      <c r="H611" s="154">
        <f t="shared" si="124"/>
        <v>2</v>
      </c>
      <c r="I611" s="152" t="str">
        <f t="shared" si="116"/>
        <v>玉川学園</v>
      </c>
      <c r="K611" s="152" t="str">
        <f t="shared" si="125"/>
        <v>女</v>
      </c>
      <c r="M611" s="380">
        <v>52593</v>
      </c>
      <c r="N611" s="380" t="s">
        <v>4882</v>
      </c>
      <c r="O611" s="380" t="s">
        <v>4883</v>
      </c>
      <c r="P611" s="380" t="s">
        <v>4884</v>
      </c>
      <c r="Q611" s="380" t="s">
        <v>4885</v>
      </c>
      <c r="R611" s="380" t="s">
        <v>886</v>
      </c>
      <c r="S611" s="379"/>
      <c r="T611" s="380">
        <v>2</v>
      </c>
    </row>
    <row r="612" spans="1:20" x14ac:dyDescent="0.2">
      <c r="A612" s="151">
        <f t="shared" si="117"/>
        <v>52594</v>
      </c>
      <c r="B612" s="151">
        <f t="shared" si="118"/>
        <v>5</v>
      </c>
      <c r="C612" s="152">
        <f t="shared" si="119"/>
        <v>25</v>
      </c>
      <c r="D612" s="152" t="str">
        <f t="shared" si="120"/>
        <v>山本</v>
      </c>
      <c r="E612" s="152" t="str">
        <f t="shared" si="121"/>
        <v>萌絵</v>
      </c>
      <c r="F612" s="153" t="str">
        <f t="shared" si="122"/>
        <v>ﾔﾏﾓﾄ</v>
      </c>
      <c r="G612" s="153" t="str">
        <f t="shared" si="123"/>
        <v>ﾓｴ</v>
      </c>
      <c r="H612" s="154">
        <f t="shared" si="124"/>
        <v>1</v>
      </c>
      <c r="I612" s="152" t="str">
        <f t="shared" si="116"/>
        <v>玉川学園</v>
      </c>
      <c r="K612" s="152" t="str">
        <f t="shared" si="125"/>
        <v>女</v>
      </c>
      <c r="M612" s="380">
        <v>52594</v>
      </c>
      <c r="N612" s="380" t="s">
        <v>129</v>
      </c>
      <c r="O612" s="380" t="s">
        <v>5064</v>
      </c>
      <c r="P612" s="380" t="s">
        <v>384</v>
      </c>
      <c r="Q612" s="380" t="s">
        <v>410</v>
      </c>
      <c r="R612" s="380" t="s">
        <v>886</v>
      </c>
      <c r="S612" s="379"/>
      <c r="T612" s="380">
        <v>1</v>
      </c>
    </row>
    <row r="613" spans="1:20" x14ac:dyDescent="0.2">
      <c r="A613" s="151">
        <f t="shared" si="117"/>
        <v>52595</v>
      </c>
      <c r="B613" s="151">
        <f t="shared" si="118"/>
        <v>5</v>
      </c>
      <c r="C613" s="152">
        <f t="shared" si="119"/>
        <v>25</v>
      </c>
      <c r="D613" s="152" t="str">
        <f t="shared" si="120"/>
        <v>鈴木</v>
      </c>
      <c r="E613" s="152" t="str">
        <f t="shared" si="121"/>
        <v>ひかり</v>
      </c>
      <c r="F613" s="153" t="str">
        <f t="shared" si="122"/>
        <v>ｽｽﾞｷ</v>
      </c>
      <c r="G613" s="153" t="str">
        <f t="shared" si="123"/>
        <v>ﾋｶﾘ</v>
      </c>
      <c r="H613" s="154">
        <f t="shared" si="124"/>
        <v>1</v>
      </c>
      <c r="I613" s="152" t="str">
        <f t="shared" si="116"/>
        <v>玉川学園</v>
      </c>
      <c r="K613" s="152" t="str">
        <f t="shared" si="125"/>
        <v>女</v>
      </c>
      <c r="M613" s="380">
        <v>52595</v>
      </c>
      <c r="N613" s="380" t="s">
        <v>108</v>
      </c>
      <c r="O613" s="380" t="s">
        <v>2705</v>
      </c>
      <c r="P613" s="380" t="s">
        <v>356</v>
      </c>
      <c r="Q613" s="380" t="s">
        <v>2706</v>
      </c>
      <c r="R613" s="380" t="s">
        <v>886</v>
      </c>
      <c r="S613" s="379"/>
      <c r="T613" s="380">
        <v>1</v>
      </c>
    </row>
    <row r="614" spans="1:20" x14ac:dyDescent="0.2">
      <c r="A614" s="151">
        <f t="shared" si="117"/>
        <v>52596</v>
      </c>
      <c r="B614" s="151">
        <f t="shared" si="118"/>
        <v>5</v>
      </c>
      <c r="C614" s="152">
        <f t="shared" si="119"/>
        <v>25</v>
      </c>
      <c r="D614" s="152" t="str">
        <f t="shared" si="120"/>
        <v>水野</v>
      </c>
      <c r="E614" s="152" t="str">
        <f t="shared" si="121"/>
        <v>亜美</v>
      </c>
      <c r="F614" s="153" t="str">
        <f t="shared" si="122"/>
        <v>ﾐｽﾞﾉ</v>
      </c>
      <c r="G614" s="153" t="str">
        <f t="shared" si="123"/>
        <v>ｱﾐ</v>
      </c>
      <c r="H614" s="154">
        <f t="shared" si="124"/>
        <v>1</v>
      </c>
      <c r="I614" s="152" t="str">
        <f t="shared" si="116"/>
        <v>玉川学園</v>
      </c>
      <c r="K614" s="152" t="str">
        <f t="shared" si="125"/>
        <v>女</v>
      </c>
      <c r="M614" s="380">
        <v>52596</v>
      </c>
      <c r="N614" s="380" t="s">
        <v>3642</v>
      </c>
      <c r="O614" s="380" t="s">
        <v>1282</v>
      </c>
      <c r="P614" s="380" t="s">
        <v>3643</v>
      </c>
      <c r="Q614" s="380" t="s">
        <v>923</v>
      </c>
      <c r="R614" s="380" t="s">
        <v>886</v>
      </c>
      <c r="S614" s="379"/>
      <c r="T614" s="380">
        <v>1</v>
      </c>
    </row>
    <row r="615" spans="1:20" x14ac:dyDescent="0.2">
      <c r="A615" s="151">
        <f t="shared" si="117"/>
        <v>52601</v>
      </c>
      <c r="B615" s="151">
        <f t="shared" si="118"/>
        <v>5</v>
      </c>
      <c r="C615" s="152">
        <f t="shared" si="119"/>
        <v>26</v>
      </c>
      <c r="D615" s="152" t="str">
        <f t="shared" si="120"/>
        <v>中野</v>
      </c>
      <c r="E615" s="152" t="str">
        <f t="shared" si="121"/>
        <v>椋太</v>
      </c>
      <c r="F615" s="153" t="str">
        <f t="shared" si="122"/>
        <v>ﾅｶﾉ</v>
      </c>
      <c r="G615" s="153" t="str">
        <f t="shared" si="123"/>
        <v>ﾘｮｳﾀ</v>
      </c>
      <c r="H615" s="154">
        <f t="shared" si="124"/>
        <v>3</v>
      </c>
      <c r="I615" s="152" t="str">
        <f t="shared" si="116"/>
        <v>日大三</v>
      </c>
      <c r="K615" s="152" t="str">
        <f t="shared" si="125"/>
        <v>男</v>
      </c>
      <c r="M615" s="380">
        <v>52601</v>
      </c>
      <c r="N615" s="380" t="s">
        <v>262</v>
      </c>
      <c r="O615" s="380" t="s">
        <v>1453</v>
      </c>
      <c r="P615" s="380" t="s">
        <v>577</v>
      </c>
      <c r="Q615" s="380" t="s">
        <v>309</v>
      </c>
      <c r="R615" s="380" t="s">
        <v>885</v>
      </c>
      <c r="S615" s="379"/>
      <c r="T615" s="380">
        <v>3</v>
      </c>
    </row>
    <row r="616" spans="1:20" x14ac:dyDescent="0.2">
      <c r="A616" s="151">
        <f t="shared" si="117"/>
        <v>52602</v>
      </c>
      <c r="B616" s="151">
        <f t="shared" si="118"/>
        <v>5</v>
      </c>
      <c r="C616" s="152">
        <f t="shared" si="119"/>
        <v>26</v>
      </c>
      <c r="D616" s="152" t="str">
        <f t="shared" si="120"/>
        <v>塙</v>
      </c>
      <c r="E616" s="152" t="str">
        <f t="shared" si="121"/>
        <v>拓未</v>
      </c>
      <c r="F616" s="153" t="str">
        <f t="shared" si="122"/>
        <v>ﾊﾅﾜ</v>
      </c>
      <c r="G616" s="153" t="str">
        <f t="shared" si="123"/>
        <v>ﾀｸﾐ</v>
      </c>
      <c r="H616" s="154">
        <f t="shared" si="124"/>
        <v>2</v>
      </c>
      <c r="I616" s="152" t="str">
        <f t="shared" si="116"/>
        <v>日大三</v>
      </c>
      <c r="K616" s="152" t="str">
        <f t="shared" si="125"/>
        <v>男</v>
      </c>
      <c r="M616" s="380">
        <v>52602</v>
      </c>
      <c r="N616" s="380" t="s">
        <v>4195</v>
      </c>
      <c r="O616" s="380" t="s">
        <v>4196</v>
      </c>
      <c r="P616" s="380" t="s">
        <v>4197</v>
      </c>
      <c r="Q616" s="380" t="s">
        <v>312</v>
      </c>
      <c r="R616" s="380" t="s">
        <v>885</v>
      </c>
      <c r="S616" s="379"/>
      <c r="T616" s="380">
        <v>2</v>
      </c>
    </row>
    <row r="617" spans="1:20" x14ac:dyDescent="0.2">
      <c r="A617" s="151">
        <f t="shared" si="117"/>
        <v>52603</v>
      </c>
      <c r="B617" s="151">
        <f t="shared" si="118"/>
        <v>5</v>
      </c>
      <c r="C617" s="152">
        <f t="shared" si="119"/>
        <v>26</v>
      </c>
      <c r="D617" s="152" t="str">
        <f t="shared" si="120"/>
        <v>本多</v>
      </c>
      <c r="E617" s="152" t="str">
        <f t="shared" si="121"/>
        <v>祐介</v>
      </c>
      <c r="F617" s="153" t="str">
        <f t="shared" si="122"/>
        <v>ﾎﾝﾀﾞ</v>
      </c>
      <c r="G617" s="153" t="str">
        <f t="shared" si="123"/>
        <v>ﾕｳｽｹ</v>
      </c>
      <c r="H617" s="154">
        <f t="shared" si="124"/>
        <v>2</v>
      </c>
      <c r="I617" s="152" t="str">
        <f t="shared" si="116"/>
        <v>日大三</v>
      </c>
      <c r="K617" s="152" t="str">
        <f t="shared" si="125"/>
        <v>男</v>
      </c>
      <c r="M617" s="380">
        <v>52603</v>
      </c>
      <c r="N617" s="380" t="s">
        <v>4198</v>
      </c>
      <c r="O617" s="380" t="s">
        <v>164</v>
      </c>
      <c r="P617" s="380" t="s">
        <v>442</v>
      </c>
      <c r="Q617" s="380" t="s">
        <v>447</v>
      </c>
      <c r="R617" s="380" t="s">
        <v>885</v>
      </c>
      <c r="S617" s="379"/>
      <c r="T617" s="380">
        <v>2</v>
      </c>
    </row>
    <row r="618" spans="1:20" x14ac:dyDescent="0.2">
      <c r="A618" s="151">
        <f t="shared" si="117"/>
        <v>52604</v>
      </c>
      <c r="B618" s="151">
        <f t="shared" si="118"/>
        <v>5</v>
      </c>
      <c r="C618" s="152">
        <f t="shared" si="119"/>
        <v>26</v>
      </c>
      <c r="D618" s="152" t="str">
        <f t="shared" si="120"/>
        <v>長谷川</v>
      </c>
      <c r="E618" s="152" t="str">
        <f t="shared" si="121"/>
        <v>隼也</v>
      </c>
      <c r="F618" s="153" t="str">
        <f t="shared" si="122"/>
        <v>ﾊｾｶﾞﾜ</v>
      </c>
      <c r="G618" s="153" t="str">
        <f t="shared" si="123"/>
        <v>ｼｭﾝﾔ</v>
      </c>
      <c r="H618" s="154">
        <f t="shared" si="124"/>
        <v>2</v>
      </c>
      <c r="I618" s="152" t="str">
        <f t="shared" si="116"/>
        <v>日大三</v>
      </c>
      <c r="K618" s="152" t="str">
        <f t="shared" si="125"/>
        <v>男</v>
      </c>
      <c r="M618" s="380">
        <v>52604</v>
      </c>
      <c r="N618" s="380" t="s">
        <v>499</v>
      </c>
      <c r="O618" s="380" t="s">
        <v>1944</v>
      </c>
      <c r="P618" s="380" t="s">
        <v>509</v>
      </c>
      <c r="Q618" s="380" t="s">
        <v>987</v>
      </c>
      <c r="R618" s="380" t="s">
        <v>885</v>
      </c>
      <c r="S618" s="379"/>
      <c r="T618" s="380">
        <v>2</v>
      </c>
    </row>
    <row r="619" spans="1:20" x14ac:dyDescent="0.2">
      <c r="A619" s="151">
        <f t="shared" si="117"/>
        <v>52605</v>
      </c>
      <c r="B619" s="151">
        <f t="shared" si="118"/>
        <v>5</v>
      </c>
      <c r="C619" s="152">
        <f t="shared" si="119"/>
        <v>26</v>
      </c>
      <c r="D619" s="152" t="str">
        <f t="shared" si="120"/>
        <v>神蔵</v>
      </c>
      <c r="E619" s="152" t="str">
        <f t="shared" si="121"/>
        <v>大嘉</v>
      </c>
      <c r="F619" s="153" t="str">
        <f t="shared" si="122"/>
        <v>ｶﾐｸﾗ</v>
      </c>
      <c r="G619" s="153" t="str">
        <f t="shared" si="123"/>
        <v>ﾀｹﾋﾛ</v>
      </c>
      <c r="H619" s="154">
        <f t="shared" si="124"/>
        <v>2</v>
      </c>
      <c r="I619" s="152" t="str">
        <f t="shared" si="116"/>
        <v>日大三</v>
      </c>
      <c r="K619" s="152" t="str">
        <f t="shared" si="125"/>
        <v>男</v>
      </c>
      <c r="M619" s="380">
        <v>52605</v>
      </c>
      <c r="N619" s="380" t="s">
        <v>4199</v>
      </c>
      <c r="O619" s="380" t="s">
        <v>4200</v>
      </c>
      <c r="P619" s="380" t="s">
        <v>4201</v>
      </c>
      <c r="Q619" s="380" t="s">
        <v>339</v>
      </c>
      <c r="R619" s="380" t="s">
        <v>885</v>
      </c>
      <c r="S619" s="379"/>
      <c r="T619" s="380">
        <v>2</v>
      </c>
    </row>
    <row r="620" spans="1:20" x14ac:dyDescent="0.2">
      <c r="A620" s="151">
        <f t="shared" si="117"/>
        <v>52606</v>
      </c>
      <c r="B620" s="151">
        <f t="shared" si="118"/>
        <v>5</v>
      </c>
      <c r="C620" s="152">
        <f t="shared" si="119"/>
        <v>26</v>
      </c>
      <c r="D620" s="152" t="str">
        <f t="shared" si="120"/>
        <v>尾瀨</v>
      </c>
      <c r="E620" s="152" t="str">
        <f t="shared" si="121"/>
        <v>優斗</v>
      </c>
      <c r="F620" s="153" t="str">
        <f t="shared" si="122"/>
        <v>ｵｾﾞ</v>
      </c>
      <c r="G620" s="153" t="str">
        <f t="shared" si="123"/>
        <v>ﾕｳﾄ</v>
      </c>
      <c r="H620" s="154">
        <f t="shared" si="124"/>
        <v>2</v>
      </c>
      <c r="I620" s="152" t="str">
        <f t="shared" si="116"/>
        <v>日大三</v>
      </c>
      <c r="K620" s="152" t="str">
        <f t="shared" si="125"/>
        <v>男</v>
      </c>
      <c r="M620" s="380">
        <v>52606</v>
      </c>
      <c r="N620" s="380" t="s">
        <v>4202</v>
      </c>
      <c r="O620" s="380" t="s">
        <v>1305</v>
      </c>
      <c r="P620" s="380" t="s">
        <v>4203</v>
      </c>
      <c r="Q620" s="380" t="s">
        <v>423</v>
      </c>
      <c r="R620" s="380" t="s">
        <v>885</v>
      </c>
      <c r="S620" s="379"/>
      <c r="T620" s="380">
        <v>2</v>
      </c>
    </row>
    <row r="621" spans="1:20" x14ac:dyDescent="0.2">
      <c r="A621" s="151">
        <f t="shared" si="117"/>
        <v>52607</v>
      </c>
      <c r="B621" s="151">
        <f t="shared" si="118"/>
        <v>5</v>
      </c>
      <c r="C621" s="152">
        <f t="shared" si="119"/>
        <v>26</v>
      </c>
      <c r="D621" s="152" t="str">
        <f t="shared" si="120"/>
        <v>山本</v>
      </c>
      <c r="E621" s="152" t="str">
        <f t="shared" si="121"/>
        <v>かいり</v>
      </c>
      <c r="F621" s="153" t="str">
        <f t="shared" si="122"/>
        <v>ﾔﾏﾓﾄ</v>
      </c>
      <c r="G621" s="153" t="str">
        <f t="shared" si="123"/>
        <v>ｶｲﾘ</v>
      </c>
      <c r="H621" s="154">
        <f t="shared" si="124"/>
        <v>1</v>
      </c>
      <c r="I621" s="152" t="str">
        <f t="shared" si="116"/>
        <v>日大三</v>
      </c>
      <c r="K621" s="152" t="str">
        <f t="shared" si="125"/>
        <v>男</v>
      </c>
      <c r="M621" s="380">
        <v>52607</v>
      </c>
      <c r="N621" s="380" t="s">
        <v>129</v>
      </c>
      <c r="O621" s="380" t="s">
        <v>5065</v>
      </c>
      <c r="P621" s="380" t="s">
        <v>384</v>
      </c>
      <c r="Q621" s="380" t="s">
        <v>2468</v>
      </c>
      <c r="R621" s="380" t="s">
        <v>885</v>
      </c>
      <c r="S621" s="379"/>
      <c r="T621" s="380">
        <v>1</v>
      </c>
    </row>
    <row r="622" spans="1:20" x14ac:dyDescent="0.2">
      <c r="A622" s="151">
        <f t="shared" si="117"/>
        <v>52608</v>
      </c>
      <c r="B622" s="151">
        <f t="shared" si="118"/>
        <v>5</v>
      </c>
      <c r="C622" s="152">
        <f t="shared" si="119"/>
        <v>26</v>
      </c>
      <c r="D622" s="152" t="str">
        <f t="shared" si="120"/>
        <v>高橋</v>
      </c>
      <c r="E622" s="152" t="str">
        <f t="shared" si="121"/>
        <v>大陸</v>
      </c>
      <c r="F622" s="153" t="str">
        <f t="shared" si="122"/>
        <v>ﾀｶﾊｼ</v>
      </c>
      <c r="G622" s="153" t="str">
        <f t="shared" si="123"/>
        <v>ﾘｸ</v>
      </c>
      <c r="H622" s="154">
        <f t="shared" si="124"/>
        <v>1</v>
      </c>
      <c r="I622" s="152" t="str">
        <f t="shared" si="116"/>
        <v>日大三</v>
      </c>
      <c r="K622" s="152" t="str">
        <f t="shared" si="125"/>
        <v>男</v>
      </c>
      <c r="M622" s="380">
        <v>52608</v>
      </c>
      <c r="N622" s="380" t="s">
        <v>123</v>
      </c>
      <c r="O622" s="380" t="s">
        <v>5066</v>
      </c>
      <c r="P622" s="380" t="s">
        <v>302</v>
      </c>
      <c r="Q622" s="380" t="s">
        <v>371</v>
      </c>
      <c r="R622" s="380" t="s">
        <v>885</v>
      </c>
      <c r="S622" s="379"/>
      <c r="T622" s="380">
        <v>1</v>
      </c>
    </row>
    <row r="623" spans="1:20" x14ac:dyDescent="0.2">
      <c r="A623" s="151">
        <f t="shared" si="117"/>
        <v>52609</v>
      </c>
      <c r="B623" s="151">
        <f t="shared" si="118"/>
        <v>5</v>
      </c>
      <c r="C623" s="152">
        <f t="shared" si="119"/>
        <v>26</v>
      </c>
      <c r="D623" s="152" t="str">
        <f t="shared" si="120"/>
        <v>加藤</v>
      </c>
      <c r="E623" s="152" t="str">
        <f t="shared" si="121"/>
        <v>凜太朗</v>
      </c>
      <c r="F623" s="153" t="str">
        <f t="shared" si="122"/>
        <v>ｶﾄｳ</v>
      </c>
      <c r="G623" s="153" t="str">
        <f t="shared" si="123"/>
        <v>ﾘﾝﾀﾛｳ</v>
      </c>
      <c r="H623" s="154">
        <f t="shared" si="124"/>
        <v>1</v>
      </c>
      <c r="I623" s="152" t="str">
        <f t="shared" si="116"/>
        <v>日大三</v>
      </c>
      <c r="K623" s="152" t="str">
        <f t="shared" si="125"/>
        <v>男</v>
      </c>
      <c r="M623" s="380">
        <v>52609</v>
      </c>
      <c r="N623" s="380" t="s">
        <v>111</v>
      </c>
      <c r="O623" s="380" t="s">
        <v>5067</v>
      </c>
      <c r="P623" s="380" t="s">
        <v>348</v>
      </c>
      <c r="Q623" s="380" t="s">
        <v>1462</v>
      </c>
      <c r="R623" s="380" t="s">
        <v>885</v>
      </c>
      <c r="S623" s="379"/>
      <c r="T623" s="380">
        <v>1</v>
      </c>
    </row>
    <row r="624" spans="1:20" x14ac:dyDescent="0.2">
      <c r="A624" s="151">
        <f t="shared" si="117"/>
        <v>52610</v>
      </c>
      <c r="B624" s="151">
        <f t="shared" si="118"/>
        <v>5</v>
      </c>
      <c r="C624" s="152">
        <f t="shared" si="119"/>
        <v>26</v>
      </c>
      <c r="D624" s="152" t="str">
        <f t="shared" si="120"/>
        <v>藤原</v>
      </c>
      <c r="E624" s="152" t="str">
        <f t="shared" si="121"/>
        <v>航</v>
      </c>
      <c r="F624" s="153" t="str">
        <f t="shared" si="122"/>
        <v>ﾌｼﾞﾜﾗ</v>
      </c>
      <c r="G624" s="153" t="str">
        <f t="shared" si="123"/>
        <v>ｺｳ</v>
      </c>
      <c r="H624" s="154">
        <f t="shared" si="124"/>
        <v>3</v>
      </c>
      <c r="I624" s="152" t="str">
        <f t="shared" si="116"/>
        <v>日大三</v>
      </c>
      <c r="K624" s="152" t="str">
        <f t="shared" si="125"/>
        <v>男</v>
      </c>
      <c r="M624" s="380">
        <v>52610</v>
      </c>
      <c r="N624" s="380" t="s">
        <v>1754</v>
      </c>
      <c r="O624" s="380" t="s">
        <v>162</v>
      </c>
      <c r="P624" s="380" t="s">
        <v>1755</v>
      </c>
      <c r="Q624" s="380" t="s">
        <v>566</v>
      </c>
      <c r="R624" s="380" t="s">
        <v>885</v>
      </c>
      <c r="S624" s="379"/>
      <c r="T624" s="380">
        <v>3</v>
      </c>
    </row>
    <row r="625" spans="1:20" x14ac:dyDescent="0.2">
      <c r="A625" s="151">
        <f t="shared" si="117"/>
        <v>52611</v>
      </c>
      <c r="B625" s="151">
        <f t="shared" si="118"/>
        <v>5</v>
      </c>
      <c r="C625" s="152">
        <f t="shared" si="119"/>
        <v>26</v>
      </c>
      <c r="D625" s="152" t="str">
        <f t="shared" si="120"/>
        <v>辻田</v>
      </c>
      <c r="E625" s="152" t="str">
        <f t="shared" si="121"/>
        <v>洸希</v>
      </c>
      <c r="F625" s="153" t="str">
        <f t="shared" si="122"/>
        <v>ﾂｼﾞﾀ</v>
      </c>
      <c r="G625" s="153" t="str">
        <f t="shared" si="123"/>
        <v>ﾋﾛｷ</v>
      </c>
      <c r="H625" s="154">
        <f t="shared" si="124"/>
        <v>2</v>
      </c>
      <c r="I625" s="152" t="str">
        <f t="shared" si="116"/>
        <v>日大三</v>
      </c>
      <c r="K625" s="152" t="str">
        <f t="shared" si="125"/>
        <v>男</v>
      </c>
      <c r="M625" s="380">
        <v>52611</v>
      </c>
      <c r="N625" s="380" t="s">
        <v>4204</v>
      </c>
      <c r="O625" s="380" t="s">
        <v>2480</v>
      </c>
      <c r="P625" s="380" t="s">
        <v>4205</v>
      </c>
      <c r="Q625" s="380" t="s">
        <v>391</v>
      </c>
      <c r="R625" s="380" t="s">
        <v>885</v>
      </c>
      <c r="S625" s="379"/>
      <c r="T625" s="380">
        <v>2</v>
      </c>
    </row>
    <row r="626" spans="1:20" x14ac:dyDescent="0.2">
      <c r="A626" s="151">
        <f t="shared" si="117"/>
        <v>52612</v>
      </c>
      <c r="B626" s="151">
        <f t="shared" si="118"/>
        <v>5</v>
      </c>
      <c r="C626" s="152">
        <f t="shared" si="119"/>
        <v>26</v>
      </c>
      <c r="D626" s="152" t="str">
        <f t="shared" si="120"/>
        <v>松下</v>
      </c>
      <c r="E626" s="152" t="str">
        <f t="shared" si="121"/>
        <v>隼也</v>
      </c>
      <c r="F626" s="153" t="str">
        <f t="shared" si="122"/>
        <v>ﾏﾂｼﾀ</v>
      </c>
      <c r="G626" s="153" t="str">
        <f t="shared" si="123"/>
        <v>ｼﾞｭﾝﾔ</v>
      </c>
      <c r="H626" s="154">
        <f t="shared" si="124"/>
        <v>3</v>
      </c>
      <c r="I626" s="152" t="str">
        <f t="shared" si="116"/>
        <v>日大三</v>
      </c>
      <c r="K626" s="152" t="str">
        <f t="shared" si="125"/>
        <v>男</v>
      </c>
      <c r="M626" s="380">
        <v>52612</v>
      </c>
      <c r="N626" s="380" t="s">
        <v>154</v>
      </c>
      <c r="O626" s="380" t="s">
        <v>1944</v>
      </c>
      <c r="P626" s="380" t="s">
        <v>469</v>
      </c>
      <c r="Q626" s="380" t="s">
        <v>336</v>
      </c>
      <c r="R626" s="380" t="s">
        <v>885</v>
      </c>
      <c r="S626" s="379"/>
      <c r="T626" s="380">
        <v>3</v>
      </c>
    </row>
    <row r="627" spans="1:20" x14ac:dyDescent="0.2">
      <c r="A627" s="151">
        <f t="shared" si="117"/>
        <v>52613</v>
      </c>
      <c r="B627" s="151">
        <f t="shared" si="118"/>
        <v>5</v>
      </c>
      <c r="C627" s="152">
        <f t="shared" si="119"/>
        <v>26</v>
      </c>
      <c r="D627" s="152" t="str">
        <f t="shared" si="120"/>
        <v>白鳥</v>
      </c>
      <c r="E627" s="152" t="str">
        <f t="shared" si="121"/>
        <v>怜治</v>
      </c>
      <c r="F627" s="153" t="str">
        <f t="shared" si="122"/>
        <v>ｼﾗﾄﾘ</v>
      </c>
      <c r="G627" s="153" t="str">
        <f t="shared" si="123"/>
        <v>ﾚｲｼﾞ</v>
      </c>
      <c r="H627" s="154">
        <f t="shared" si="124"/>
        <v>3</v>
      </c>
      <c r="I627" s="152" t="str">
        <f t="shared" si="116"/>
        <v>日大三</v>
      </c>
      <c r="K627" s="152" t="str">
        <f t="shared" si="125"/>
        <v>男</v>
      </c>
      <c r="M627" s="380">
        <v>52613</v>
      </c>
      <c r="N627" s="380" t="s">
        <v>1805</v>
      </c>
      <c r="O627" s="380" t="s">
        <v>1945</v>
      </c>
      <c r="P627" s="380" t="s">
        <v>1806</v>
      </c>
      <c r="Q627" s="380" t="s">
        <v>1336</v>
      </c>
      <c r="R627" s="380" t="s">
        <v>885</v>
      </c>
      <c r="S627" s="379"/>
      <c r="T627" s="380">
        <v>3</v>
      </c>
    </row>
    <row r="628" spans="1:20" x14ac:dyDescent="0.2">
      <c r="A628" s="151">
        <f t="shared" si="117"/>
        <v>52614</v>
      </c>
      <c r="B628" s="151">
        <f t="shared" si="118"/>
        <v>5</v>
      </c>
      <c r="C628" s="152">
        <f t="shared" si="119"/>
        <v>26</v>
      </c>
      <c r="D628" s="152" t="str">
        <f t="shared" si="120"/>
        <v>山脇</v>
      </c>
      <c r="E628" s="152" t="str">
        <f t="shared" si="121"/>
        <v>稜</v>
      </c>
      <c r="F628" s="153" t="str">
        <f t="shared" si="122"/>
        <v>ﾔﾏﾜｷ</v>
      </c>
      <c r="G628" s="153" t="str">
        <f t="shared" si="123"/>
        <v>ﾘｮｳ</v>
      </c>
      <c r="H628" s="154">
        <f t="shared" si="124"/>
        <v>3</v>
      </c>
      <c r="I628" s="152" t="str">
        <f t="shared" si="116"/>
        <v>日大三</v>
      </c>
      <c r="K628" s="152" t="str">
        <f t="shared" si="125"/>
        <v>男</v>
      </c>
      <c r="M628" s="380">
        <v>52614</v>
      </c>
      <c r="N628" s="380" t="s">
        <v>1946</v>
      </c>
      <c r="O628" s="380" t="s">
        <v>1947</v>
      </c>
      <c r="P628" s="380" t="s">
        <v>2216</v>
      </c>
      <c r="Q628" s="380" t="s">
        <v>396</v>
      </c>
      <c r="R628" s="380" t="s">
        <v>885</v>
      </c>
      <c r="S628" s="379"/>
      <c r="T628" s="380">
        <v>3</v>
      </c>
    </row>
    <row r="629" spans="1:20" x14ac:dyDescent="0.2">
      <c r="A629" s="151">
        <f t="shared" si="117"/>
        <v>52615</v>
      </c>
      <c r="B629" s="151">
        <f t="shared" si="118"/>
        <v>5</v>
      </c>
      <c r="C629" s="152">
        <f t="shared" si="119"/>
        <v>26</v>
      </c>
      <c r="D629" s="152" t="str">
        <f t="shared" si="120"/>
        <v>河内</v>
      </c>
      <c r="E629" s="152" t="str">
        <f t="shared" si="121"/>
        <v>優太郎</v>
      </c>
      <c r="F629" s="153" t="str">
        <f t="shared" si="122"/>
        <v>ｶﾜｳﾁ</v>
      </c>
      <c r="G629" s="153" t="str">
        <f t="shared" si="123"/>
        <v>ﾕｳﾀﾛｳ</v>
      </c>
      <c r="H629" s="154">
        <f t="shared" si="124"/>
        <v>3</v>
      </c>
      <c r="I629" s="152" t="str">
        <f t="shared" si="116"/>
        <v>日大三</v>
      </c>
      <c r="K629" s="152" t="str">
        <f t="shared" si="125"/>
        <v>男</v>
      </c>
      <c r="M629" s="380">
        <v>52615</v>
      </c>
      <c r="N629" s="380" t="s">
        <v>1631</v>
      </c>
      <c r="O629" s="380" t="s">
        <v>1948</v>
      </c>
      <c r="P629" s="380" t="s">
        <v>1723</v>
      </c>
      <c r="Q629" s="380" t="s">
        <v>639</v>
      </c>
      <c r="R629" s="380" t="s">
        <v>885</v>
      </c>
      <c r="S629" s="379"/>
      <c r="T629" s="380">
        <v>3</v>
      </c>
    </row>
    <row r="630" spans="1:20" x14ac:dyDescent="0.2">
      <c r="A630" s="151">
        <f t="shared" si="117"/>
        <v>52616</v>
      </c>
      <c r="B630" s="151">
        <f t="shared" si="118"/>
        <v>5</v>
      </c>
      <c r="C630" s="152">
        <f t="shared" si="119"/>
        <v>26</v>
      </c>
      <c r="D630" s="152" t="str">
        <f t="shared" si="120"/>
        <v>田村</v>
      </c>
      <c r="E630" s="152" t="str">
        <f t="shared" si="121"/>
        <v>剛哉</v>
      </c>
      <c r="F630" s="153" t="str">
        <f t="shared" si="122"/>
        <v>ﾀﾑﾗ</v>
      </c>
      <c r="G630" s="153" t="str">
        <f t="shared" si="123"/>
        <v>ﾀｹﾅﾘ</v>
      </c>
      <c r="H630" s="154">
        <f t="shared" si="124"/>
        <v>3</v>
      </c>
      <c r="I630" s="152" t="str">
        <f t="shared" si="116"/>
        <v>日大三</v>
      </c>
      <c r="K630" s="152" t="str">
        <f t="shared" si="125"/>
        <v>男</v>
      </c>
      <c r="M630" s="380">
        <v>52616</v>
      </c>
      <c r="N630" s="380" t="s">
        <v>102</v>
      </c>
      <c r="O630" s="380" t="s">
        <v>1949</v>
      </c>
      <c r="P630" s="380" t="s">
        <v>315</v>
      </c>
      <c r="Q630" s="380" t="s">
        <v>2217</v>
      </c>
      <c r="R630" s="380" t="s">
        <v>885</v>
      </c>
      <c r="S630" s="379"/>
      <c r="T630" s="380">
        <v>3</v>
      </c>
    </row>
    <row r="631" spans="1:20" x14ac:dyDescent="0.2">
      <c r="A631" s="151">
        <f t="shared" si="117"/>
        <v>52617</v>
      </c>
      <c r="B631" s="151">
        <f t="shared" si="118"/>
        <v>5</v>
      </c>
      <c r="C631" s="152">
        <f t="shared" si="119"/>
        <v>26</v>
      </c>
      <c r="D631" s="152" t="str">
        <f t="shared" si="120"/>
        <v>清野</v>
      </c>
      <c r="E631" s="152" t="str">
        <f t="shared" si="121"/>
        <v>隆介</v>
      </c>
      <c r="F631" s="153" t="str">
        <f t="shared" si="122"/>
        <v>ｾｲﾉ</v>
      </c>
      <c r="G631" s="153" t="str">
        <f t="shared" si="123"/>
        <v>ﾘｭｳｽｹ</v>
      </c>
      <c r="H631" s="154">
        <f t="shared" si="124"/>
        <v>2</v>
      </c>
      <c r="I631" s="152" t="str">
        <f t="shared" si="116"/>
        <v>日大三</v>
      </c>
      <c r="K631" s="152" t="str">
        <f t="shared" si="125"/>
        <v>男</v>
      </c>
      <c r="M631" s="380">
        <v>52617</v>
      </c>
      <c r="N631" s="380" t="s">
        <v>4206</v>
      </c>
      <c r="O631" s="380" t="s">
        <v>3619</v>
      </c>
      <c r="P631" s="380" t="s">
        <v>4207</v>
      </c>
      <c r="Q631" s="380" t="s">
        <v>2652</v>
      </c>
      <c r="R631" s="380" t="s">
        <v>885</v>
      </c>
      <c r="S631" s="379"/>
      <c r="T631" s="380">
        <v>2</v>
      </c>
    </row>
    <row r="632" spans="1:20" x14ac:dyDescent="0.2">
      <c r="A632" s="151">
        <f t="shared" si="117"/>
        <v>52618</v>
      </c>
      <c r="B632" s="151">
        <f t="shared" si="118"/>
        <v>5</v>
      </c>
      <c r="C632" s="152">
        <f t="shared" si="119"/>
        <v>26</v>
      </c>
      <c r="D632" s="152" t="str">
        <f t="shared" si="120"/>
        <v>西宮</v>
      </c>
      <c r="E632" s="152" t="str">
        <f t="shared" si="121"/>
        <v>栞</v>
      </c>
      <c r="F632" s="153" t="str">
        <f t="shared" si="122"/>
        <v>ﾆｼﾉﾐﾔ</v>
      </c>
      <c r="G632" s="153" t="str">
        <f t="shared" si="123"/>
        <v>ｼｵﾘ</v>
      </c>
      <c r="H632" s="154">
        <f t="shared" si="124"/>
        <v>2</v>
      </c>
      <c r="I632" s="152" t="str">
        <f t="shared" si="116"/>
        <v>日大三</v>
      </c>
      <c r="K632" s="152" t="str">
        <f t="shared" si="125"/>
        <v>男</v>
      </c>
      <c r="M632" s="380">
        <v>52618</v>
      </c>
      <c r="N632" s="380" t="s">
        <v>4208</v>
      </c>
      <c r="O632" s="380" t="s">
        <v>4209</v>
      </c>
      <c r="P632" s="380" t="s">
        <v>4210</v>
      </c>
      <c r="Q632" s="380" t="s">
        <v>493</v>
      </c>
      <c r="R632" s="380" t="s">
        <v>885</v>
      </c>
      <c r="S632" s="379"/>
      <c r="T632" s="380">
        <v>2</v>
      </c>
    </row>
    <row r="633" spans="1:20" x14ac:dyDescent="0.2">
      <c r="A633" s="151">
        <f t="shared" si="117"/>
        <v>52619</v>
      </c>
      <c r="B633" s="151">
        <f t="shared" si="118"/>
        <v>5</v>
      </c>
      <c r="C633" s="152">
        <f t="shared" si="119"/>
        <v>26</v>
      </c>
      <c r="D633" s="152" t="str">
        <f t="shared" si="120"/>
        <v>久保</v>
      </c>
      <c r="E633" s="152" t="str">
        <f t="shared" si="121"/>
        <v>成</v>
      </c>
      <c r="F633" s="153" t="str">
        <f t="shared" si="122"/>
        <v>ｸﾎﾞ</v>
      </c>
      <c r="G633" s="153" t="str">
        <f t="shared" si="123"/>
        <v>ﾅﾙ</v>
      </c>
      <c r="H633" s="154">
        <f t="shared" si="124"/>
        <v>2</v>
      </c>
      <c r="I633" s="152" t="str">
        <f t="shared" si="116"/>
        <v>日大三</v>
      </c>
      <c r="K633" s="152" t="str">
        <f t="shared" si="125"/>
        <v>男</v>
      </c>
      <c r="M633" s="380">
        <v>52619</v>
      </c>
      <c r="N633" s="380" t="s">
        <v>131</v>
      </c>
      <c r="O633" s="380" t="s">
        <v>4211</v>
      </c>
      <c r="P633" s="380" t="s">
        <v>389</v>
      </c>
      <c r="Q633" s="380" t="s">
        <v>4212</v>
      </c>
      <c r="R633" s="380" t="s">
        <v>885</v>
      </c>
      <c r="S633" s="379"/>
      <c r="T633" s="380">
        <v>2</v>
      </c>
    </row>
    <row r="634" spans="1:20" x14ac:dyDescent="0.2">
      <c r="A634" s="151">
        <f t="shared" si="117"/>
        <v>52620</v>
      </c>
      <c r="B634" s="151">
        <f t="shared" si="118"/>
        <v>5</v>
      </c>
      <c r="C634" s="152">
        <f t="shared" si="119"/>
        <v>26</v>
      </c>
      <c r="D634" s="152" t="str">
        <f t="shared" si="120"/>
        <v>橋本</v>
      </c>
      <c r="E634" s="152" t="str">
        <f t="shared" si="121"/>
        <v>直樹</v>
      </c>
      <c r="F634" s="153" t="str">
        <f t="shared" si="122"/>
        <v>ﾊｼﾓﾄ</v>
      </c>
      <c r="G634" s="153" t="str">
        <f t="shared" si="123"/>
        <v>ﾅｵｷ</v>
      </c>
      <c r="H634" s="154">
        <f t="shared" si="124"/>
        <v>2</v>
      </c>
      <c r="I634" s="152" t="str">
        <f t="shared" si="116"/>
        <v>日大三</v>
      </c>
      <c r="K634" s="152" t="str">
        <f t="shared" si="125"/>
        <v>男</v>
      </c>
      <c r="M634" s="380">
        <v>52620</v>
      </c>
      <c r="N634" s="380" t="s">
        <v>945</v>
      </c>
      <c r="O634" s="380" t="s">
        <v>130</v>
      </c>
      <c r="P634" s="380" t="s">
        <v>946</v>
      </c>
      <c r="Q634" s="380" t="s">
        <v>385</v>
      </c>
      <c r="R634" s="380" t="s">
        <v>885</v>
      </c>
      <c r="S634" s="379"/>
      <c r="T634" s="380">
        <v>2</v>
      </c>
    </row>
    <row r="635" spans="1:20" x14ac:dyDescent="0.2">
      <c r="A635" s="151">
        <f t="shared" si="117"/>
        <v>52621</v>
      </c>
      <c r="B635" s="151">
        <f t="shared" si="118"/>
        <v>5</v>
      </c>
      <c r="C635" s="152">
        <f t="shared" si="119"/>
        <v>26</v>
      </c>
      <c r="D635" s="152" t="str">
        <f t="shared" si="120"/>
        <v>和田</v>
      </c>
      <c r="E635" s="152" t="str">
        <f t="shared" si="121"/>
        <v>宙大</v>
      </c>
      <c r="F635" s="153" t="str">
        <f t="shared" si="122"/>
        <v>ﾜﾀﾞ</v>
      </c>
      <c r="G635" s="153" t="str">
        <f t="shared" si="123"/>
        <v>ﾐﾁﾋﾛ</v>
      </c>
      <c r="H635" s="154">
        <f t="shared" si="124"/>
        <v>2</v>
      </c>
      <c r="I635" s="152" t="str">
        <f t="shared" si="116"/>
        <v>日大三</v>
      </c>
      <c r="K635" s="152" t="str">
        <f t="shared" si="125"/>
        <v>男</v>
      </c>
      <c r="M635" s="380">
        <v>52621</v>
      </c>
      <c r="N635" s="380" t="s">
        <v>100</v>
      </c>
      <c r="O635" s="380" t="s">
        <v>4213</v>
      </c>
      <c r="P635" s="380" t="s">
        <v>304</v>
      </c>
      <c r="Q635" s="380" t="s">
        <v>4214</v>
      </c>
      <c r="R635" s="380" t="s">
        <v>885</v>
      </c>
      <c r="S635" s="379"/>
      <c r="T635" s="380">
        <v>2</v>
      </c>
    </row>
    <row r="636" spans="1:20" x14ac:dyDescent="0.2">
      <c r="A636" s="151">
        <f t="shared" si="117"/>
        <v>52622</v>
      </c>
      <c r="B636" s="151">
        <f t="shared" si="118"/>
        <v>5</v>
      </c>
      <c r="C636" s="152">
        <f t="shared" si="119"/>
        <v>26</v>
      </c>
      <c r="D636" s="152" t="str">
        <f t="shared" si="120"/>
        <v>小島</v>
      </c>
      <c r="E636" s="152" t="str">
        <f t="shared" si="121"/>
        <v>一樹</v>
      </c>
      <c r="F636" s="153" t="str">
        <f t="shared" si="122"/>
        <v>ｺｼﾞﾏ</v>
      </c>
      <c r="G636" s="153" t="str">
        <f t="shared" si="123"/>
        <v>ｲﾂｷ</v>
      </c>
      <c r="H636" s="154">
        <f t="shared" si="124"/>
        <v>3</v>
      </c>
      <c r="I636" s="152" t="str">
        <f t="shared" si="116"/>
        <v>日大三</v>
      </c>
      <c r="K636" s="152" t="str">
        <f t="shared" si="125"/>
        <v>男</v>
      </c>
      <c r="M636" s="380">
        <v>52622</v>
      </c>
      <c r="N636" s="380" t="s">
        <v>562</v>
      </c>
      <c r="O636" s="380" t="s">
        <v>590</v>
      </c>
      <c r="P636" s="380" t="s">
        <v>563</v>
      </c>
      <c r="Q636" s="380" t="s">
        <v>1274</v>
      </c>
      <c r="R636" s="380" t="s">
        <v>885</v>
      </c>
      <c r="S636" s="379"/>
      <c r="T636" s="380">
        <v>3</v>
      </c>
    </row>
    <row r="637" spans="1:20" x14ac:dyDescent="0.2">
      <c r="A637" s="151">
        <f t="shared" si="117"/>
        <v>52623</v>
      </c>
      <c r="B637" s="151">
        <f t="shared" si="118"/>
        <v>5</v>
      </c>
      <c r="C637" s="152">
        <f t="shared" si="119"/>
        <v>26</v>
      </c>
      <c r="D637" s="152" t="str">
        <f t="shared" si="120"/>
        <v>長澤</v>
      </c>
      <c r="E637" s="152" t="str">
        <f t="shared" si="121"/>
        <v>光</v>
      </c>
      <c r="F637" s="153" t="str">
        <f t="shared" si="122"/>
        <v>ﾅｶﾞｻﾜ</v>
      </c>
      <c r="G637" s="153" t="str">
        <f t="shared" si="123"/>
        <v>ﾋｶﾙ</v>
      </c>
      <c r="H637" s="154">
        <f t="shared" si="124"/>
        <v>3</v>
      </c>
      <c r="I637" s="152" t="str">
        <f t="shared" si="116"/>
        <v>日大三</v>
      </c>
      <c r="K637" s="152" t="str">
        <f t="shared" si="125"/>
        <v>男</v>
      </c>
      <c r="M637" s="380">
        <v>52623</v>
      </c>
      <c r="N637" s="380" t="s">
        <v>1291</v>
      </c>
      <c r="O637" s="380" t="s">
        <v>266</v>
      </c>
      <c r="P637" s="380" t="s">
        <v>1292</v>
      </c>
      <c r="Q637" s="380" t="s">
        <v>393</v>
      </c>
      <c r="R637" s="380" t="s">
        <v>885</v>
      </c>
      <c r="S637" s="379"/>
      <c r="T637" s="380">
        <v>3</v>
      </c>
    </row>
    <row r="638" spans="1:20" x14ac:dyDescent="0.2">
      <c r="A638" s="151">
        <f t="shared" si="117"/>
        <v>52624</v>
      </c>
      <c r="B638" s="151">
        <f t="shared" si="118"/>
        <v>5</v>
      </c>
      <c r="C638" s="152">
        <f t="shared" si="119"/>
        <v>26</v>
      </c>
      <c r="D638" s="152" t="str">
        <f t="shared" si="120"/>
        <v>石川</v>
      </c>
      <c r="E638" s="152" t="str">
        <f t="shared" si="121"/>
        <v>雅樹</v>
      </c>
      <c r="F638" s="153" t="str">
        <f t="shared" si="122"/>
        <v>ｲｼｶﾜ</v>
      </c>
      <c r="G638" s="153" t="str">
        <f t="shared" si="123"/>
        <v>ﾏｻｷ</v>
      </c>
      <c r="H638" s="154">
        <f t="shared" si="124"/>
        <v>2</v>
      </c>
      <c r="I638" s="152" t="str">
        <f t="shared" si="116"/>
        <v>日大三</v>
      </c>
      <c r="K638" s="152" t="str">
        <f t="shared" si="125"/>
        <v>男</v>
      </c>
      <c r="M638" s="380">
        <v>52624</v>
      </c>
      <c r="N638" s="380" t="s">
        <v>119</v>
      </c>
      <c r="O638" s="380" t="s">
        <v>1852</v>
      </c>
      <c r="P638" s="380" t="s">
        <v>547</v>
      </c>
      <c r="Q638" s="380" t="s">
        <v>446</v>
      </c>
      <c r="R638" s="380" t="s">
        <v>885</v>
      </c>
      <c r="S638" s="379"/>
      <c r="T638" s="380">
        <v>2</v>
      </c>
    </row>
    <row r="639" spans="1:20" x14ac:dyDescent="0.2">
      <c r="A639" s="151">
        <f t="shared" si="117"/>
        <v>52625</v>
      </c>
      <c r="B639" s="151">
        <f t="shared" si="118"/>
        <v>5</v>
      </c>
      <c r="C639" s="152">
        <f t="shared" si="119"/>
        <v>26</v>
      </c>
      <c r="D639" s="152" t="str">
        <f t="shared" si="120"/>
        <v>岡村</v>
      </c>
      <c r="E639" s="152" t="str">
        <f t="shared" si="121"/>
        <v>雄大</v>
      </c>
      <c r="F639" s="153" t="str">
        <f t="shared" si="122"/>
        <v>ｵｶﾑﾗ</v>
      </c>
      <c r="G639" s="153" t="str">
        <f t="shared" si="123"/>
        <v>ﾕｳﾀﾞｲ</v>
      </c>
      <c r="H639" s="154">
        <f t="shared" si="124"/>
        <v>1</v>
      </c>
      <c r="I639" s="152" t="str">
        <f t="shared" si="116"/>
        <v>日大三</v>
      </c>
      <c r="K639" s="152" t="str">
        <f t="shared" si="125"/>
        <v>男</v>
      </c>
      <c r="M639" s="380">
        <v>52625</v>
      </c>
      <c r="N639" s="380" t="s">
        <v>290</v>
      </c>
      <c r="O639" s="380" t="s">
        <v>231</v>
      </c>
      <c r="P639" s="380" t="s">
        <v>655</v>
      </c>
      <c r="Q639" s="380" t="s">
        <v>387</v>
      </c>
      <c r="R639" s="380" t="s">
        <v>885</v>
      </c>
      <c r="S639" s="379"/>
      <c r="T639" s="380">
        <v>1</v>
      </c>
    </row>
    <row r="640" spans="1:20" x14ac:dyDescent="0.2">
      <c r="A640" s="151">
        <f t="shared" si="117"/>
        <v>52626</v>
      </c>
      <c r="B640" s="151">
        <f t="shared" si="118"/>
        <v>5</v>
      </c>
      <c r="C640" s="152">
        <f t="shared" si="119"/>
        <v>26</v>
      </c>
      <c r="D640" s="152" t="str">
        <f t="shared" si="120"/>
        <v>武末</v>
      </c>
      <c r="E640" s="152" t="str">
        <f t="shared" si="121"/>
        <v>文壱</v>
      </c>
      <c r="F640" s="153" t="str">
        <f t="shared" si="122"/>
        <v>ﾀｹｽｴ</v>
      </c>
      <c r="G640" s="153" t="str">
        <f t="shared" si="123"/>
        <v>ﾌﾐｶｽﾞ</v>
      </c>
      <c r="H640" s="154">
        <f t="shared" si="124"/>
        <v>3</v>
      </c>
      <c r="I640" s="152" t="str">
        <f t="shared" si="116"/>
        <v>日大三</v>
      </c>
      <c r="K640" s="152" t="str">
        <f t="shared" si="125"/>
        <v>男</v>
      </c>
      <c r="M640" s="380">
        <v>52626</v>
      </c>
      <c r="N640" s="380" t="s">
        <v>1951</v>
      </c>
      <c r="O640" s="380" t="s">
        <v>1952</v>
      </c>
      <c r="P640" s="380" t="s">
        <v>2218</v>
      </c>
      <c r="Q640" s="380" t="s">
        <v>2219</v>
      </c>
      <c r="R640" s="380" t="s">
        <v>885</v>
      </c>
      <c r="S640" s="379"/>
      <c r="T640" s="380">
        <v>3</v>
      </c>
    </row>
    <row r="641" spans="1:20" x14ac:dyDescent="0.2">
      <c r="A641" s="151">
        <f t="shared" si="117"/>
        <v>52627</v>
      </c>
      <c r="B641" s="151">
        <f t="shared" si="118"/>
        <v>5</v>
      </c>
      <c r="C641" s="152">
        <f t="shared" si="119"/>
        <v>26</v>
      </c>
      <c r="D641" s="152" t="str">
        <f t="shared" si="120"/>
        <v>戸梶</v>
      </c>
      <c r="E641" s="152" t="str">
        <f t="shared" si="121"/>
        <v>剛志</v>
      </c>
      <c r="F641" s="153" t="str">
        <f t="shared" si="122"/>
        <v>ﾄｶｼﾞ</v>
      </c>
      <c r="G641" s="153" t="str">
        <f t="shared" si="123"/>
        <v>ﾂﾖｼ</v>
      </c>
      <c r="H641" s="154">
        <f t="shared" si="124"/>
        <v>3</v>
      </c>
      <c r="I641" s="152" t="str">
        <f t="shared" si="116"/>
        <v>日大三</v>
      </c>
      <c r="K641" s="152" t="str">
        <f t="shared" si="125"/>
        <v>男</v>
      </c>
      <c r="M641" s="380">
        <v>52627</v>
      </c>
      <c r="N641" s="380" t="s">
        <v>1953</v>
      </c>
      <c r="O641" s="380" t="s">
        <v>1954</v>
      </c>
      <c r="P641" s="380" t="s">
        <v>2220</v>
      </c>
      <c r="Q641" s="380" t="s">
        <v>2221</v>
      </c>
      <c r="R641" s="380" t="s">
        <v>885</v>
      </c>
      <c r="S641" s="379"/>
      <c r="T641" s="380">
        <v>3</v>
      </c>
    </row>
    <row r="642" spans="1:20" x14ac:dyDescent="0.2">
      <c r="A642" s="151">
        <f t="shared" si="117"/>
        <v>52628</v>
      </c>
      <c r="B642" s="151">
        <f t="shared" si="118"/>
        <v>5</v>
      </c>
      <c r="C642" s="152">
        <f t="shared" si="119"/>
        <v>26</v>
      </c>
      <c r="D642" s="152" t="str">
        <f t="shared" si="120"/>
        <v>金子</v>
      </c>
      <c r="E642" s="152" t="str">
        <f t="shared" si="121"/>
        <v>英希</v>
      </c>
      <c r="F642" s="153" t="str">
        <f t="shared" si="122"/>
        <v>ｶﾈｺ</v>
      </c>
      <c r="G642" s="153" t="str">
        <f t="shared" si="123"/>
        <v>ｴｲｷ</v>
      </c>
      <c r="H642" s="154">
        <f t="shared" si="124"/>
        <v>3</v>
      </c>
      <c r="I642" s="152" t="str">
        <f t="shared" ref="I642:I705" si="126">VLOOKUP(B642*100+C642,テスト,2,0)</f>
        <v>日大三</v>
      </c>
      <c r="K642" s="152" t="str">
        <f t="shared" si="125"/>
        <v>男</v>
      </c>
      <c r="M642" s="380">
        <v>52628</v>
      </c>
      <c r="N642" s="380" t="s">
        <v>970</v>
      </c>
      <c r="O642" s="380" t="s">
        <v>1955</v>
      </c>
      <c r="P642" s="380" t="s">
        <v>971</v>
      </c>
      <c r="Q642" s="380" t="s">
        <v>2222</v>
      </c>
      <c r="R642" s="380" t="s">
        <v>885</v>
      </c>
      <c r="S642" s="379"/>
      <c r="T642" s="380">
        <v>3</v>
      </c>
    </row>
    <row r="643" spans="1:20" x14ac:dyDescent="0.2">
      <c r="A643" s="151">
        <f t="shared" ref="A643:A706" si="127">M643</f>
        <v>52629</v>
      </c>
      <c r="B643" s="151">
        <f t="shared" ref="B643:B706" si="128">ROUNDDOWN(A643/10000,0)</f>
        <v>5</v>
      </c>
      <c r="C643" s="152">
        <f t="shared" ref="C643:C706" si="129">ROUNDDOWN((A643-B643*10000)/100,0)</f>
        <v>26</v>
      </c>
      <c r="D643" s="152" t="str">
        <f t="shared" ref="D643:D706" si="130">N643</f>
        <v>前田</v>
      </c>
      <c r="E643" s="152" t="str">
        <f t="shared" ref="E643:E706" si="131">O643</f>
        <v>颯河</v>
      </c>
      <c r="F643" s="153" t="str">
        <f t="shared" ref="F643:F706" si="132">P643</f>
        <v>ﾏｴﾀﾞ</v>
      </c>
      <c r="G643" s="153" t="str">
        <f t="shared" ref="G643:G706" si="133">Q643</f>
        <v>ｿｳｶﾞ</v>
      </c>
      <c r="H643" s="154">
        <f t="shared" ref="H643:H706" si="134">T643</f>
        <v>1</v>
      </c>
      <c r="I643" s="152" t="str">
        <f t="shared" si="126"/>
        <v>日大三</v>
      </c>
      <c r="K643" s="152" t="str">
        <f t="shared" ref="K643:K706" si="135">R643</f>
        <v>男</v>
      </c>
      <c r="M643" s="380">
        <v>52629</v>
      </c>
      <c r="N643" s="380" t="s">
        <v>176</v>
      </c>
      <c r="O643" s="380" t="s">
        <v>5068</v>
      </c>
      <c r="P643" s="380" t="s">
        <v>367</v>
      </c>
      <c r="Q643" s="380" t="s">
        <v>5069</v>
      </c>
      <c r="R643" s="380" t="s">
        <v>885</v>
      </c>
      <c r="S643" s="379"/>
      <c r="T643" s="380">
        <v>1</v>
      </c>
    </row>
    <row r="644" spans="1:20" x14ac:dyDescent="0.2">
      <c r="A644" s="151">
        <f t="shared" si="127"/>
        <v>52630</v>
      </c>
      <c r="B644" s="151">
        <f t="shared" si="128"/>
        <v>5</v>
      </c>
      <c r="C644" s="152">
        <f t="shared" si="129"/>
        <v>26</v>
      </c>
      <c r="D644" s="152" t="str">
        <f t="shared" si="130"/>
        <v>竹谷</v>
      </c>
      <c r="E644" s="152" t="str">
        <f t="shared" si="131"/>
        <v>航河</v>
      </c>
      <c r="F644" s="153" t="str">
        <f t="shared" si="132"/>
        <v>ﾀｹﾔ</v>
      </c>
      <c r="G644" s="153" t="str">
        <f t="shared" si="133"/>
        <v>ｺｳｶﾞ</v>
      </c>
      <c r="H644" s="154">
        <f t="shared" si="134"/>
        <v>1</v>
      </c>
      <c r="I644" s="152" t="str">
        <f t="shared" si="126"/>
        <v>日大三</v>
      </c>
      <c r="K644" s="152" t="str">
        <f t="shared" si="135"/>
        <v>男</v>
      </c>
      <c r="M644" s="380">
        <v>52630</v>
      </c>
      <c r="N644" s="380" t="s">
        <v>4052</v>
      </c>
      <c r="O644" s="380" t="s">
        <v>4426</v>
      </c>
      <c r="P644" s="380" t="s">
        <v>4054</v>
      </c>
      <c r="Q644" s="380" t="s">
        <v>4427</v>
      </c>
      <c r="R644" s="380" t="s">
        <v>885</v>
      </c>
      <c r="S644" s="379"/>
      <c r="T644" s="380">
        <v>1</v>
      </c>
    </row>
    <row r="645" spans="1:20" x14ac:dyDescent="0.2">
      <c r="A645" s="151">
        <f t="shared" si="127"/>
        <v>52631</v>
      </c>
      <c r="B645" s="151">
        <f t="shared" si="128"/>
        <v>5</v>
      </c>
      <c r="C645" s="152">
        <f t="shared" si="129"/>
        <v>26</v>
      </c>
      <c r="D645" s="152" t="str">
        <f t="shared" si="130"/>
        <v>木崎</v>
      </c>
      <c r="E645" s="152" t="str">
        <f t="shared" si="131"/>
        <v>吏駆</v>
      </c>
      <c r="F645" s="153" t="str">
        <f t="shared" si="132"/>
        <v>ｷｻﾞｷ</v>
      </c>
      <c r="G645" s="153" t="str">
        <f t="shared" si="133"/>
        <v>ﾘｸ</v>
      </c>
      <c r="H645" s="154">
        <f t="shared" si="134"/>
        <v>1</v>
      </c>
      <c r="I645" s="152" t="str">
        <f t="shared" si="126"/>
        <v>日大三</v>
      </c>
      <c r="K645" s="152" t="str">
        <f t="shared" si="135"/>
        <v>男</v>
      </c>
      <c r="M645" s="380">
        <v>52631</v>
      </c>
      <c r="N645" s="380" t="s">
        <v>5070</v>
      </c>
      <c r="O645" s="380" t="s">
        <v>5071</v>
      </c>
      <c r="P645" s="380" t="s">
        <v>5072</v>
      </c>
      <c r="Q645" s="380" t="s">
        <v>371</v>
      </c>
      <c r="R645" s="380" t="s">
        <v>885</v>
      </c>
      <c r="S645" s="379"/>
      <c r="T645" s="380">
        <v>1</v>
      </c>
    </row>
    <row r="646" spans="1:20" x14ac:dyDescent="0.2">
      <c r="A646" s="151">
        <f t="shared" si="127"/>
        <v>52632</v>
      </c>
      <c r="B646" s="151">
        <f t="shared" si="128"/>
        <v>5</v>
      </c>
      <c r="C646" s="152">
        <f t="shared" si="129"/>
        <v>26</v>
      </c>
      <c r="D646" s="152" t="str">
        <f t="shared" si="130"/>
        <v>佐々木</v>
      </c>
      <c r="E646" s="152" t="str">
        <f t="shared" si="131"/>
        <v>達哉</v>
      </c>
      <c r="F646" s="153" t="str">
        <f t="shared" si="132"/>
        <v>ｻｻｷ</v>
      </c>
      <c r="G646" s="153" t="str">
        <f t="shared" si="133"/>
        <v>ﾀﾂﾔ</v>
      </c>
      <c r="H646" s="154">
        <f t="shared" si="134"/>
        <v>1</v>
      </c>
      <c r="I646" s="152" t="str">
        <f t="shared" si="126"/>
        <v>日大三</v>
      </c>
      <c r="K646" s="152" t="str">
        <f t="shared" si="135"/>
        <v>男</v>
      </c>
      <c r="M646" s="380">
        <v>52632</v>
      </c>
      <c r="N646" s="380" t="s">
        <v>505</v>
      </c>
      <c r="O646" s="380" t="s">
        <v>1222</v>
      </c>
      <c r="P646" s="380" t="s">
        <v>506</v>
      </c>
      <c r="Q646" s="380" t="s">
        <v>477</v>
      </c>
      <c r="R646" s="380" t="s">
        <v>885</v>
      </c>
      <c r="S646" s="379"/>
      <c r="T646" s="380">
        <v>1</v>
      </c>
    </row>
    <row r="647" spans="1:20" x14ac:dyDescent="0.2">
      <c r="A647" s="151">
        <f t="shared" si="127"/>
        <v>52633</v>
      </c>
      <c r="B647" s="151">
        <f t="shared" si="128"/>
        <v>5</v>
      </c>
      <c r="C647" s="152">
        <f t="shared" si="129"/>
        <v>26</v>
      </c>
      <c r="D647" s="152" t="str">
        <f t="shared" si="130"/>
        <v>大島</v>
      </c>
      <c r="E647" s="152" t="str">
        <f t="shared" si="131"/>
        <v>和朗</v>
      </c>
      <c r="F647" s="153" t="str">
        <f t="shared" si="132"/>
        <v>ｵｵｼﾏ</v>
      </c>
      <c r="G647" s="153" t="str">
        <f t="shared" si="133"/>
        <v>ｶｽﾞﾛｳ</v>
      </c>
      <c r="H647" s="154">
        <f t="shared" si="134"/>
        <v>3</v>
      </c>
      <c r="I647" s="152" t="str">
        <f t="shared" si="126"/>
        <v>日大三</v>
      </c>
      <c r="K647" s="152" t="str">
        <f t="shared" si="135"/>
        <v>男</v>
      </c>
      <c r="M647" s="380">
        <v>52633</v>
      </c>
      <c r="N647" s="380" t="s">
        <v>207</v>
      </c>
      <c r="O647" s="380" t="s">
        <v>1956</v>
      </c>
      <c r="P647" s="380" t="s">
        <v>589</v>
      </c>
      <c r="Q647" s="380" t="s">
        <v>2223</v>
      </c>
      <c r="R647" s="380" t="s">
        <v>885</v>
      </c>
      <c r="S647" s="379"/>
      <c r="T647" s="380">
        <v>3</v>
      </c>
    </row>
    <row r="648" spans="1:20" x14ac:dyDescent="0.2">
      <c r="A648" s="151">
        <f t="shared" si="127"/>
        <v>52634</v>
      </c>
      <c r="B648" s="151">
        <f t="shared" si="128"/>
        <v>5</v>
      </c>
      <c r="C648" s="152">
        <f t="shared" si="129"/>
        <v>26</v>
      </c>
      <c r="D648" s="152" t="str">
        <f t="shared" si="130"/>
        <v>石井</v>
      </c>
      <c r="E648" s="152" t="str">
        <f t="shared" si="131"/>
        <v>聖也</v>
      </c>
      <c r="F648" s="153" t="str">
        <f t="shared" si="132"/>
        <v>ｲｼｲ</v>
      </c>
      <c r="G648" s="153" t="str">
        <f t="shared" si="133"/>
        <v>ｾｲﾔ</v>
      </c>
      <c r="H648" s="154">
        <f t="shared" si="134"/>
        <v>1</v>
      </c>
      <c r="I648" s="152" t="str">
        <f t="shared" si="126"/>
        <v>日大三</v>
      </c>
      <c r="K648" s="152" t="str">
        <f t="shared" si="135"/>
        <v>男</v>
      </c>
      <c r="M648" s="380">
        <v>52634</v>
      </c>
      <c r="N648" s="380" t="s">
        <v>153</v>
      </c>
      <c r="O648" s="380" t="s">
        <v>5642</v>
      </c>
      <c r="P648" s="380" t="s">
        <v>310</v>
      </c>
      <c r="Q648" s="380" t="s">
        <v>572</v>
      </c>
      <c r="R648" s="380" t="s">
        <v>885</v>
      </c>
      <c r="S648" s="379"/>
      <c r="T648" s="380">
        <v>1</v>
      </c>
    </row>
    <row r="649" spans="1:20" x14ac:dyDescent="0.2">
      <c r="A649" s="151">
        <f t="shared" si="127"/>
        <v>52635</v>
      </c>
      <c r="B649" s="151">
        <f t="shared" si="128"/>
        <v>5</v>
      </c>
      <c r="C649" s="152">
        <f t="shared" si="129"/>
        <v>26</v>
      </c>
      <c r="D649" s="152" t="str">
        <f t="shared" si="130"/>
        <v>伊藤</v>
      </c>
      <c r="E649" s="152" t="str">
        <f t="shared" si="131"/>
        <v>隆晃</v>
      </c>
      <c r="F649" s="153" t="str">
        <f t="shared" si="132"/>
        <v>ｲﾄｳ</v>
      </c>
      <c r="G649" s="153" t="str">
        <f t="shared" si="133"/>
        <v>ﾀｶﾃﾙ</v>
      </c>
      <c r="H649" s="154">
        <f t="shared" si="134"/>
        <v>3</v>
      </c>
      <c r="I649" s="152" t="str">
        <f t="shared" si="126"/>
        <v>日大三</v>
      </c>
      <c r="K649" s="152" t="str">
        <f t="shared" si="135"/>
        <v>男</v>
      </c>
      <c r="M649" s="380">
        <v>52635</v>
      </c>
      <c r="N649" s="380" t="s">
        <v>106</v>
      </c>
      <c r="O649" s="380" t="s">
        <v>2526</v>
      </c>
      <c r="P649" s="380" t="s">
        <v>319</v>
      </c>
      <c r="Q649" s="380" t="s">
        <v>2527</v>
      </c>
      <c r="R649" s="380" t="s">
        <v>885</v>
      </c>
      <c r="S649" s="379"/>
      <c r="T649" s="380">
        <v>3</v>
      </c>
    </row>
    <row r="650" spans="1:20" x14ac:dyDescent="0.2">
      <c r="A650" s="151">
        <f t="shared" si="127"/>
        <v>52636</v>
      </c>
      <c r="B650" s="151">
        <f t="shared" si="128"/>
        <v>5</v>
      </c>
      <c r="C650" s="152">
        <f t="shared" si="129"/>
        <v>26</v>
      </c>
      <c r="D650" s="152" t="str">
        <f t="shared" si="130"/>
        <v>桑原</v>
      </c>
      <c r="E650" s="152" t="str">
        <f t="shared" si="131"/>
        <v>知也</v>
      </c>
      <c r="F650" s="153" t="str">
        <f t="shared" si="132"/>
        <v>ｸﾜﾊﾗ</v>
      </c>
      <c r="G650" s="153" t="str">
        <f t="shared" si="133"/>
        <v>ﾄﾓﾔ</v>
      </c>
      <c r="H650" s="154">
        <f t="shared" si="134"/>
        <v>3</v>
      </c>
      <c r="I650" s="152" t="str">
        <f t="shared" si="126"/>
        <v>日大三</v>
      </c>
      <c r="K650" s="152" t="str">
        <f t="shared" si="135"/>
        <v>男</v>
      </c>
      <c r="M650" s="380">
        <v>52636</v>
      </c>
      <c r="N650" s="380" t="s">
        <v>263</v>
      </c>
      <c r="O650" s="380" t="s">
        <v>2528</v>
      </c>
      <c r="P650" s="380" t="s">
        <v>1780</v>
      </c>
      <c r="Q650" s="380" t="s">
        <v>454</v>
      </c>
      <c r="R650" s="380" t="s">
        <v>885</v>
      </c>
      <c r="S650" s="379"/>
      <c r="T650" s="380">
        <v>3</v>
      </c>
    </row>
    <row r="651" spans="1:20" x14ac:dyDescent="0.2">
      <c r="A651" s="151">
        <f t="shared" si="127"/>
        <v>52637</v>
      </c>
      <c r="B651" s="151">
        <f t="shared" si="128"/>
        <v>5</v>
      </c>
      <c r="C651" s="152">
        <f t="shared" si="129"/>
        <v>26</v>
      </c>
      <c r="D651" s="152" t="str">
        <f t="shared" si="130"/>
        <v>松尾</v>
      </c>
      <c r="E651" s="152" t="str">
        <f t="shared" si="131"/>
        <v>頼河</v>
      </c>
      <c r="F651" s="153" t="str">
        <f t="shared" si="132"/>
        <v>ﾏﾂｵ</v>
      </c>
      <c r="G651" s="153" t="str">
        <f t="shared" si="133"/>
        <v>ﾗｲｶﾞ</v>
      </c>
      <c r="H651" s="154">
        <f t="shared" si="134"/>
        <v>3</v>
      </c>
      <c r="I651" s="152" t="str">
        <f t="shared" si="126"/>
        <v>日大三</v>
      </c>
      <c r="K651" s="152" t="str">
        <f t="shared" si="135"/>
        <v>男</v>
      </c>
      <c r="M651" s="380">
        <v>52637</v>
      </c>
      <c r="N651" s="380" t="s">
        <v>230</v>
      </c>
      <c r="O651" s="380" t="s">
        <v>2529</v>
      </c>
      <c r="P651" s="380" t="s">
        <v>386</v>
      </c>
      <c r="Q651" s="380" t="s">
        <v>2530</v>
      </c>
      <c r="R651" s="380" t="s">
        <v>885</v>
      </c>
      <c r="S651" s="379"/>
      <c r="T651" s="380">
        <v>3</v>
      </c>
    </row>
    <row r="652" spans="1:20" x14ac:dyDescent="0.2">
      <c r="A652" s="151">
        <f t="shared" si="127"/>
        <v>52638</v>
      </c>
      <c r="B652" s="151">
        <f t="shared" si="128"/>
        <v>5</v>
      </c>
      <c r="C652" s="152">
        <f t="shared" si="129"/>
        <v>26</v>
      </c>
      <c r="D652" s="152" t="str">
        <f t="shared" si="130"/>
        <v>田中</v>
      </c>
      <c r="E652" s="152" t="str">
        <f t="shared" si="131"/>
        <v>裕太</v>
      </c>
      <c r="F652" s="153" t="str">
        <f t="shared" si="132"/>
        <v>ﾀﾅｶ</v>
      </c>
      <c r="G652" s="153" t="str">
        <f t="shared" si="133"/>
        <v>ﾕｳﾀ</v>
      </c>
      <c r="H652" s="154">
        <f t="shared" si="134"/>
        <v>3</v>
      </c>
      <c r="I652" s="152" t="str">
        <f t="shared" si="126"/>
        <v>日大三</v>
      </c>
      <c r="K652" s="152" t="str">
        <f t="shared" si="135"/>
        <v>男</v>
      </c>
      <c r="M652" s="380">
        <v>52638</v>
      </c>
      <c r="N652" s="380" t="s">
        <v>138</v>
      </c>
      <c r="O652" s="380" t="s">
        <v>2531</v>
      </c>
      <c r="P652" s="380" t="s">
        <v>418</v>
      </c>
      <c r="Q652" s="380" t="s">
        <v>373</v>
      </c>
      <c r="R652" s="380" t="s">
        <v>885</v>
      </c>
      <c r="S652" s="379"/>
      <c r="T652" s="380">
        <v>3</v>
      </c>
    </row>
    <row r="653" spans="1:20" x14ac:dyDescent="0.2">
      <c r="A653" s="151">
        <f t="shared" si="127"/>
        <v>52639</v>
      </c>
      <c r="B653" s="151">
        <f t="shared" si="128"/>
        <v>5</v>
      </c>
      <c r="C653" s="152">
        <f t="shared" si="129"/>
        <v>26</v>
      </c>
      <c r="D653" s="152" t="str">
        <f t="shared" si="130"/>
        <v>熊谷</v>
      </c>
      <c r="E653" s="152" t="str">
        <f t="shared" si="131"/>
        <v>颯人</v>
      </c>
      <c r="F653" s="153" t="str">
        <f t="shared" si="132"/>
        <v>ｸﾏｶﾞｲ</v>
      </c>
      <c r="G653" s="153" t="str">
        <f t="shared" si="133"/>
        <v>ﾊﾔﾄ</v>
      </c>
      <c r="H653" s="154">
        <f t="shared" si="134"/>
        <v>3</v>
      </c>
      <c r="I653" s="152" t="str">
        <f t="shared" si="126"/>
        <v>日大三</v>
      </c>
      <c r="K653" s="152" t="str">
        <f t="shared" si="135"/>
        <v>男</v>
      </c>
      <c r="M653" s="380">
        <v>52639</v>
      </c>
      <c r="N653" s="380" t="s">
        <v>1767</v>
      </c>
      <c r="O653" s="380" t="s">
        <v>534</v>
      </c>
      <c r="P653" s="380" t="s">
        <v>1768</v>
      </c>
      <c r="Q653" s="380" t="s">
        <v>394</v>
      </c>
      <c r="R653" s="380" t="s">
        <v>885</v>
      </c>
      <c r="S653" s="379"/>
      <c r="T653" s="380">
        <v>3</v>
      </c>
    </row>
    <row r="654" spans="1:20" x14ac:dyDescent="0.2">
      <c r="A654" s="151">
        <f t="shared" si="127"/>
        <v>52640</v>
      </c>
      <c r="B654" s="151">
        <f t="shared" si="128"/>
        <v>5</v>
      </c>
      <c r="C654" s="152">
        <f t="shared" si="129"/>
        <v>26</v>
      </c>
      <c r="D654" s="152" t="str">
        <f t="shared" si="130"/>
        <v>岡部</v>
      </c>
      <c r="E654" s="152" t="str">
        <f t="shared" si="131"/>
        <v>優人</v>
      </c>
      <c r="F654" s="153" t="str">
        <f t="shared" si="132"/>
        <v>ｵｶﾍﾞ</v>
      </c>
      <c r="G654" s="153" t="str">
        <f t="shared" si="133"/>
        <v>ﾕｳﾄ</v>
      </c>
      <c r="H654" s="154">
        <f t="shared" si="134"/>
        <v>1</v>
      </c>
      <c r="I654" s="152" t="str">
        <f t="shared" si="126"/>
        <v>日大三</v>
      </c>
      <c r="K654" s="152" t="str">
        <f t="shared" si="135"/>
        <v>男</v>
      </c>
      <c r="M654" s="380">
        <v>52640</v>
      </c>
      <c r="N654" s="380" t="s">
        <v>921</v>
      </c>
      <c r="O654" s="380" t="s">
        <v>1858</v>
      </c>
      <c r="P654" s="380" t="s">
        <v>922</v>
      </c>
      <c r="Q654" s="380" t="s">
        <v>423</v>
      </c>
      <c r="R654" s="380" t="s">
        <v>885</v>
      </c>
      <c r="S654" s="379"/>
      <c r="T654" s="380">
        <v>1</v>
      </c>
    </row>
    <row r="655" spans="1:20" x14ac:dyDescent="0.2">
      <c r="A655" s="151">
        <f t="shared" si="127"/>
        <v>52641</v>
      </c>
      <c r="B655" s="151">
        <f t="shared" si="128"/>
        <v>5</v>
      </c>
      <c r="C655" s="152">
        <f t="shared" si="129"/>
        <v>26</v>
      </c>
      <c r="D655" s="152" t="str">
        <f t="shared" si="130"/>
        <v>佐藤</v>
      </c>
      <c r="E655" s="152" t="str">
        <f t="shared" si="131"/>
        <v>康生</v>
      </c>
      <c r="F655" s="153" t="str">
        <f t="shared" si="132"/>
        <v>ｻﾄｳ</v>
      </c>
      <c r="G655" s="153" t="str">
        <f t="shared" si="133"/>
        <v>ｺｳｷ</v>
      </c>
      <c r="H655" s="154">
        <f t="shared" si="134"/>
        <v>2</v>
      </c>
      <c r="I655" s="152" t="str">
        <f t="shared" si="126"/>
        <v>日大三</v>
      </c>
      <c r="K655" s="152" t="str">
        <f t="shared" si="135"/>
        <v>男</v>
      </c>
      <c r="M655" s="380">
        <v>52641</v>
      </c>
      <c r="N655" s="380" t="s">
        <v>101</v>
      </c>
      <c r="O655" s="380" t="s">
        <v>3559</v>
      </c>
      <c r="P655" s="380" t="s">
        <v>313</v>
      </c>
      <c r="Q655" s="380" t="s">
        <v>344</v>
      </c>
      <c r="R655" s="380" t="s">
        <v>885</v>
      </c>
      <c r="S655" s="379"/>
      <c r="T655" s="380">
        <v>2</v>
      </c>
    </row>
    <row r="656" spans="1:20" x14ac:dyDescent="0.2">
      <c r="A656" s="151">
        <f t="shared" si="127"/>
        <v>52642</v>
      </c>
      <c r="B656" s="151">
        <f t="shared" si="128"/>
        <v>5</v>
      </c>
      <c r="C656" s="152">
        <f t="shared" si="129"/>
        <v>26</v>
      </c>
      <c r="D656" s="152" t="str">
        <f t="shared" si="130"/>
        <v>南部</v>
      </c>
      <c r="E656" s="152" t="str">
        <f t="shared" si="131"/>
        <v>悠大</v>
      </c>
      <c r="F656" s="153" t="str">
        <f t="shared" si="132"/>
        <v>ﾅﾝﾌﾞ</v>
      </c>
      <c r="G656" s="153" t="str">
        <f t="shared" si="133"/>
        <v>ﾕｳﾀ</v>
      </c>
      <c r="H656" s="154">
        <f t="shared" si="134"/>
        <v>2</v>
      </c>
      <c r="I656" s="152" t="str">
        <f t="shared" si="126"/>
        <v>日大三</v>
      </c>
      <c r="K656" s="152" t="str">
        <f t="shared" si="135"/>
        <v>男</v>
      </c>
      <c r="M656" s="380">
        <v>52642</v>
      </c>
      <c r="N656" s="380" t="s">
        <v>3560</v>
      </c>
      <c r="O656" s="380" t="s">
        <v>1790</v>
      </c>
      <c r="P656" s="380" t="s">
        <v>3561</v>
      </c>
      <c r="Q656" s="380" t="s">
        <v>373</v>
      </c>
      <c r="R656" s="380" t="s">
        <v>885</v>
      </c>
      <c r="S656" s="379"/>
      <c r="T656" s="380">
        <v>2</v>
      </c>
    </row>
    <row r="657" spans="1:20" x14ac:dyDescent="0.2">
      <c r="A657" s="151">
        <f t="shared" si="127"/>
        <v>52643</v>
      </c>
      <c r="B657" s="151">
        <f t="shared" si="128"/>
        <v>5</v>
      </c>
      <c r="C657" s="152">
        <f t="shared" si="129"/>
        <v>26</v>
      </c>
      <c r="D657" s="152" t="str">
        <f t="shared" si="130"/>
        <v>平</v>
      </c>
      <c r="E657" s="152" t="str">
        <f t="shared" si="131"/>
        <v>翔伍</v>
      </c>
      <c r="F657" s="153" t="str">
        <f t="shared" si="132"/>
        <v>ﾀｲﾗ</v>
      </c>
      <c r="G657" s="153" t="str">
        <f t="shared" si="133"/>
        <v>ｼｮｳｺﾞ</v>
      </c>
      <c r="H657" s="154">
        <f t="shared" si="134"/>
        <v>2</v>
      </c>
      <c r="I657" s="152" t="str">
        <f t="shared" si="126"/>
        <v>日大三</v>
      </c>
      <c r="K657" s="152" t="str">
        <f t="shared" si="135"/>
        <v>男</v>
      </c>
      <c r="M657" s="380">
        <v>52643</v>
      </c>
      <c r="N657" s="380" t="s">
        <v>2380</v>
      </c>
      <c r="O657" s="380" t="s">
        <v>3562</v>
      </c>
      <c r="P657" s="380" t="s">
        <v>1275</v>
      </c>
      <c r="Q657" s="380" t="s">
        <v>990</v>
      </c>
      <c r="R657" s="380" t="s">
        <v>885</v>
      </c>
      <c r="S657" s="379"/>
      <c r="T657" s="380">
        <v>2</v>
      </c>
    </row>
    <row r="658" spans="1:20" x14ac:dyDescent="0.2">
      <c r="A658" s="151">
        <f t="shared" si="127"/>
        <v>52644</v>
      </c>
      <c r="B658" s="151">
        <f t="shared" si="128"/>
        <v>5</v>
      </c>
      <c r="C658" s="152">
        <f t="shared" si="129"/>
        <v>26</v>
      </c>
      <c r="D658" s="152" t="str">
        <f t="shared" si="130"/>
        <v>土屋</v>
      </c>
      <c r="E658" s="152" t="str">
        <f t="shared" si="131"/>
        <v>慶亮</v>
      </c>
      <c r="F658" s="153" t="str">
        <f t="shared" si="132"/>
        <v>ﾂﾁﾔ</v>
      </c>
      <c r="G658" s="153" t="str">
        <f t="shared" si="133"/>
        <v>ｹｲｽｹ</v>
      </c>
      <c r="H658" s="154">
        <f t="shared" si="134"/>
        <v>2</v>
      </c>
      <c r="I658" s="152" t="str">
        <f t="shared" si="126"/>
        <v>日大三</v>
      </c>
      <c r="K658" s="152" t="str">
        <f t="shared" si="135"/>
        <v>男</v>
      </c>
      <c r="M658" s="380">
        <v>52644</v>
      </c>
      <c r="N658" s="380" t="s">
        <v>286</v>
      </c>
      <c r="O658" s="380" t="s">
        <v>3563</v>
      </c>
      <c r="P658" s="380" t="s">
        <v>646</v>
      </c>
      <c r="Q658" s="380" t="s">
        <v>306</v>
      </c>
      <c r="R658" s="380" t="s">
        <v>885</v>
      </c>
      <c r="S658" s="379"/>
      <c r="T658" s="380">
        <v>2</v>
      </c>
    </row>
    <row r="659" spans="1:20" x14ac:dyDescent="0.2">
      <c r="A659" s="151">
        <f t="shared" si="127"/>
        <v>52645</v>
      </c>
      <c r="B659" s="151">
        <f t="shared" si="128"/>
        <v>5</v>
      </c>
      <c r="C659" s="152">
        <f t="shared" si="129"/>
        <v>26</v>
      </c>
      <c r="D659" s="152" t="str">
        <f t="shared" si="130"/>
        <v>濱田</v>
      </c>
      <c r="E659" s="152" t="str">
        <f t="shared" si="131"/>
        <v>淳乃介</v>
      </c>
      <c r="F659" s="153" t="str">
        <f t="shared" si="132"/>
        <v>ﾊﾏﾀﾞ</v>
      </c>
      <c r="G659" s="153" t="str">
        <f t="shared" si="133"/>
        <v>ｼﾞｭﾝﾉｽｹ</v>
      </c>
      <c r="H659" s="154">
        <f t="shared" si="134"/>
        <v>1</v>
      </c>
      <c r="I659" s="152" t="str">
        <f t="shared" si="126"/>
        <v>日大三</v>
      </c>
      <c r="K659" s="152" t="str">
        <f t="shared" si="135"/>
        <v>男</v>
      </c>
      <c r="M659" s="380">
        <v>52645</v>
      </c>
      <c r="N659" s="380" t="s">
        <v>5078</v>
      </c>
      <c r="O659" s="380" t="s">
        <v>5643</v>
      </c>
      <c r="P659" s="380" t="s">
        <v>5079</v>
      </c>
      <c r="Q659" s="380" t="s">
        <v>5644</v>
      </c>
      <c r="R659" s="380" t="s">
        <v>885</v>
      </c>
      <c r="S659" s="379"/>
      <c r="T659" s="380">
        <v>1</v>
      </c>
    </row>
    <row r="660" spans="1:20" x14ac:dyDescent="0.2">
      <c r="A660" s="151">
        <f t="shared" si="127"/>
        <v>52646</v>
      </c>
      <c r="B660" s="151">
        <f t="shared" si="128"/>
        <v>5</v>
      </c>
      <c r="C660" s="152">
        <f t="shared" si="129"/>
        <v>26</v>
      </c>
      <c r="D660" s="152" t="str">
        <f t="shared" si="130"/>
        <v>羽地</v>
      </c>
      <c r="E660" s="152" t="str">
        <f t="shared" si="131"/>
        <v>飛龍</v>
      </c>
      <c r="F660" s="153" t="str">
        <f t="shared" si="132"/>
        <v>ﾊﾈｼﾞ</v>
      </c>
      <c r="G660" s="153" t="str">
        <f t="shared" si="133"/>
        <v>ﾋﾘｭｳ</v>
      </c>
      <c r="H660" s="154">
        <f t="shared" si="134"/>
        <v>2</v>
      </c>
      <c r="I660" s="152" t="str">
        <f t="shared" si="126"/>
        <v>日大三</v>
      </c>
      <c r="K660" s="152" t="str">
        <f t="shared" si="135"/>
        <v>男</v>
      </c>
      <c r="M660" s="380">
        <v>52646</v>
      </c>
      <c r="N660" s="380" t="s">
        <v>3566</v>
      </c>
      <c r="O660" s="380" t="s">
        <v>3567</v>
      </c>
      <c r="P660" s="380" t="s">
        <v>3568</v>
      </c>
      <c r="Q660" s="380" t="s">
        <v>3569</v>
      </c>
      <c r="R660" s="380" t="s">
        <v>885</v>
      </c>
      <c r="S660" s="379"/>
      <c r="T660" s="380">
        <v>2</v>
      </c>
    </row>
    <row r="661" spans="1:20" x14ac:dyDescent="0.2">
      <c r="A661" s="151">
        <f t="shared" si="127"/>
        <v>52647</v>
      </c>
      <c r="B661" s="151">
        <f t="shared" si="128"/>
        <v>5</v>
      </c>
      <c r="C661" s="152">
        <f t="shared" si="129"/>
        <v>26</v>
      </c>
      <c r="D661" s="152" t="str">
        <f t="shared" si="130"/>
        <v>清水</v>
      </c>
      <c r="E661" s="152" t="str">
        <f t="shared" si="131"/>
        <v>陸</v>
      </c>
      <c r="F661" s="153" t="str">
        <f t="shared" si="132"/>
        <v>ｼﾐｽﾞ</v>
      </c>
      <c r="G661" s="153" t="str">
        <f t="shared" si="133"/>
        <v>ﾘｸ</v>
      </c>
      <c r="H661" s="154">
        <f t="shared" si="134"/>
        <v>2</v>
      </c>
      <c r="I661" s="152" t="str">
        <f t="shared" si="126"/>
        <v>日大三</v>
      </c>
      <c r="K661" s="152" t="str">
        <f t="shared" si="135"/>
        <v>男</v>
      </c>
      <c r="M661" s="380">
        <v>52647</v>
      </c>
      <c r="N661" s="380" t="s">
        <v>174</v>
      </c>
      <c r="O661" s="380" t="s">
        <v>226</v>
      </c>
      <c r="P661" s="380" t="s">
        <v>542</v>
      </c>
      <c r="Q661" s="380" t="s">
        <v>371</v>
      </c>
      <c r="R661" s="380" t="s">
        <v>885</v>
      </c>
      <c r="S661" s="379"/>
      <c r="T661" s="380">
        <v>2</v>
      </c>
    </row>
    <row r="662" spans="1:20" x14ac:dyDescent="0.2">
      <c r="A662" s="151">
        <f t="shared" si="127"/>
        <v>52648</v>
      </c>
      <c r="B662" s="151">
        <f t="shared" si="128"/>
        <v>5</v>
      </c>
      <c r="C662" s="152">
        <f t="shared" si="129"/>
        <v>26</v>
      </c>
      <c r="D662" s="152" t="str">
        <f t="shared" si="130"/>
        <v>長嶋</v>
      </c>
      <c r="E662" s="152" t="str">
        <f t="shared" si="131"/>
        <v>星夜</v>
      </c>
      <c r="F662" s="153" t="str">
        <f t="shared" si="132"/>
        <v>ﾅｶﾞｼﾏ</v>
      </c>
      <c r="G662" s="153" t="str">
        <f t="shared" si="133"/>
        <v>ｾｲﾔ</v>
      </c>
      <c r="H662" s="154">
        <f t="shared" si="134"/>
        <v>2</v>
      </c>
      <c r="I662" s="152" t="str">
        <f t="shared" si="126"/>
        <v>日大三</v>
      </c>
      <c r="K662" s="152" t="str">
        <f t="shared" si="135"/>
        <v>男</v>
      </c>
      <c r="M662" s="380">
        <v>52648</v>
      </c>
      <c r="N662" s="380" t="s">
        <v>4886</v>
      </c>
      <c r="O662" s="380" t="s">
        <v>4887</v>
      </c>
      <c r="P662" s="380" t="s">
        <v>4888</v>
      </c>
      <c r="Q662" s="380" t="s">
        <v>572</v>
      </c>
      <c r="R662" s="380" t="s">
        <v>885</v>
      </c>
      <c r="S662" s="379"/>
      <c r="T662" s="380">
        <v>2</v>
      </c>
    </row>
    <row r="663" spans="1:20" x14ac:dyDescent="0.2">
      <c r="A663" s="151">
        <f t="shared" si="127"/>
        <v>52649</v>
      </c>
      <c r="B663" s="151">
        <f t="shared" si="128"/>
        <v>5</v>
      </c>
      <c r="C663" s="152">
        <f t="shared" si="129"/>
        <v>26</v>
      </c>
      <c r="D663" s="152" t="str">
        <f t="shared" si="130"/>
        <v>山本</v>
      </c>
      <c r="E663" s="152" t="str">
        <f t="shared" si="131"/>
        <v>裕也</v>
      </c>
      <c r="F663" s="153" t="str">
        <f t="shared" si="132"/>
        <v>ﾔﾏﾓﾄ</v>
      </c>
      <c r="G663" s="153" t="str">
        <f t="shared" si="133"/>
        <v>ﾕｳﾔ</v>
      </c>
      <c r="H663" s="154">
        <f t="shared" si="134"/>
        <v>1</v>
      </c>
      <c r="I663" s="152" t="str">
        <f t="shared" si="126"/>
        <v>日大三</v>
      </c>
      <c r="K663" s="152" t="str">
        <f t="shared" si="135"/>
        <v>男</v>
      </c>
      <c r="M663" s="380">
        <v>52649</v>
      </c>
      <c r="N663" s="380" t="s">
        <v>129</v>
      </c>
      <c r="O663" s="380" t="s">
        <v>150</v>
      </c>
      <c r="P663" s="380" t="s">
        <v>384</v>
      </c>
      <c r="Q663" s="380" t="s">
        <v>451</v>
      </c>
      <c r="R663" s="380" t="s">
        <v>885</v>
      </c>
      <c r="S663" s="379"/>
      <c r="T663" s="380">
        <v>1</v>
      </c>
    </row>
    <row r="664" spans="1:20" x14ac:dyDescent="0.2">
      <c r="A664" s="151">
        <f t="shared" si="127"/>
        <v>52650</v>
      </c>
      <c r="B664" s="151">
        <f t="shared" si="128"/>
        <v>5</v>
      </c>
      <c r="C664" s="152">
        <f t="shared" si="129"/>
        <v>26</v>
      </c>
      <c r="D664" s="152" t="str">
        <f t="shared" si="130"/>
        <v>北島</v>
      </c>
      <c r="E664" s="152" t="str">
        <f t="shared" si="131"/>
        <v>耀</v>
      </c>
      <c r="F664" s="153" t="str">
        <f t="shared" si="132"/>
        <v>ｷﾀｼﾞﾏ</v>
      </c>
      <c r="G664" s="153" t="str">
        <f t="shared" si="133"/>
        <v>ﾋｶﾙ</v>
      </c>
      <c r="H664" s="154">
        <f t="shared" si="134"/>
        <v>1</v>
      </c>
      <c r="I664" s="152" t="str">
        <f t="shared" si="126"/>
        <v>日大三</v>
      </c>
      <c r="K664" s="152" t="str">
        <f t="shared" si="135"/>
        <v>男</v>
      </c>
      <c r="M664" s="380">
        <v>52650</v>
      </c>
      <c r="N664" s="380" t="s">
        <v>5645</v>
      </c>
      <c r="O664" s="380" t="s">
        <v>6519</v>
      </c>
      <c r="P664" s="380" t="s">
        <v>5646</v>
      </c>
      <c r="Q664" s="380" t="s">
        <v>393</v>
      </c>
      <c r="R664" s="380" t="s">
        <v>885</v>
      </c>
      <c r="S664" s="379"/>
      <c r="T664" s="380">
        <v>1</v>
      </c>
    </row>
    <row r="665" spans="1:20" x14ac:dyDescent="0.2">
      <c r="A665" s="151">
        <f t="shared" si="127"/>
        <v>52651</v>
      </c>
      <c r="B665" s="151">
        <f t="shared" si="128"/>
        <v>5</v>
      </c>
      <c r="C665" s="152">
        <f t="shared" si="129"/>
        <v>26</v>
      </c>
      <c r="D665" s="152" t="str">
        <f t="shared" si="130"/>
        <v>井上</v>
      </c>
      <c r="E665" s="152" t="str">
        <f t="shared" si="131"/>
        <v>恋</v>
      </c>
      <c r="F665" s="153" t="str">
        <f t="shared" si="132"/>
        <v>ｲﾉｳｴ</v>
      </c>
      <c r="G665" s="153" t="str">
        <f t="shared" si="133"/>
        <v>ﾚﾝ</v>
      </c>
      <c r="H665" s="154">
        <f t="shared" si="134"/>
        <v>2</v>
      </c>
      <c r="I665" s="152" t="str">
        <f t="shared" si="126"/>
        <v>日大三</v>
      </c>
      <c r="K665" s="152" t="str">
        <f t="shared" si="135"/>
        <v>女</v>
      </c>
      <c r="M665" s="380">
        <v>52651</v>
      </c>
      <c r="N665" s="380" t="s">
        <v>166</v>
      </c>
      <c r="O665" s="380" t="s">
        <v>2505</v>
      </c>
      <c r="P665" s="380" t="s">
        <v>508</v>
      </c>
      <c r="Q665" s="380" t="s">
        <v>511</v>
      </c>
      <c r="R665" s="380" t="s">
        <v>886</v>
      </c>
      <c r="S665" s="379"/>
      <c r="T665" s="380">
        <v>2</v>
      </c>
    </row>
    <row r="666" spans="1:20" x14ac:dyDescent="0.2">
      <c r="A666" s="151">
        <f t="shared" si="127"/>
        <v>52652</v>
      </c>
      <c r="B666" s="151">
        <f t="shared" si="128"/>
        <v>5</v>
      </c>
      <c r="C666" s="152">
        <f t="shared" si="129"/>
        <v>26</v>
      </c>
      <c r="D666" s="152" t="str">
        <f t="shared" si="130"/>
        <v>廣崎</v>
      </c>
      <c r="E666" s="152" t="str">
        <f t="shared" si="131"/>
        <v>夏愛</v>
      </c>
      <c r="F666" s="153" t="str">
        <f t="shared" si="132"/>
        <v>ﾋﾛｻｷ</v>
      </c>
      <c r="G666" s="153" t="str">
        <f t="shared" si="133"/>
        <v>ｶﾜｲ</v>
      </c>
      <c r="H666" s="154">
        <f t="shared" si="134"/>
        <v>2</v>
      </c>
      <c r="I666" s="152" t="str">
        <f t="shared" si="126"/>
        <v>日大三</v>
      </c>
      <c r="K666" s="152" t="str">
        <f t="shared" si="135"/>
        <v>女</v>
      </c>
      <c r="M666" s="380">
        <v>52652</v>
      </c>
      <c r="N666" s="380" t="s">
        <v>4215</v>
      </c>
      <c r="O666" s="380" t="s">
        <v>4216</v>
      </c>
      <c r="P666" s="380" t="s">
        <v>4217</v>
      </c>
      <c r="Q666" s="380" t="s">
        <v>472</v>
      </c>
      <c r="R666" s="380" t="s">
        <v>886</v>
      </c>
      <c r="S666" s="379"/>
      <c r="T666" s="380">
        <v>2</v>
      </c>
    </row>
    <row r="667" spans="1:20" x14ac:dyDescent="0.2">
      <c r="A667" s="151">
        <f t="shared" si="127"/>
        <v>52653</v>
      </c>
      <c r="B667" s="151">
        <f t="shared" si="128"/>
        <v>5</v>
      </c>
      <c r="C667" s="152">
        <f t="shared" si="129"/>
        <v>26</v>
      </c>
      <c r="D667" s="152" t="str">
        <f t="shared" si="130"/>
        <v>長舟</v>
      </c>
      <c r="E667" s="152" t="str">
        <f t="shared" si="131"/>
        <v>彩羅</v>
      </c>
      <c r="F667" s="153" t="str">
        <f t="shared" si="132"/>
        <v>ﾅｶﾞﾌﾈ</v>
      </c>
      <c r="G667" s="153" t="str">
        <f t="shared" si="133"/>
        <v>ｻﾗ</v>
      </c>
      <c r="H667" s="154">
        <f t="shared" si="134"/>
        <v>2</v>
      </c>
      <c r="I667" s="152" t="str">
        <f t="shared" si="126"/>
        <v>日大三</v>
      </c>
      <c r="K667" s="152" t="str">
        <f t="shared" si="135"/>
        <v>女</v>
      </c>
      <c r="M667" s="380">
        <v>52653</v>
      </c>
      <c r="N667" s="380" t="s">
        <v>3570</v>
      </c>
      <c r="O667" s="380" t="s">
        <v>3571</v>
      </c>
      <c r="P667" s="380" t="s">
        <v>3572</v>
      </c>
      <c r="Q667" s="380" t="s">
        <v>1637</v>
      </c>
      <c r="R667" s="380" t="s">
        <v>886</v>
      </c>
      <c r="S667" s="379"/>
      <c r="T667" s="380">
        <v>2</v>
      </c>
    </row>
    <row r="668" spans="1:20" x14ac:dyDescent="0.2">
      <c r="A668" s="151">
        <f t="shared" si="127"/>
        <v>52654</v>
      </c>
      <c r="B668" s="151">
        <f t="shared" si="128"/>
        <v>5</v>
      </c>
      <c r="C668" s="152">
        <f t="shared" si="129"/>
        <v>26</v>
      </c>
      <c r="D668" s="152" t="str">
        <f t="shared" si="130"/>
        <v>宇多</v>
      </c>
      <c r="E668" s="152" t="str">
        <f t="shared" si="131"/>
        <v>万紘</v>
      </c>
      <c r="F668" s="153" t="str">
        <f t="shared" si="132"/>
        <v>ｳﾀ</v>
      </c>
      <c r="G668" s="153" t="str">
        <f t="shared" si="133"/>
        <v>ﾏﾋﾛ</v>
      </c>
      <c r="H668" s="154">
        <f t="shared" si="134"/>
        <v>2</v>
      </c>
      <c r="I668" s="152" t="str">
        <f t="shared" si="126"/>
        <v>日大三</v>
      </c>
      <c r="K668" s="152" t="str">
        <f t="shared" si="135"/>
        <v>女</v>
      </c>
      <c r="M668" s="380">
        <v>52654</v>
      </c>
      <c r="N668" s="380" t="s">
        <v>4218</v>
      </c>
      <c r="O668" s="380" t="s">
        <v>4219</v>
      </c>
      <c r="P668" s="380" t="s">
        <v>4055</v>
      </c>
      <c r="Q668" s="380" t="s">
        <v>1629</v>
      </c>
      <c r="R668" s="380" t="s">
        <v>886</v>
      </c>
      <c r="S668" s="379"/>
      <c r="T668" s="380">
        <v>2</v>
      </c>
    </row>
    <row r="669" spans="1:20" x14ac:dyDescent="0.2">
      <c r="A669" s="151">
        <f t="shared" si="127"/>
        <v>52655</v>
      </c>
      <c r="B669" s="151">
        <f t="shared" si="128"/>
        <v>5</v>
      </c>
      <c r="C669" s="152">
        <f t="shared" si="129"/>
        <v>26</v>
      </c>
      <c r="D669" s="152" t="str">
        <f t="shared" si="130"/>
        <v>後藤</v>
      </c>
      <c r="E669" s="152" t="str">
        <f t="shared" si="131"/>
        <v>愛果</v>
      </c>
      <c r="F669" s="153" t="str">
        <f t="shared" si="132"/>
        <v>ｺﾞﾄｳ</v>
      </c>
      <c r="G669" s="153" t="str">
        <f t="shared" si="133"/>
        <v>ﾏﾅｶ</v>
      </c>
      <c r="H669" s="154">
        <f t="shared" si="134"/>
        <v>2</v>
      </c>
      <c r="I669" s="152" t="str">
        <f t="shared" si="126"/>
        <v>日大三</v>
      </c>
      <c r="K669" s="152" t="str">
        <f t="shared" si="135"/>
        <v>女</v>
      </c>
      <c r="M669" s="380">
        <v>52655</v>
      </c>
      <c r="N669" s="380" t="s">
        <v>134</v>
      </c>
      <c r="O669" s="380" t="s">
        <v>4220</v>
      </c>
      <c r="P669" s="380" t="s">
        <v>404</v>
      </c>
      <c r="Q669" s="380" t="s">
        <v>4221</v>
      </c>
      <c r="R669" s="380" t="s">
        <v>886</v>
      </c>
      <c r="S669" s="379"/>
      <c r="T669" s="380">
        <v>2</v>
      </c>
    </row>
    <row r="670" spans="1:20" x14ac:dyDescent="0.2">
      <c r="A670" s="151">
        <f t="shared" si="127"/>
        <v>52656</v>
      </c>
      <c r="B670" s="151">
        <f t="shared" si="128"/>
        <v>5</v>
      </c>
      <c r="C670" s="152">
        <f t="shared" si="129"/>
        <v>26</v>
      </c>
      <c r="D670" s="152" t="str">
        <f t="shared" si="130"/>
        <v>田代</v>
      </c>
      <c r="E670" s="152" t="str">
        <f t="shared" si="131"/>
        <v>理絵</v>
      </c>
      <c r="F670" s="153" t="str">
        <f t="shared" si="132"/>
        <v>ﾀｼﾛ</v>
      </c>
      <c r="G670" s="153" t="str">
        <f t="shared" si="133"/>
        <v>ﾘｴ</v>
      </c>
      <c r="H670" s="154">
        <f t="shared" si="134"/>
        <v>2</v>
      </c>
      <c r="I670" s="152" t="str">
        <f t="shared" si="126"/>
        <v>日大三</v>
      </c>
      <c r="K670" s="152" t="str">
        <f t="shared" si="135"/>
        <v>女</v>
      </c>
      <c r="M670" s="380">
        <v>52656</v>
      </c>
      <c r="N670" s="380" t="s">
        <v>1666</v>
      </c>
      <c r="O670" s="380" t="s">
        <v>2690</v>
      </c>
      <c r="P670" s="380" t="s">
        <v>1667</v>
      </c>
      <c r="Q670" s="380" t="s">
        <v>2691</v>
      </c>
      <c r="R670" s="380" t="s">
        <v>886</v>
      </c>
      <c r="S670" s="379"/>
      <c r="T670" s="380">
        <v>2</v>
      </c>
    </row>
    <row r="671" spans="1:20" x14ac:dyDescent="0.2">
      <c r="A671" s="151">
        <f t="shared" si="127"/>
        <v>52657</v>
      </c>
      <c r="B671" s="151">
        <f t="shared" si="128"/>
        <v>5</v>
      </c>
      <c r="C671" s="152">
        <f t="shared" si="129"/>
        <v>26</v>
      </c>
      <c r="D671" s="152" t="str">
        <f t="shared" si="130"/>
        <v>亀卦川</v>
      </c>
      <c r="E671" s="152" t="str">
        <f t="shared" si="131"/>
        <v>優</v>
      </c>
      <c r="F671" s="153" t="str">
        <f t="shared" si="132"/>
        <v>ｷｹｶﾞﾜ</v>
      </c>
      <c r="G671" s="153" t="str">
        <f t="shared" si="133"/>
        <v>ﾕｳ</v>
      </c>
      <c r="H671" s="154">
        <f t="shared" si="134"/>
        <v>1</v>
      </c>
      <c r="I671" s="152" t="str">
        <f t="shared" si="126"/>
        <v>日大三</v>
      </c>
      <c r="K671" s="152" t="str">
        <f t="shared" si="135"/>
        <v>女</v>
      </c>
      <c r="M671" s="380">
        <v>52657</v>
      </c>
      <c r="N671" s="380" t="s">
        <v>5073</v>
      </c>
      <c r="O671" s="380" t="s">
        <v>253</v>
      </c>
      <c r="P671" s="380" t="s">
        <v>5074</v>
      </c>
      <c r="Q671" s="380" t="s">
        <v>549</v>
      </c>
      <c r="R671" s="380" t="s">
        <v>886</v>
      </c>
      <c r="S671" s="379"/>
      <c r="T671" s="380">
        <v>1</v>
      </c>
    </row>
    <row r="672" spans="1:20" x14ac:dyDescent="0.2">
      <c r="A672" s="151">
        <f t="shared" si="127"/>
        <v>52658</v>
      </c>
      <c r="B672" s="151">
        <f t="shared" si="128"/>
        <v>5</v>
      </c>
      <c r="C672" s="152">
        <f t="shared" si="129"/>
        <v>26</v>
      </c>
      <c r="D672" s="152" t="str">
        <f t="shared" si="130"/>
        <v>大澤</v>
      </c>
      <c r="E672" s="152" t="str">
        <f t="shared" si="131"/>
        <v>蘭</v>
      </c>
      <c r="F672" s="153" t="str">
        <f t="shared" si="132"/>
        <v>ｵｵｻﾜ</v>
      </c>
      <c r="G672" s="153" t="str">
        <f t="shared" si="133"/>
        <v>ﾗﾝ</v>
      </c>
      <c r="H672" s="154">
        <f t="shared" si="134"/>
        <v>1</v>
      </c>
      <c r="I672" s="152" t="str">
        <f t="shared" si="126"/>
        <v>日大三</v>
      </c>
      <c r="K672" s="152" t="str">
        <f t="shared" si="135"/>
        <v>女</v>
      </c>
      <c r="M672" s="380">
        <v>52658</v>
      </c>
      <c r="N672" s="380" t="s">
        <v>5075</v>
      </c>
      <c r="O672" s="380" t="s">
        <v>5076</v>
      </c>
      <c r="P672" s="380" t="s">
        <v>1322</v>
      </c>
      <c r="Q672" s="380" t="s">
        <v>5077</v>
      </c>
      <c r="R672" s="380" t="s">
        <v>886</v>
      </c>
      <c r="S672" s="379"/>
      <c r="T672" s="380">
        <v>1</v>
      </c>
    </row>
    <row r="673" spans="1:20" x14ac:dyDescent="0.2">
      <c r="A673" s="151">
        <f t="shared" si="127"/>
        <v>52659</v>
      </c>
      <c r="B673" s="151">
        <f t="shared" si="128"/>
        <v>5</v>
      </c>
      <c r="C673" s="152">
        <f t="shared" si="129"/>
        <v>26</v>
      </c>
      <c r="D673" s="152" t="str">
        <f t="shared" si="130"/>
        <v>山口</v>
      </c>
      <c r="E673" s="152" t="str">
        <f t="shared" si="131"/>
        <v>菜々香</v>
      </c>
      <c r="F673" s="153" t="str">
        <f t="shared" si="132"/>
        <v>ﾔﾏｸﾞﾁ</v>
      </c>
      <c r="G673" s="153" t="str">
        <f t="shared" si="133"/>
        <v>ﾅﾅｶ</v>
      </c>
      <c r="H673" s="154">
        <f t="shared" si="134"/>
        <v>1</v>
      </c>
      <c r="I673" s="152" t="str">
        <f t="shared" si="126"/>
        <v>日大三</v>
      </c>
      <c r="K673" s="152" t="str">
        <f t="shared" si="135"/>
        <v>女</v>
      </c>
      <c r="M673" s="380">
        <v>52659</v>
      </c>
      <c r="N673" s="380" t="s">
        <v>180</v>
      </c>
      <c r="O673" s="380" t="s">
        <v>3845</v>
      </c>
      <c r="P673" s="380" t="s">
        <v>565</v>
      </c>
      <c r="Q673" s="380" t="s">
        <v>3451</v>
      </c>
      <c r="R673" s="380" t="s">
        <v>886</v>
      </c>
      <c r="S673" s="379"/>
      <c r="T673" s="380">
        <v>1</v>
      </c>
    </row>
    <row r="674" spans="1:20" x14ac:dyDescent="0.2">
      <c r="A674" s="151">
        <f t="shared" si="127"/>
        <v>52660</v>
      </c>
      <c r="B674" s="151">
        <f t="shared" si="128"/>
        <v>5</v>
      </c>
      <c r="C674" s="152">
        <f t="shared" si="129"/>
        <v>26</v>
      </c>
      <c r="D674" s="152" t="str">
        <f t="shared" si="130"/>
        <v>中田</v>
      </c>
      <c r="E674" s="152" t="str">
        <f t="shared" si="131"/>
        <v>桃子</v>
      </c>
      <c r="F674" s="153" t="str">
        <f t="shared" si="132"/>
        <v>ﾅｶﾀﾞ</v>
      </c>
      <c r="G674" s="153" t="str">
        <f t="shared" si="133"/>
        <v>ﾓﾓｺ</v>
      </c>
      <c r="H674" s="154">
        <f t="shared" si="134"/>
        <v>1</v>
      </c>
      <c r="I674" s="152" t="str">
        <f t="shared" si="126"/>
        <v>日大三</v>
      </c>
      <c r="K674" s="152" t="str">
        <f t="shared" si="135"/>
        <v>女</v>
      </c>
      <c r="M674" s="380">
        <v>52660</v>
      </c>
      <c r="N674" s="380" t="s">
        <v>173</v>
      </c>
      <c r="O674" s="380" t="s">
        <v>3874</v>
      </c>
      <c r="P674" s="380" t="s">
        <v>1843</v>
      </c>
      <c r="Q674" s="380" t="s">
        <v>3798</v>
      </c>
      <c r="R674" s="380" t="s">
        <v>886</v>
      </c>
      <c r="S674" s="379"/>
      <c r="T674" s="380">
        <v>1</v>
      </c>
    </row>
    <row r="675" spans="1:20" x14ac:dyDescent="0.2">
      <c r="A675" s="151">
        <f t="shared" si="127"/>
        <v>52661</v>
      </c>
      <c r="B675" s="151">
        <f t="shared" si="128"/>
        <v>5</v>
      </c>
      <c r="C675" s="152">
        <f t="shared" si="129"/>
        <v>26</v>
      </c>
      <c r="D675" s="152" t="str">
        <f t="shared" si="130"/>
        <v>長田</v>
      </c>
      <c r="E675" s="152" t="str">
        <f t="shared" si="131"/>
        <v>杏果</v>
      </c>
      <c r="F675" s="153" t="str">
        <f t="shared" si="132"/>
        <v>ｵｻﾀﾞ</v>
      </c>
      <c r="G675" s="153" t="str">
        <f t="shared" si="133"/>
        <v>ｷｮｳｶ</v>
      </c>
      <c r="H675" s="154">
        <f t="shared" si="134"/>
        <v>1</v>
      </c>
      <c r="I675" s="152" t="str">
        <f t="shared" si="126"/>
        <v>日大三</v>
      </c>
      <c r="K675" s="152" t="str">
        <f t="shared" si="135"/>
        <v>女</v>
      </c>
      <c r="M675" s="380">
        <v>52661</v>
      </c>
      <c r="N675" s="380" t="s">
        <v>2062</v>
      </c>
      <c r="O675" s="380" t="s">
        <v>3683</v>
      </c>
      <c r="P675" s="380" t="s">
        <v>2272</v>
      </c>
      <c r="Q675" s="380" t="s">
        <v>1509</v>
      </c>
      <c r="R675" s="380" t="s">
        <v>886</v>
      </c>
      <c r="S675" s="379"/>
      <c r="T675" s="380">
        <v>1</v>
      </c>
    </row>
    <row r="676" spans="1:20" x14ac:dyDescent="0.2">
      <c r="A676" s="151">
        <f t="shared" si="127"/>
        <v>52662</v>
      </c>
      <c r="B676" s="151">
        <f t="shared" si="128"/>
        <v>5</v>
      </c>
      <c r="C676" s="152">
        <f t="shared" si="129"/>
        <v>26</v>
      </c>
      <c r="D676" s="152" t="str">
        <f t="shared" si="130"/>
        <v>片瀬</v>
      </c>
      <c r="E676" s="152" t="str">
        <f t="shared" si="131"/>
        <v>結衣</v>
      </c>
      <c r="F676" s="153" t="str">
        <f t="shared" si="132"/>
        <v>ｶﾀｾ</v>
      </c>
      <c r="G676" s="153" t="str">
        <f t="shared" si="133"/>
        <v>ﾕｲ</v>
      </c>
      <c r="H676" s="154">
        <f t="shared" si="134"/>
        <v>1</v>
      </c>
      <c r="I676" s="152" t="str">
        <f t="shared" si="126"/>
        <v>日大三</v>
      </c>
      <c r="K676" s="152" t="str">
        <f t="shared" si="135"/>
        <v>女</v>
      </c>
      <c r="M676" s="380">
        <v>52662</v>
      </c>
      <c r="N676" s="380" t="s">
        <v>5647</v>
      </c>
      <c r="O676" s="380" t="s">
        <v>289</v>
      </c>
      <c r="P676" s="380" t="s">
        <v>5648</v>
      </c>
      <c r="Q676" s="380" t="s">
        <v>513</v>
      </c>
      <c r="R676" s="380" t="s">
        <v>886</v>
      </c>
      <c r="S676" s="379"/>
      <c r="T676" s="380">
        <v>1</v>
      </c>
    </row>
    <row r="677" spans="1:20" x14ac:dyDescent="0.2">
      <c r="A677" s="151">
        <f t="shared" si="127"/>
        <v>52676</v>
      </c>
      <c r="B677" s="151">
        <f t="shared" si="128"/>
        <v>5</v>
      </c>
      <c r="C677" s="152">
        <f t="shared" si="129"/>
        <v>26</v>
      </c>
      <c r="D677" s="152" t="str">
        <f t="shared" si="130"/>
        <v>松田</v>
      </c>
      <c r="E677" s="152" t="str">
        <f t="shared" si="131"/>
        <v>眞子</v>
      </c>
      <c r="F677" s="153" t="str">
        <f t="shared" si="132"/>
        <v>ﾏﾂﾀﾞ</v>
      </c>
      <c r="G677" s="153" t="str">
        <f t="shared" si="133"/>
        <v>ﾏｺ</v>
      </c>
      <c r="H677" s="154">
        <f t="shared" si="134"/>
        <v>3</v>
      </c>
      <c r="I677" s="152" t="str">
        <f t="shared" si="126"/>
        <v>日大三</v>
      </c>
      <c r="K677" s="152" t="str">
        <f t="shared" si="135"/>
        <v>女</v>
      </c>
      <c r="M677" s="380">
        <v>52676</v>
      </c>
      <c r="N677" s="380" t="s">
        <v>1709</v>
      </c>
      <c r="O677" s="380" t="s">
        <v>1695</v>
      </c>
      <c r="P677" s="380" t="s">
        <v>1710</v>
      </c>
      <c r="Q677" s="380" t="s">
        <v>1348</v>
      </c>
      <c r="R677" s="380" t="s">
        <v>886</v>
      </c>
      <c r="S677" s="379"/>
      <c r="T677" s="380">
        <v>3</v>
      </c>
    </row>
    <row r="678" spans="1:20" x14ac:dyDescent="0.2">
      <c r="A678" s="151">
        <f t="shared" si="127"/>
        <v>52677</v>
      </c>
      <c r="B678" s="151">
        <f t="shared" si="128"/>
        <v>5</v>
      </c>
      <c r="C678" s="152">
        <f t="shared" si="129"/>
        <v>26</v>
      </c>
      <c r="D678" s="152" t="str">
        <f t="shared" si="130"/>
        <v>島田</v>
      </c>
      <c r="E678" s="152" t="str">
        <f t="shared" si="131"/>
        <v>み紀</v>
      </c>
      <c r="F678" s="153" t="str">
        <f t="shared" si="132"/>
        <v>ｼﾏﾀﾞ</v>
      </c>
      <c r="G678" s="153" t="str">
        <f t="shared" si="133"/>
        <v>ﾐｷ</v>
      </c>
      <c r="H678" s="154">
        <f t="shared" si="134"/>
        <v>3</v>
      </c>
      <c r="I678" s="152" t="str">
        <f t="shared" si="126"/>
        <v>日大三</v>
      </c>
      <c r="K678" s="152" t="str">
        <f t="shared" si="135"/>
        <v>女</v>
      </c>
      <c r="M678" s="380">
        <v>52677</v>
      </c>
      <c r="N678" s="380" t="s">
        <v>887</v>
      </c>
      <c r="O678" s="380" t="s">
        <v>1957</v>
      </c>
      <c r="P678" s="380" t="s">
        <v>890</v>
      </c>
      <c r="Q678" s="380" t="s">
        <v>407</v>
      </c>
      <c r="R678" s="380" t="s">
        <v>886</v>
      </c>
      <c r="S678" s="379"/>
      <c r="T678" s="380">
        <v>3</v>
      </c>
    </row>
    <row r="679" spans="1:20" x14ac:dyDescent="0.2">
      <c r="A679" s="151">
        <f t="shared" si="127"/>
        <v>52678</v>
      </c>
      <c r="B679" s="151">
        <f t="shared" si="128"/>
        <v>5</v>
      </c>
      <c r="C679" s="152">
        <f t="shared" si="129"/>
        <v>26</v>
      </c>
      <c r="D679" s="152" t="str">
        <f t="shared" si="130"/>
        <v>山下</v>
      </c>
      <c r="E679" s="152" t="str">
        <f t="shared" si="131"/>
        <v>歩優</v>
      </c>
      <c r="F679" s="153" t="str">
        <f t="shared" si="132"/>
        <v>ﾔﾏｼﾀ</v>
      </c>
      <c r="G679" s="153" t="str">
        <f t="shared" si="133"/>
        <v>ﾌﾕ</v>
      </c>
      <c r="H679" s="154">
        <f t="shared" si="134"/>
        <v>3</v>
      </c>
      <c r="I679" s="152" t="str">
        <f t="shared" si="126"/>
        <v>日大三</v>
      </c>
      <c r="K679" s="152" t="str">
        <f t="shared" si="135"/>
        <v>女</v>
      </c>
      <c r="M679" s="380">
        <v>52678</v>
      </c>
      <c r="N679" s="380" t="s">
        <v>612</v>
      </c>
      <c r="O679" s="380" t="s">
        <v>1958</v>
      </c>
      <c r="P679" s="380" t="s">
        <v>613</v>
      </c>
      <c r="Q679" s="380" t="s">
        <v>2224</v>
      </c>
      <c r="R679" s="380" t="s">
        <v>886</v>
      </c>
      <c r="S679" s="379"/>
      <c r="T679" s="380">
        <v>3</v>
      </c>
    </row>
    <row r="680" spans="1:20" x14ac:dyDescent="0.2">
      <c r="A680" s="151">
        <f t="shared" si="127"/>
        <v>52679</v>
      </c>
      <c r="B680" s="151">
        <f t="shared" si="128"/>
        <v>5</v>
      </c>
      <c r="C680" s="152">
        <f t="shared" si="129"/>
        <v>26</v>
      </c>
      <c r="D680" s="152" t="str">
        <f t="shared" si="130"/>
        <v>成田</v>
      </c>
      <c r="E680" s="152" t="str">
        <f t="shared" si="131"/>
        <v>実来</v>
      </c>
      <c r="F680" s="153" t="str">
        <f t="shared" si="132"/>
        <v>ﾅﾘﾀ</v>
      </c>
      <c r="G680" s="153" t="str">
        <f t="shared" si="133"/>
        <v>ﾐｸ</v>
      </c>
      <c r="H680" s="154">
        <f t="shared" si="134"/>
        <v>3</v>
      </c>
      <c r="I680" s="152" t="str">
        <f t="shared" si="126"/>
        <v>日大三</v>
      </c>
      <c r="K680" s="152" t="str">
        <f t="shared" si="135"/>
        <v>女</v>
      </c>
      <c r="M680" s="380">
        <v>52679</v>
      </c>
      <c r="N680" s="380" t="s">
        <v>578</v>
      </c>
      <c r="O680" s="380" t="s">
        <v>1959</v>
      </c>
      <c r="P680" s="380" t="s">
        <v>579</v>
      </c>
      <c r="Q680" s="380" t="s">
        <v>557</v>
      </c>
      <c r="R680" s="380" t="s">
        <v>886</v>
      </c>
      <c r="S680" s="379"/>
      <c r="T680" s="380">
        <v>3</v>
      </c>
    </row>
    <row r="681" spans="1:20" x14ac:dyDescent="0.2">
      <c r="A681" s="151">
        <f t="shared" si="127"/>
        <v>52680</v>
      </c>
      <c r="B681" s="151">
        <f t="shared" si="128"/>
        <v>5</v>
      </c>
      <c r="C681" s="152">
        <f t="shared" si="129"/>
        <v>26</v>
      </c>
      <c r="D681" s="152" t="str">
        <f t="shared" si="130"/>
        <v>梶本</v>
      </c>
      <c r="E681" s="152" t="str">
        <f t="shared" si="131"/>
        <v>侑里</v>
      </c>
      <c r="F681" s="153" t="str">
        <f t="shared" si="132"/>
        <v>ｶｼﾞﾓﾄ</v>
      </c>
      <c r="G681" s="153" t="str">
        <f t="shared" si="133"/>
        <v>ﾕﾘ</v>
      </c>
      <c r="H681" s="154">
        <f t="shared" si="134"/>
        <v>2</v>
      </c>
      <c r="I681" s="152" t="str">
        <f t="shared" si="126"/>
        <v>日大三</v>
      </c>
      <c r="K681" s="152" t="str">
        <f t="shared" si="135"/>
        <v>女</v>
      </c>
      <c r="M681" s="380">
        <v>52680</v>
      </c>
      <c r="N681" s="380" t="s">
        <v>3573</v>
      </c>
      <c r="O681" s="380" t="s">
        <v>3574</v>
      </c>
      <c r="P681" s="380" t="s">
        <v>3575</v>
      </c>
      <c r="Q681" s="380" t="s">
        <v>320</v>
      </c>
      <c r="R681" s="380" t="s">
        <v>886</v>
      </c>
      <c r="S681" s="379"/>
      <c r="T681" s="380">
        <v>2</v>
      </c>
    </row>
    <row r="682" spans="1:20" x14ac:dyDescent="0.2">
      <c r="A682" s="151">
        <f t="shared" si="127"/>
        <v>52681</v>
      </c>
      <c r="B682" s="151">
        <f t="shared" si="128"/>
        <v>5</v>
      </c>
      <c r="C682" s="152">
        <f t="shared" si="129"/>
        <v>26</v>
      </c>
      <c r="D682" s="152" t="str">
        <f t="shared" si="130"/>
        <v>川嶋</v>
      </c>
      <c r="E682" s="152" t="str">
        <f t="shared" si="131"/>
        <v>優椰</v>
      </c>
      <c r="F682" s="153" t="str">
        <f t="shared" si="132"/>
        <v>ｶﾜｼﾏ</v>
      </c>
      <c r="G682" s="153" t="str">
        <f t="shared" si="133"/>
        <v>ﾕｳﾔ</v>
      </c>
      <c r="H682" s="154">
        <f t="shared" si="134"/>
        <v>1</v>
      </c>
      <c r="I682" s="152" t="str">
        <f t="shared" si="126"/>
        <v>日大三</v>
      </c>
      <c r="K682" s="152" t="str">
        <f t="shared" si="135"/>
        <v>男</v>
      </c>
      <c r="M682" s="380">
        <v>52681</v>
      </c>
      <c r="N682" s="380" t="s">
        <v>5649</v>
      </c>
      <c r="O682" s="380" t="s">
        <v>5650</v>
      </c>
      <c r="P682" s="380" t="s">
        <v>333</v>
      </c>
      <c r="Q682" s="380" t="s">
        <v>451</v>
      </c>
      <c r="R682" s="380" t="s">
        <v>885</v>
      </c>
      <c r="S682" s="379"/>
      <c r="T682" s="380">
        <v>1</v>
      </c>
    </row>
    <row r="683" spans="1:20" x14ac:dyDescent="0.2">
      <c r="A683" s="151">
        <f t="shared" si="127"/>
        <v>52682</v>
      </c>
      <c r="B683" s="151">
        <f t="shared" si="128"/>
        <v>5</v>
      </c>
      <c r="C683" s="152">
        <f t="shared" si="129"/>
        <v>26</v>
      </c>
      <c r="D683" s="152" t="str">
        <f t="shared" si="130"/>
        <v>上田</v>
      </c>
      <c r="E683" s="152" t="str">
        <f t="shared" si="131"/>
        <v>拓実</v>
      </c>
      <c r="F683" s="153" t="str">
        <f t="shared" si="132"/>
        <v>ｳｴﾀﾞ</v>
      </c>
      <c r="G683" s="153" t="str">
        <f t="shared" si="133"/>
        <v>ﾀｸﾐ</v>
      </c>
      <c r="H683" s="154">
        <f t="shared" si="134"/>
        <v>1</v>
      </c>
      <c r="I683" s="152" t="str">
        <f t="shared" si="126"/>
        <v>日大三</v>
      </c>
      <c r="K683" s="152" t="str">
        <f t="shared" si="135"/>
        <v>男</v>
      </c>
      <c r="M683" s="380">
        <v>52682</v>
      </c>
      <c r="N683" s="380" t="s">
        <v>1318</v>
      </c>
      <c r="O683" s="380" t="s">
        <v>1302</v>
      </c>
      <c r="P683" s="380" t="s">
        <v>1238</v>
      </c>
      <c r="Q683" s="380" t="s">
        <v>312</v>
      </c>
      <c r="R683" s="380" t="s">
        <v>885</v>
      </c>
      <c r="S683" s="379"/>
      <c r="T683" s="380">
        <v>1</v>
      </c>
    </row>
    <row r="684" spans="1:20" x14ac:dyDescent="0.2">
      <c r="A684" s="151">
        <f t="shared" si="127"/>
        <v>52801</v>
      </c>
      <c r="B684" s="151">
        <f t="shared" si="128"/>
        <v>5</v>
      </c>
      <c r="C684" s="152">
        <f t="shared" si="129"/>
        <v>28</v>
      </c>
      <c r="D684" s="152" t="str">
        <f t="shared" si="130"/>
        <v>濱田</v>
      </c>
      <c r="E684" s="152" t="str">
        <f t="shared" si="131"/>
        <v>海斗</v>
      </c>
      <c r="F684" s="153" t="str">
        <f t="shared" si="132"/>
        <v>ﾊﾏﾀﾞ</v>
      </c>
      <c r="G684" s="153" t="str">
        <f t="shared" si="133"/>
        <v>ｶｲﾄ</v>
      </c>
      <c r="H684" s="154">
        <f t="shared" si="134"/>
        <v>2</v>
      </c>
      <c r="I684" s="152" t="str">
        <f t="shared" si="126"/>
        <v>和光</v>
      </c>
      <c r="K684" s="152" t="str">
        <f t="shared" si="135"/>
        <v>男</v>
      </c>
      <c r="M684" s="380">
        <v>52801</v>
      </c>
      <c r="N684" s="380" t="s">
        <v>5078</v>
      </c>
      <c r="O684" s="380" t="s">
        <v>1263</v>
      </c>
      <c r="P684" s="380" t="s">
        <v>5079</v>
      </c>
      <c r="Q684" s="380" t="s">
        <v>616</v>
      </c>
      <c r="R684" s="380" t="s">
        <v>885</v>
      </c>
      <c r="S684" s="379"/>
      <c r="T684" s="380">
        <v>2</v>
      </c>
    </row>
    <row r="685" spans="1:20" x14ac:dyDescent="0.2">
      <c r="A685" s="151">
        <f t="shared" si="127"/>
        <v>52901</v>
      </c>
      <c r="B685" s="151">
        <f t="shared" si="128"/>
        <v>5</v>
      </c>
      <c r="C685" s="152">
        <f t="shared" si="129"/>
        <v>29</v>
      </c>
      <c r="D685" s="152" t="str">
        <f t="shared" si="130"/>
        <v>河合</v>
      </c>
      <c r="E685" s="152" t="str">
        <f t="shared" si="131"/>
        <v>晃樹</v>
      </c>
      <c r="F685" s="153" t="str">
        <f t="shared" si="132"/>
        <v>ｶﾜｲ</v>
      </c>
      <c r="G685" s="153" t="str">
        <f t="shared" si="133"/>
        <v>ｺｳｷ</v>
      </c>
      <c r="H685" s="154">
        <f t="shared" si="134"/>
        <v>1</v>
      </c>
      <c r="I685" s="152" t="str">
        <f t="shared" si="126"/>
        <v>都永山</v>
      </c>
      <c r="K685" s="152" t="str">
        <f t="shared" si="135"/>
        <v>男</v>
      </c>
      <c r="M685" s="380">
        <v>52901</v>
      </c>
      <c r="N685" s="380" t="s">
        <v>1998</v>
      </c>
      <c r="O685" s="380" t="s">
        <v>5651</v>
      </c>
      <c r="P685" s="380" t="s">
        <v>472</v>
      </c>
      <c r="Q685" s="380" t="s">
        <v>344</v>
      </c>
      <c r="R685" s="380" t="s">
        <v>885</v>
      </c>
      <c r="S685" s="379"/>
      <c r="T685" s="380">
        <v>1</v>
      </c>
    </row>
    <row r="686" spans="1:20" x14ac:dyDescent="0.2">
      <c r="A686" s="151">
        <f t="shared" si="127"/>
        <v>52902</v>
      </c>
      <c r="B686" s="151">
        <f t="shared" si="128"/>
        <v>5</v>
      </c>
      <c r="C686" s="152">
        <f t="shared" si="129"/>
        <v>29</v>
      </c>
      <c r="D686" s="152" t="str">
        <f t="shared" si="130"/>
        <v>木村</v>
      </c>
      <c r="E686" s="152" t="str">
        <f t="shared" si="131"/>
        <v>友紀</v>
      </c>
      <c r="F686" s="153" t="str">
        <f t="shared" si="132"/>
        <v>ｷﾑﾗ</v>
      </c>
      <c r="G686" s="153" t="str">
        <f t="shared" si="133"/>
        <v>ﾄﾓｷ</v>
      </c>
      <c r="H686" s="154">
        <f t="shared" si="134"/>
        <v>1</v>
      </c>
      <c r="I686" s="152" t="str">
        <f t="shared" si="126"/>
        <v>都永山</v>
      </c>
      <c r="K686" s="152" t="str">
        <f t="shared" si="135"/>
        <v>男</v>
      </c>
      <c r="M686" s="380">
        <v>52902</v>
      </c>
      <c r="N686" s="380" t="s">
        <v>148</v>
      </c>
      <c r="O686" s="380" t="s">
        <v>5652</v>
      </c>
      <c r="P686" s="380" t="s">
        <v>363</v>
      </c>
      <c r="Q686" s="380" t="s">
        <v>324</v>
      </c>
      <c r="R686" s="380" t="s">
        <v>885</v>
      </c>
      <c r="S686" s="379"/>
      <c r="T686" s="380">
        <v>1</v>
      </c>
    </row>
    <row r="687" spans="1:20" x14ac:dyDescent="0.2">
      <c r="A687" s="151">
        <f t="shared" si="127"/>
        <v>52903</v>
      </c>
      <c r="B687" s="151">
        <f t="shared" si="128"/>
        <v>5</v>
      </c>
      <c r="C687" s="152">
        <f t="shared" si="129"/>
        <v>29</v>
      </c>
      <c r="D687" s="152" t="str">
        <f t="shared" si="130"/>
        <v>白井</v>
      </c>
      <c r="E687" s="152" t="str">
        <f t="shared" si="131"/>
        <v>幹也</v>
      </c>
      <c r="F687" s="153" t="str">
        <f t="shared" si="132"/>
        <v>ｼﾗｲ</v>
      </c>
      <c r="G687" s="153" t="str">
        <f t="shared" si="133"/>
        <v>ﾐｷﾔ</v>
      </c>
      <c r="H687" s="154">
        <f t="shared" si="134"/>
        <v>1</v>
      </c>
      <c r="I687" s="152" t="str">
        <f t="shared" si="126"/>
        <v>都永山</v>
      </c>
      <c r="K687" s="152" t="str">
        <f t="shared" si="135"/>
        <v>男</v>
      </c>
      <c r="M687" s="380">
        <v>52903</v>
      </c>
      <c r="N687" s="380" t="s">
        <v>5653</v>
      </c>
      <c r="O687" s="380" t="s">
        <v>5654</v>
      </c>
      <c r="P687" s="380" t="s">
        <v>5655</v>
      </c>
      <c r="Q687" s="380" t="s">
        <v>5656</v>
      </c>
      <c r="R687" s="380" t="s">
        <v>885</v>
      </c>
      <c r="S687" s="379"/>
      <c r="T687" s="380">
        <v>1</v>
      </c>
    </row>
    <row r="688" spans="1:20" x14ac:dyDescent="0.2">
      <c r="A688" s="151">
        <f t="shared" si="127"/>
        <v>52904</v>
      </c>
      <c r="B688" s="151">
        <f t="shared" si="128"/>
        <v>5</v>
      </c>
      <c r="C688" s="152">
        <f t="shared" si="129"/>
        <v>29</v>
      </c>
      <c r="D688" s="152" t="str">
        <f t="shared" si="130"/>
        <v>林</v>
      </c>
      <c r="E688" s="152" t="str">
        <f t="shared" si="131"/>
        <v>幹人</v>
      </c>
      <c r="F688" s="153" t="str">
        <f t="shared" si="132"/>
        <v>ﾊﾔｼ</v>
      </c>
      <c r="G688" s="153" t="str">
        <f t="shared" si="133"/>
        <v>ﾐｷﾄ</v>
      </c>
      <c r="H688" s="154">
        <f t="shared" si="134"/>
        <v>1</v>
      </c>
      <c r="I688" s="152" t="str">
        <f t="shared" si="126"/>
        <v>都永山</v>
      </c>
      <c r="K688" s="152" t="str">
        <f t="shared" si="135"/>
        <v>男</v>
      </c>
      <c r="M688" s="380">
        <v>52904</v>
      </c>
      <c r="N688" s="380" t="s">
        <v>961</v>
      </c>
      <c r="O688" s="380" t="s">
        <v>5657</v>
      </c>
      <c r="P688" s="380" t="s">
        <v>962</v>
      </c>
      <c r="Q688" s="380" t="s">
        <v>5658</v>
      </c>
      <c r="R688" s="380" t="s">
        <v>885</v>
      </c>
      <c r="S688" s="379"/>
      <c r="T688" s="380">
        <v>1</v>
      </c>
    </row>
    <row r="689" spans="1:20" x14ac:dyDescent="0.2">
      <c r="A689" s="151">
        <f t="shared" si="127"/>
        <v>52905</v>
      </c>
      <c r="B689" s="151">
        <f t="shared" si="128"/>
        <v>5</v>
      </c>
      <c r="C689" s="152">
        <f t="shared" si="129"/>
        <v>29</v>
      </c>
      <c r="D689" s="152" t="str">
        <f t="shared" si="130"/>
        <v>増田</v>
      </c>
      <c r="E689" s="152" t="str">
        <f t="shared" si="131"/>
        <v>雄任</v>
      </c>
      <c r="F689" s="153" t="str">
        <f t="shared" si="132"/>
        <v>ﾏｽﾀﾞ</v>
      </c>
      <c r="G689" s="153" t="str">
        <f t="shared" si="133"/>
        <v>ﾕｳﾄ</v>
      </c>
      <c r="H689" s="154">
        <f t="shared" si="134"/>
        <v>1</v>
      </c>
      <c r="I689" s="152" t="str">
        <f t="shared" si="126"/>
        <v>都永山</v>
      </c>
      <c r="K689" s="152" t="str">
        <f t="shared" si="135"/>
        <v>男</v>
      </c>
      <c r="M689" s="380">
        <v>52905</v>
      </c>
      <c r="N689" s="380" t="s">
        <v>5302</v>
      </c>
      <c r="O689" s="380" t="s">
        <v>5659</v>
      </c>
      <c r="P689" s="380" t="s">
        <v>490</v>
      </c>
      <c r="Q689" s="380" t="s">
        <v>423</v>
      </c>
      <c r="R689" s="380" t="s">
        <v>885</v>
      </c>
      <c r="S689" s="379"/>
      <c r="T689" s="380">
        <v>1</v>
      </c>
    </row>
    <row r="690" spans="1:20" x14ac:dyDescent="0.2">
      <c r="A690" s="151">
        <f t="shared" si="127"/>
        <v>52906</v>
      </c>
      <c r="B690" s="151">
        <f t="shared" si="128"/>
        <v>5</v>
      </c>
      <c r="C690" s="152">
        <f t="shared" si="129"/>
        <v>29</v>
      </c>
      <c r="D690" s="152" t="str">
        <f t="shared" si="130"/>
        <v>山本</v>
      </c>
      <c r="E690" s="152" t="str">
        <f t="shared" si="131"/>
        <v>祐太</v>
      </c>
      <c r="F690" s="153" t="str">
        <f t="shared" si="132"/>
        <v>ﾔﾏﾓﾄ</v>
      </c>
      <c r="G690" s="153" t="str">
        <f t="shared" si="133"/>
        <v>ﾕｳﾀ</v>
      </c>
      <c r="H690" s="154">
        <f t="shared" si="134"/>
        <v>1</v>
      </c>
      <c r="I690" s="152" t="str">
        <f t="shared" si="126"/>
        <v>都永山</v>
      </c>
      <c r="K690" s="152" t="str">
        <f t="shared" si="135"/>
        <v>男</v>
      </c>
      <c r="M690" s="380">
        <v>52906</v>
      </c>
      <c r="N690" s="380" t="s">
        <v>129</v>
      </c>
      <c r="O690" s="380" t="s">
        <v>228</v>
      </c>
      <c r="P690" s="380" t="s">
        <v>384</v>
      </c>
      <c r="Q690" s="380" t="s">
        <v>373</v>
      </c>
      <c r="R690" s="380" t="s">
        <v>885</v>
      </c>
      <c r="S690" s="379"/>
      <c r="T690" s="380">
        <v>1</v>
      </c>
    </row>
    <row r="691" spans="1:20" x14ac:dyDescent="0.2">
      <c r="A691" s="151">
        <f t="shared" si="127"/>
        <v>52907</v>
      </c>
      <c r="B691" s="151">
        <f t="shared" si="128"/>
        <v>5</v>
      </c>
      <c r="C691" s="152">
        <f t="shared" si="129"/>
        <v>29</v>
      </c>
      <c r="D691" s="152" t="str">
        <f t="shared" si="130"/>
        <v>渡辺</v>
      </c>
      <c r="E691" s="152" t="str">
        <f t="shared" si="131"/>
        <v>耕平</v>
      </c>
      <c r="F691" s="153" t="str">
        <f t="shared" si="132"/>
        <v>ﾜﾀﾅﾍﾞ</v>
      </c>
      <c r="G691" s="153" t="str">
        <f t="shared" si="133"/>
        <v>ｺｳﾍｲ</v>
      </c>
      <c r="H691" s="154">
        <f t="shared" si="134"/>
        <v>1</v>
      </c>
      <c r="I691" s="152" t="str">
        <f t="shared" si="126"/>
        <v>都永山</v>
      </c>
      <c r="K691" s="152" t="str">
        <f t="shared" si="135"/>
        <v>男</v>
      </c>
      <c r="M691" s="380">
        <v>52907</v>
      </c>
      <c r="N691" s="380" t="s">
        <v>113</v>
      </c>
      <c r="O691" s="380" t="s">
        <v>5660</v>
      </c>
      <c r="P691" s="380" t="s">
        <v>346</v>
      </c>
      <c r="Q691" s="380" t="s">
        <v>355</v>
      </c>
      <c r="R691" s="380" t="s">
        <v>885</v>
      </c>
      <c r="S691" s="379"/>
      <c r="T691" s="380">
        <v>1</v>
      </c>
    </row>
    <row r="692" spans="1:20" x14ac:dyDescent="0.2">
      <c r="A692" s="151">
        <f t="shared" si="127"/>
        <v>52908</v>
      </c>
      <c r="B692" s="151">
        <f t="shared" si="128"/>
        <v>5</v>
      </c>
      <c r="C692" s="152">
        <f t="shared" si="129"/>
        <v>29</v>
      </c>
      <c r="D692" s="152" t="str">
        <f t="shared" si="130"/>
        <v>佐藤</v>
      </c>
      <c r="E692" s="152" t="str">
        <f t="shared" si="131"/>
        <v>啓太</v>
      </c>
      <c r="F692" s="153" t="str">
        <f t="shared" si="132"/>
        <v>ｻﾄｳ</v>
      </c>
      <c r="G692" s="153" t="str">
        <f t="shared" si="133"/>
        <v>ｹｲﾀ</v>
      </c>
      <c r="H692" s="154">
        <f t="shared" si="134"/>
        <v>2</v>
      </c>
      <c r="I692" s="152" t="str">
        <f t="shared" si="126"/>
        <v>都永山</v>
      </c>
      <c r="K692" s="152" t="str">
        <f t="shared" si="135"/>
        <v>男</v>
      </c>
      <c r="M692" s="380">
        <v>52908</v>
      </c>
      <c r="N692" s="380" t="s">
        <v>101</v>
      </c>
      <c r="O692" s="380" t="s">
        <v>222</v>
      </c>
      <c r="P692" s="380" t="s">
        <v>313</v>
      </c>
      <c r="Q692" s="380" t="s">
        <v>358</v>
      </c>
      <c r="R692" s="380" t="s">
        <v>885</v>
      </c>
      <c r="S692" s="379"/>
      <c r="T692" s="380">
        <v>2</v>
      </c>
    </row>
    <row r="693" spans="1:20" x14ac:dyDescent="0.2">
      <c r="A693" s="151">
        <f t="shared" si="127"/>
        <v>52952</v>
      </c>
      <c r="B693" s="151">
        <f t="shared" si="128"/>
        <v>5</v>
      </c>
      <c r="C693" s="152">
        <f t="shared" si="129"/>
        <v>29</v>
      </c>
      <c r="D693" s="152" t="str">
        <f t="shared" si="130"/>
        <v>真高</v>
      </c>
      <c r="E693" s="152" t="str">
        <f t="shared" si="131"/>
        <v>佑季</v>
      </c>
      <c r="F693" s="153" t="str">
        <f t="shared" si="132"/>
        <v>ﾏﾀｶ</v>
      </c>
      <c r="G693" s="153" t="str">
        <f t="shared" si="133"/>
        <v>ﾕｷ</v>
      </c>
      <c r="H693" s="154">
        <f t="shared" si="134"/>
        <v>1</v>
      </c>
      <c r="I693" s="152" t="str">
        <f t="shared" si="126"/>
        <v>都永山</v>
      </c>
      <c r="K693" s="152" t="str">
        <f t="shared" si="135"/>
        <v>女</v>
      </c>
      <c r="M693" s="380">
        <v>52952</v>
      </c>
      <c r="N693" s="380" t="s">
        <v>5661</v>
      </c>
      <c r="O693" s="380" t="s">
        <v>5662</v>
      </c>
      <c r="P693" s="380" t="s">
        <v>5663</v>
      </c>
      <c r="Q693" s="380" t="s">
        <v>464</v>
      </c>
      <c r="R693" s="380" t="s">
        <v>886</v>
      </c>
      <c r="S693" s="379"/>
      <c r="T693" s="380">
        <v>1</v>
      </c>
    </row>
    <row r="694" spans="1:20" x14ac:dyDescent="0.2">
      <c r="A694" s="151">
        <f t="shared" si="127"/>
        <v>52953</v>
      </c>
      <c r="B694" s="151">
        <f t="shared" si="128"/>
        <v>5</v>
      </c>
      <c r="C694" s="152">
        <f t="shared" si="129"/>
        <v>29</v>
      </c>
      <c r="D694" s="152" t="str">
        <f t="shared" si="130"/>
        <v>村上</v>
      </c>
      <c r="E694" s="152" t="str">
        <f t="shared" si="131"/>
        <v>ちひろ</v>
      </c>
      <c r="F694" s="153" t="str">
        <f t="shared" si="132"/>
        <v>ﾑﾗｶﾐ</v>
      </c>
      <c r="G694" s="153" t="str">
        <f t="shared" si="133"/>
        <v>ﾁﾋﾛ</v>
      </c>
      <c r="H694" s="154">
        <f t="shared" si="134"/>
        <v>1</v>
      </c>
      <c r="I694" s="152" t="str">
        <f t="shared" si="126"/>
        <v>都永山</v>
      </c>
      <c r="K694" s="152" t="str">
        <f t="shared" si="135"/>
        <v>女</v>
      </c>
      <c r="M694" s="380">
        <v>52953</v>
      </c>
      <c r="N694" s="380" t="s">
        <v>5382</v>
      </c>
      <c r="O694" s="380" t="s">
        <v>5501</v>
      </c>
      <c r="P694" s="380" t="s">
        <v>5384</v>
      </c>
      <c r="Q694" s="380" t="s">
        <v>492</v>
      </c>
      <c r="R694" s="380" t="s">
        <v>886</v>
      </c>
      <c r="S694" s="379"/>
      <c r="T694" s="380">
        <v>1</v>
      </c>
    </row>
    <row r="695" spans="1:20" x14ac:dyDescent="0.2">
      <c r="A695" s="151">
        <f t="shared" si="127"/>
        <v>52954</v>
      </c>
      <c r="B695" s="151">
        <f t="shared" si="128"/>
        <v>5</v>
      </c>
      <c r="C695" s="152">
        <f t="shared" si="129"/>
        <v>29</v>
      </c>
      <c r="D695" s="152" t="str">
        <f t="shared" si="130"/>
        <v>山本</v>
      </c>
      <c r="E695" s="152" t="str">
        <f t="shared" si="131"/>
        <v>夢乃</v>
      </c>
      <c r="F695" s="153" t="str">
        <f t="shared" si="132"/>
        <v>ﾔﾏﾓﾄ</v>
      </c>
      <c r="G695" s="153" t="str">
        <f t="shared" si="133"/>
        <v>ﾕﾒﾉ</v>
      </c>
      <c r="H695" s="154">
        <f t="shared" si="134"/>
        <v>1</v>
      </c>
      <c r="I695" s="152" t="str">
        <f t="shared" si="126"/>
        <v>都永山</v>
      </c>
      <c r="K695" s="152" t="str">
        <f t="shared" si="135"/>
        <v>女</v>
      </c>
      <c r="M695" s="380">
        <v>52954</v>
      </c>
      <c r="N695" s="380" t="s">
        <v>129</v>
      </c>
      <c r="O695" s="380" t="s">
        <v>5664</v>
      </c>
      <c r="P695" s="380" t="s">
        <v>384</v>
      </c>
      <c r="Q695" s="380" t="s">
        <v>5665</v>
      </c>
      <c r="R695" s="380" t="s">
        <v>886</v>
      </c>
      <c r="S695" s="379"/>
      <c r="T695" s="380">
        <v>1</v>
      </c>
    </row>
    <row r="696" spans="1:20" x14ac:dyDescent="0.2">
      <c r="A696" s="151">
        <f t="shared" si="127"/>
        <v>52955</v>
      </c>
      <c r="B696" s="151">
        <f t="shared" si="128"/>
        <v>5</v>
      </c>
      <c r="C696" s="152">
        <f t="shared" si="129"/>
        <v>29</v>
      </c>
      <c r="D696" s="152" t="str">
        <f t="shared" si="130"/>
        <v>亀山</v>
      </c>
      <c r="E696" s="152" t="str">
        <f t="shared" si="131"/>
        <v>奈緒美</v>
      </c>
      <c r="F696" s="153" t="str">
        <f t="shared" si="132"/>
        <v>ｶﾒﾔﾏ</v>
      </c>
      <c r="G696" s="153" t="str">
        <f t="shared" si="133"/>
        <v>ﾅｵﾐ</v>
      </c>
      <c r="H696" s="154">
        <f t="shared" si="134"/>
        <v>1</v>
      </c>
      <c r="I696" s="152" t="str">
        <f t="shared" si="126"/>
        <v>都永山</v>
      </c>
      <c r="K696" s="152" t="str">
        <f t="shared" si="135"/>
        <v>女</v>
      </c>
      <c r="M696" s="380">
        <v>52955</v>
      </c>
      <c r="N696" s="380" t="s">
        <v>6569</v>
      </c>
      <c r="O696" s="380" t="s">
        <v>6570</v>
      </c>
      <c r="P696" s="380" t="s">
        <v>6571</v>
      </c>
      <c r="Q696" s="380" t="s">
        <v>2897</v>
      </c>
      <c r="R696" s="380" t="s">
        <v>886</v>
      </c>
      <c r="S696" s="379"/>
      <c r="T696" s="380">
        <v>1</v>
      </c>
    </row>
    <row r="697" spans="1:20" x14ac:dyDescent="0.2">
      <c r="A697" s="151">
        <f t="shared" si="127"/>
        <v>53001</v>
      </c>
      <c r="B697" s="151">
        <f t="shared" si="128"/>
        <v>5</v>
      </c>
      <c r="C697" s="152">
        <f t="shared" si="129"/>
        <v>30</v>
      </c>
      <c r="D697" s="152" t="str">
        <f t="shared" si="130"/>
        <v>町田</v>
      </c>
      <c r="E697" s="152" t="str">
        <f t="shared" si="131"/>
        <v>侑作</v>
      </c>
      <c r="F697" s="153" t="str">
        <f t="shared" si="132"/>
        <v>ﾏﾁﾀﾞ</v>
      </c>
      <c r="G697" s="153" t="str">
        <f t="shared" si="133"/>
        <v>ﾕｳｻｸ</v>
      </c>
      <c r="H697" s="154">
        <f t="shared" si="134"/>
        <v>2</v>
      </c>
      <c r="I697" s="152" t="str">
        <f t="shared" si="126"/>
        <v>サレジオ高専</v>
      </c>
      <c r="K697" s="152" t="str">
        <f t="shared" si="135"/>
        <v>男</v>
      </c>
      <c r="M697" s="380">
        <v>53001</v>
      </c>
      <c r="N697" s="380" t="s">
        <v>991</v>
      </c>
      <c r="O697" s="380" t="s">
        <v>3576</v>
      </c>
      <c r="P697" s="380" t="s">
        <v>992</v>
      </c>
      <c r="Q697" s="380" t="s">
        <v>463</v>
      </c>
      <c r="R697" s="380" t="s">
        <v>885</v>
      </c>
      <c r="S697" s="379"/>
      <c r="T697" s="380">
        <v>2</v>
      </c>
    </row>
    <row r="698" spans="1:20" x14ac:dyDescent="0.2">
      <c r="A698" s="151">
        <f t="shared" si="127"/>
        <v>53002</v>
      </c>
      <c r="B698" s="151">
        <f t="shared" si="128"/>
        <v>5</v>
      </c>
      <c r="C698" s="152">
        <f t="shared" si="129"/>
        <v>30</v>
      </c>
      <c r="D698" s="152" t="str">
        <f t="shared" si="130"/>
        <v>田中</v>
      </c>
      <c r="E698" s="152" t="str">
        <f t="shared" si="131"/>
        <v>柊次</v>
      </c>
      <c r="F698" s="153" t="str">
        <f t="shared" si="132"/>
        <v>ﾀﾅｶ</v>
      </c>
      <c r="G698" s="153" t="str">
        <f t="shared" si="133"/>
        <v>ｼｭｳｼﾞ</v>
      </c>
      <c r="H698" s="154">
        <f t="shared" si="134"/>
        <v>2</v>
      </c>
      <c r="I698" s="152" t="str">
        <f t="shared" si="126"/>
        <v>サレジオ高専</v>
      </c>
      <c r="K698" s="152" t="str">
        <f t="shared" si="135"/>
        <v>男</v>
      </c>
      <c r="M698" s="380">
        <v>53002</v>
      </c>
      <c r="N698" s="380" t="s">
        <v>138</v>
      </c>
      <c r="O698" s="380" t="s">
        <v>4222</v>
      </c>
      <c r="P698" s="380" t="s">
        <v>418</v>
      </c>
      <c r="Q698" s="380" t="s">
        <v>1673</v>
      </c>
      <c r="R698" s="380" t="s">
        <v>885</v>
      </c>
      <c r="S698" s="379"/>
      <c r="T698" s="380">
        <v>2</v>
      </c>
    </row>
    <row r="699" spans="1:20" x14ac:dyDescent="0.2">
      <c r="A699" s="151">
        <f t="shared" si="127"/>
        <v>53003</v>
      </c>
      <c r="B699" s="151">
        <f t="shared" si="128"/>
        <v>5</v>
      </c>
      <c r="C699" s="152">
        <f t="shared" si="129"/>
        <v>30</v>
      </c>
      <c r="D699" s="152" t="str">
        <f t="shared" si="130"/>
        <v>三浦</v>
      </c>
      <c r="E699" s="152" t="str">
        <f t="shared" si="131"/>
        <v>倭</v>
      </c>
      <c r="F699" s="153" t="str">
        <f t="shared" si="132"/>
        <v>ﾐｳﾗ</v>
      </c>
      <c r="G699" s="153" t="str">
        <f t="shared" si="133"/>
        <v>ﾔﾏﾄ</v>
      </c>
      <c r="H699" s="154">
        <f t="shared" si="134"/>
        <v>2</v>
      </c>
      <c r="I699" s="152" t="str">
        <f t="shared" si="126"/>
        <v>サレジオ高専</v>
      </c>
      <c r="K699" s="152" t="str">
        <f t="shared" si="135"/>
        <v>男</v>
      </c>
      <c r="M699" s="380">
        <v>53003</v>
      </c>
      <c r="N699" s="380" t="s">
        <v>206</v>
      </c>
      <c r="O699" s="380" t="s">
        <v>4223</v>
      </c>
      <c r="P699" s="380" t="s">
        <v>354</v>
      </c>
      <c r="Q699" s="380" t="s">
        <v>1530</v>
      </c>
      <c r="R699" s="380" t="s">
        <v>885</v>
      </c>
      <c r="S699" s="379"/>
      <c r="T699" s="380">
        <v>2</v>
      </c>
    </row>
    <row r="700" spans="1:20" x14ac:dyDescent="0.2">
      <c r="A700" s="151">
        <f t="shared" si="127"/>
        <v>53004</v>
      </c>
      <c r="B700" s="151">
        <f t="shared" si="128"/>
        <v>5</v>
      </c>
      <c r="C700" s="152">
        <f t="shared" si="129"/>
        <v>30</v>
      </c>
      <c r="D700" s="152" t="str">
        <f t="shared" si="130"/>
        <v>古池</v>
      </c>
      <c r="E700" s="152" t="str">
        <f t="shared" si="131"/>
        <v>朋也</v>
      </c>
      <c r="F700" s="153" t="str">
        <f t="shared" si="132"/>
        <v>ｺｲｹ</v>
      </c>
      <c r="G700" s="153" t="str">
        <f t="shared" si="133"/>
        <v>ﾄﾓﾔ</v>
      </c>
      <c r="H700" s="154">
        <f t="shared" si="134"/>
        <v>2</v>
      </c>
      <c r="I700" s="152" t="str">
        <f t="shared" si="126"/>
        <v>サレジオ高専</v>
      </c>
      <c r="K700" s="152" t="str">
        <f t="shared" si="135"/>
        <v>男</v>
      </c>
      <c r="M700" s="380">
        <v>53004</v>
      </c>
      <c r="N700" s="380" t="s">
        <v>4224</v>
      </c>
      <c r="O700" s="380" t="s">
        <v>1907</v>
      </c>
      <c r="P700" s="380" t="s">
        <v>1196</v>
      </c>
      <c r="Q700" s="380" t="s">
        <v>454</v>
      </c>
      <c r="R700" s="380" t="s">
        <v>885</v>
      </c>
      <c r="S700" s="379"/>
      <c r="T700" s="380">
        <v>2</v>
      </c>
    </row>
    <row r="701" spans="1:20" x14ac:dyDescent="0.2">
      <c r="A701" s="151">
        <f t="shared" si="127"/>
        <v>53005</v>
      </c>
      <c r="B701" s="151">
        <f t="shared" si="128"/>
        <v>5</v>
      </c>
      <c r="C701" s="152">
        <f t="shared" si="129"/>
        <v>30</v>
      </c>
      <c r="D701" s="152" t="str">
        <f t="shared" si="130"/>
        <v>土屋</v>
      </c>
      <c r="E701" s="152" t="str">
        <f t="shared" si="131"/>
        <v>智哉</v>
      </c>
      <c r="F701" s="153" t="str">
        <f t="shared" si="132"/>
        <v>ﾂﾁﾔ</v>
      </c>
      <c r="G701" s="153" t="str">
        <f t="shared" si="133"/>
        <v>ﾄﾓﾔ</v>
      </c>
      <c r="H701" s="154">
        <f t="shared" si="134"/>
        <v>2</v>
      </c>
      <c r="I701" s="152" t="str">
        <f t="shared" si="126"/>
        <v>サレジオ高専</v>
      </c>
      <c r="K701" s="152" t="str">
        <f t="shared" si="135"/>
        <v>男</v>
      </c>
      <c r="M701" s="380">
        <v>53005</v>
      </c>
      <c r="N701" s="380" t="s">
        <v>286</v>
      </c>
      <c r="O701" s="380" t="s">
        <v>1456</v>
      </c>
      <c r="P701" s="380" t="s">
        <v>646</v>
      </c>
      <c r="Q701" s="380" t="s">
        <v>454</v>
      </c>
      <c r="R701" s="380" t="s">
        <v>885</v>
      </c>
      <c r="S701" s="379"/>
      <c r="T701" s="380">
        <v>2</v>
      </c>
    </row>
    <row r="702" spans="1:20" x14ac:dyDescent="0.2">
      <c r="A702" s="151">
        <f t="shared" si="127"/>
        <v>53007</v>
      </c>
      <c r="B702" s="151">
        <f t="shared" si="128"/>
        <v>5</v>
      </c>
      <c r="C702" s="152">
        <f t="shared" si="129"/>
        <v>30</v>
      </c>
      <c r="D702" s="152" t="str">
        <f t="shared" si="130"/>
        <v>花山</v>
      </c>
      <c r="E702" s="152" t="str">
        <f t="shared" si="131"/>
        <v>優輔</v>
      </c>
      <c r="F702" s="153" t="str">
        <f t="shared" si="132"/>
        <v>ﾊﾅﾔﾏ</v>
      </c>
      <c r="G702" s="153" t="str">
        <f t="shared" si="133"/>
        <v>ﾕｳｽｹ</v>
      </c>
      <c r="H702" s="154">
        <f t="shared" si="134"/>
        <v>2</v>
      </c>
      <c r="I702" s="152" t="str">
        <f t="shared" si="126"/>
        <v>サレジオ高専</v>
      </c>
      <c r="K702" s="152" t="str">
        <f t="shared" si="135"/>
        <v>男</v>
      </c>
      <c r="M702" s="380">
        <v>53007</v>
      </c>
      <c r="N702" s="380" t="s">
        <v>5080</v>
      </c>
      <c r="O702" s="380" t="s">
        <v>2070</v>
      </c>
      <c r="P702" s="380" t="s">
        <v>5081</v>
      </c>
      <c r="Q702" s="380" t="s">
        <v>447</v>
      </c>
      <c r="R702" s="380" t="s">
        <v>885</v>
      </c>
      <c r="S702" s="379"/>
      <c r="T702" s="380">
        <v>2</v>
      </c>
    </row>
    <row r="703" spans="1:20" x14ac:dyDescent="0.2">
      <c r="A703" s="151">
        <f t="shared" si="127"/>
        <v>53008</v>
      </c>
      <c r="B703" s="151">
        <f t="shared" si="128"/>
        <v>5</v>
      </c>
      <c r="C703" s="152">
        <f t="shared" si="129"/>
        <v>30</v>
      </c>
      <c r="D703" s="152" t="str">
        <f t="shared" si="130"/>
        <v>川口</v>
      </c>
      <c r="E703" s="152" t="str">
        <f t="shared" si="131"/>
        <v>哲宗</v>
      </c>
      <c r="F703" s="153" t="str">
        <f t="shared" si="132"/>
        <v>ｶﾜｸﾞﾁ</v>
      </c>
      <c r="G703" s="153" t="str">
        <f t="shared" si="133"/>
        <v>ﾃｯｼｭｳ</v>
      </c>
      <c r="H703" s="154">
        <f t="shared" si="134"/>
        <v>2</v>
      </c>
      <c r="I703" s="152" t="str">
        <f t="shared" si="126"/>
        <v>サレジオ高専</v>
      </c>
      <c r="K703" s="152" t="str">
        <f t="shared" si="135"/>
        <v>男</v>
      </c>
      <c r="M703" s="380">
        <v>53008</v>
      </c>
      <c r="N703" s="380" t="s">
        <v>168</v>
      </c>
      <c r="O703" s="380" t="s">
        <v>5082</v>
      </c>
      <c r="P703" s="380" t="s">
        <v>327</v>
      </c>
      <c r="Q703" s="380" t="s">
        <v>5083</v>
      </c>
      <c r="R703" s="380" t="s">
        <v>885</v>
      </c>
      <c r="S703" s="379"/>
      <c r="T703" s="380">
        <v>2</v>
      </c>
    </row>
    <row r="704" spans="1:20" x14ac:dyDescent="0.2">
      <c r="A704" s="151">
        <f t="shared" si="127"/>
        <v>53009</v>
      </c>
      <c r="B704" s="151">
        <f t="shared" si="128"/>
        <v>5</v>
      </c>
      <c r="C704" s="152">
        <f t="shared" si="129"/>
        <v>30</v>
      </c>
      <c r="D704" s="152" t="str">
        <f t="shared" si="130"/>
        <v>福田</v>
      </c>
      <c r="E704" s="152" t="str">
        <f t="shared" si="131"/>
        <v>結一</v>
      </c>
      <c r="F704" s="153" t="str">
        <f t="shared" si="132"/>
        <v>ﾌｸﾀﾞ</v>
      </c>
      <c r="G704" s="153" t="str">
        <f t="shared" si="133"/>
        <v>ﾕｲﾁ</v>
      </c>
      <c r="H704" s="154">
        <f t="shared" si="134"/>
        <v>1</v>
      </c>
      <c r="I704" s="152" t="str">
        <f t="shared" si="126"/>
        <v>サレジオ高専</v>
      </c>
      <c r="K704" s="152" t="str">
        <f t="shared" si="135"/>
        <v>男</v>
      </c>
      <c r="M704" s="380">
        <v>53009</v>
      </c>
      <c r="N704" s="380" t="s">
        <v>204</v>
      </c>
      <c r="O704" s="380" t="s">
        <v>5084</v>
      </c>
      <c r="P704" s="380" t="s">
        <v>553</v>
      </c>
      <c r="Q704" s="380" t="s">
        <v>2311</v>
      </c>
      <c r="R704" s="380" t="s">
        <v>885</v>
      </c>
      <c r="S704" s="379"/>
      <c r="T704" s="380">
        <v>1</v>
      </c>
    </row>
    <row r="705" spans="1:20" x14ac:dyDescent="0.2">
      <c r="A705" s="151">
        <f t="shared" si="127"/>
        <v>53010</v>
      </c>
      <c r="B705" s="151">
        <f t="shared" si="128"/>
        <v>5</v>
      </c>
      <c r="C705" s="152">
        <f t="shared" si="129"/>
        <v>30</v>
      </c>
      <c r="D705" s="152" t="str">
        <f t="shared" si="130"/>
        <v>尾本</v>
      </c>
      <c r="E705" s="152" t="str">
        <f t="shared" si="131"/>
        <v>一樹</v>
      </c>
      <c r="F705" s="153" t="str">
        <f t="shared" si="132"/>
        <v>ｵﾓﾄ</v>
      </c>
      <c r="G705" s="153" t="str">
        <f t="shared" si="133"/>
        <v>ｶｽﾞｷ</v>
      </c>
      <c r="H705" s="154">
        <f t="shared" si="134"/>
        <v>1</v>
      </c>
      <c r="I705" s="152" t="str">
        <f t="shared" si="126"/>
        <v>サレジオ高専</v>
      </c>
      <c r="K705" s="152" t="str">
        <f t="shared" si="135"/>
        <v>男</v>
      </c>
      <c r="M705" s="380">
        <v>53010</v>
      </c>
      <c r="N705" s="380" t="s">
        <v>4639</v>
      </c>
      <c r="O705" s="380" t="s">
        <v>590</v>
      </c>
      <c r="P705" s="380" t="s">
        <v>4641</v>
      </c>
      <c r="Q705" s="380" t="s">
        <v>376</v>
      </c>
      <c r="R705" s="380" t="s">
        <v>885</v>
      </c>
      <c r="S705" s="379"/>
      <c r="T705" s="380">
        <v>1</v>
      </c>
    </row>
    <row r="706" spans="1:20" x14ac:dyDescent="0.2">
      <c r="A706" s="151">
        <f t="shared" si="127"/>
        <v>53011</v>
      </c>
      <c r="B706" s="151">
        <f t="shared" si="128"/>
        <v>5</v>
      </c>
      <c r="C706" s="152">
        <f t="shared" si="129"/>
        <v>30</v>
      </c>
      <c r="D706" s="152" t="str">
        <f t="shared" si="130"/>
        <v>浅沼</v>
      </c>
      <c r="E706" s="152" t="str">
        <f t="shared" si="131"/>
        <v>聡</v>
      </c>
      <c r="F706" s="153" t="str">
        <f t="shared" si="132"/>
        <v>ｱｻﾇﾏ</v>
      </c>
      <c r="G706" s="153" t="str">
        <f t="shared" si="133"/>
        <v>ｻﾄｼ</v>
      </c>
      <c r="H706" s="154">
        <f t="shared" si="134"/>
        <v>1</v>
      </c>
      <c r="I706" s="152" t="str">
        <f t="shared" ref="I706:I769" si="136">VLOOKUP(B706*100+C706,テスト,2,0)</f>
        <v>サレジオ高専</v>
      </c>
      <c r="K706" s="152" t="str">
        <f t="shared" si="135"/>
        <v>男</v>
      </c>
      <c r="M706" s="380">
        <v>53011</v>
      </c>
      <c r="N706" s="380" t="s">
        <v>5666</v>
      </c>
      <c r="O706" s="380" t="s">
        <v>5667</v>
      </c>
      <c r="P706" s="380" t="s">
        <v>5156</v>
      </c>
      <c r="Q706" s="380" t="s">
        <v>981</v>
      </c>
      <c r="R706" s="380" t="s">
        <v>885</v>
      </c>
      <c r="S706" s="379"/>
      <c r="T706" s="380">
        <v>1</v>
      </c>
    </row>
    <row r="707" spans="1:20" x14ac:dyDescent="0.2">
      <c r="A707" s="151">
        <f t="shared" ref="A707:A770" si="137">M707</f>
        <v>53012</v>
      </c>
      <c r="B707" s="151">
        <f t="shared" ref="B707:B770" si="138">ROUNDDOWN(A707/10000,0)</f>
        <v>5</v>
      </c>
      <c r="C707" s="152">
        <f t="shared" ref="C707:C770" si="139">ROUNDDOWN((A707-B707*10000)/100,0)</f>
        <v>30</v>
      </c>
      <c r="D707" s="152" t="str">
        <f t="shared" ref="D707:D770" si="140">N707</f>
        <v>尾木</v>
      </c>
      <c r="E707" s="152" t="str">
        <f t="shared" ref="E707:E770" si="141">O707</f>
        <v>洸太</v>
      </c>
      <c r="F707" s="153" t="str">
        <f t="shared" ref="F707:F770" si="142">P707</f>
        <v>ｵｷﾞ</v>
      </c>
      <c r="G707" s="153" t="str">
        <f t="shared" ref="G707:G770" si="143">Q707</f>
        <v>ｺｳﾀ</v>
      </c>
      <c r="H707" s="154">
        <f t="shared" ref="H707:H770" si="144">T707</f>
        <v>1</v>
      </c>
      <c r="I707" s="152" t="str">
        <f t="shared" si="136"/>
        <v>サレジオ高専</v>
      </c>
      <c r="K707" s="152" t="str">
        <f t="shared" ref="K707:K770" si="145">R707</f>
        <v>男</v>
      </c>
      <c r="M707" s="380">
        <v>53012</v>
      </c>
      <c r="N707" s="380" t="s">
        <v>5668</v>
      </c>
      <c r="O707" s="380" t="s">
        <v>5669</v>
      </c>
      <c r="P707" s="380" t="s">
        <v>5670</v>
      </c>
      <c r="Q707" s="380" t="s">
        <v>535</v>
      </c>
      <c r="R707" s="380" t="s">
        <v>885</v>
      </c>
      <c r="S707" s="379"/>
      <c r="T707" s="380">
        <v>1</v>
      </c>
    </row>
    <row r="708" spans="1:20" x14ac:dyDescent="0.2">
      <c r="A708" s="151">
        <f t="shared" si="137"/>
        <v>53013</v>
      </c>
      <c r="B708" s="151">
        <f t="shared" si="138"/>
        <v>5</v>
      </c>
      <c r="C708" s="152">
        <f t="shared" si="139"/>
        <v>30</v>
      </c>
      <c r="D708" s="152" t="str">
        <f t="shared" si="140"/>
        <v>望月</v>
      </c>
      <c r="E708" s="152" t="str">
        <f t="shared" si="141"/>
        <v>優一</v>
      </c>
      <c r="F708" s="153" t="str">
        <f t="shared" si="142"/>
        <v>ﾓﾁﾂﾞｷ</v>
      </c>
      <c r="G708" s="153" t="str">
        <f t="shared" si="143"/>
        <v>ﾕｳｲﾁ</v>
      </c>
      <c r="H708" s="154">
        <f t="shared" si="144"/>
        <v>1</v>
      </c>
      <c r="I708" s="152" t="str">
        <f t="shared" si="136"/>
        <v>サレジオ高専</v>
      </c>
      <c r="K708" s="152" t="str">
        <f t="shared" si="145"/>
        <v>男</v>
      </c>
      <c r="M708" s="380">
        <v>53013</v>
      </c>
      <c r="N708" s="380" t="s">
        <v>984</v>
      </c>
      <c r="O708" s="380" t="s">
        <v>5671</v>
      </c>
      <c r="P708" s="380" t="s">
        <v>985</v>
      </c>
      <c r="Q708" s="380" t="s">
        <v>1670</v>
      </c>
      <c r="R708" s="380" t="s">
        <v>885</v>
      </c>
      <c r="S708" s="379"/>
      <c r="T708" s="380">
        <v>1</v>
      </c>
    </row>
    <row r="709" spans="1:20" x14ac:dyDescent="0.2">
      <c r="A709" s="151">
        <f t="shared" si="137"/>
        <v>53014</v>
      </c>
      <c r="B709" s="151">
        <f t="shared" si="138"/>
        <v>5</v>
      </c>
      <c r="C709" s="152">
        <f t="shared" si="139"/>
        <v>30</v>
      </c>
      <c r="D709" s="152" t="str">
        <f t="shared" si="140"/>
        <v>三堀</v>
      </c>
      <c r="E709" s="152" t="str">
        <f t="shared" si="141"/>
        <v>二知加</v>
      </c>
      <c r="F709" s="153" t="str">
        <f t="shared" si="142"/>
        <v>ﾐﾂﾎﾞﾘ</v>
      </c>
      <c r="G709" s="153" t="str">
        <f t="shared" si="143"/>
        <v>ﾆﾁｶ</v>
      </c>
      <c r="H709" s="154">
        <f t="shared" si="144"/>
        <v>1</v>
      </c>
      <c r="I709" s="152" t="str">
        <f t="shared" si="136"/>
        <v>サレジオ高専</v>
      </c>
      <c r="K709" s="152" t="str">
        <f t="shared" si="145"/>
        <v>男</v>
      </c>
      <c r="M709" s="380">
        <v>53014</v>
      </c>
      <c r="N709" s="380" t="s">
        <v>5672</v>
      </c>
      <c r="O709" s="380" t="s">
        <v>5673</v>
      </c>
      <c r="P709" s="380" t="s">
        <v>5674</v>
      </c>
      <c r="Q709" s="380" t="s">
        <v>5047</v>
      </c>
      <c r="R709" s="380" t="s">
        <v>885</v>
      </c>
      <c r="S709" s="379"/>
      <c r="T709" s="380">
        <v>1</v>
      </c>
    </row>
    <row r="710" spans="1:20" x14ac:dyDescent="0.2">
      <c r="A710" s="151">
        <f t="shared" si="137"/>
        <v>53015</v>
      </c>
      <c r="B710" s="151">
        <f t="shared" si="138"/>
        <v>5</v>
      </c>
      <c r="C710" s="152">
        <f t="shared" si="139"/>
        <v>30</v>
      </c>
      <c r="D710" s="152" t="str">
        <f t="shared" si="140"/>
        <v>船津</v>
      </c>
      <c r="E710" s="152" t="str">
        <f t="shared" si="141"/>
        <v>優馬</v>
      </c>
      <c r="F710" s="153" t="str">
        <f t="shared" si="142"/>
        <v>ﾌﾅﾂ</v>
      </c>
      <c r="G710" s="153" t="str">
        <f t="shared" si="143"/>
        <v>ﾕｳﾏ</v>
      </c>
      <c r="H710" s="154">
        <f t="shared" si="144"/>
        <v>1</v>
      </c>
      <c r="I710" s="152" t="str">
        <f t="shared" si="136"/>
        <v>サレジオ高専</v>
      </c>
      <c r="K710" s="152" t="str">
        <f t="shared" si="145"/>
        <v>男</v>
      </c>
      <c r="M710" s="380">
        <v>53015</v>
      </c>
      <c r="N710" s="380" t="s">
        <v>5675</v>
      </c>
      <c r="O710" s="380" t="s">
        <v>5676</v>
      </c>
      <c r="P710" s="380" t="s">
        <v>5677</v>
      </c>
      <c r="Q710" s="380" t="s">
        <v>618</v>
      </c>
      <c r="R710" s="380" t="s">
        <v>885</v>
      </c>
      <c r="S710" s="379"/>
      <c r="T710" s="380">
        <v>1</v>
      </c>
    </row>
    <row r="711" spans="1:20" x14ac:dyDescent="0.2">
      <c r="A711" s="151">
        <f t="shared" si="137"/>
        <v>53016</v>
      </c>
      <c r="B711" s="151">
        <f t="shared" si="138"/>
        <v>5</v>
      </c>
      <c r="C711" s="152">
        <f t="shared" si="139"/>
        <v>30</v>
      </c>
      <c r="D711" s="152" t="str">
        <f t="shared" si="140"/>
        <v>江本</v>
      </c>
      <c r="E711" s="152" t="str">
        <f t="shared" si="141"/>
        <v>有佑</v>
      </c>
      <c r="F711" s="153" t="str">
        <f t="shared" si="142"/>
        <v>ｴﾓﾄ</v>
      </c>
      <c r="G711" s="153" t="str">
        <f t="shared" si="143"/>
        <v>ﾕｳｽｹ</v>
      </c>
      <c r="H711" s="154">
        <f t="shared" si="144"/>
        <v>1</v>
      </c>
      <c r="I711" s="152" t="str">
        <f t="shared" si="136"/>
        <v>サレジオ高専</v>
      </c>
      <c r="K711" s="152" t="str">
        <f t="shared" si="145"/>
        <v>男</v>
      </c>
      <c r="M711" s="380">
        <v>53016</v>
      </c>
      <c r="N711" s="380" t="s">
        <v>5678</v>
      </c>
      <c r="O711" s="380" t="s">
        <v>5679</v>
      </c>
      <c r="P711" s="380" t="s">
        <v>5680</v>
      </c>
      <c r="Q711" s="380" t="s">
        <v>447</v>
      </c>
      <c r="R711" s="380" t="s">
        <v>885</v>
      </c>
      <c r="S711" s="379"/>
      <c r="T711" s="380">
        <v>1</v>
      </c>
    </row>
    <row r="712" spans="1:20" x14ac:dyDescent="0.2">
      <c r="A712" s="151">
        <f t="shared" si="137"/>
        <v>53017</v>
      </c>
      <c r="B712" s="151">
        <f t="shared" si="138"/>
        <v>5</v>
      </c>
      <c r="C712" s="152">
        <f t="shared" si="139"/>
        <v>30</v>
      </c>
      <c r="D712" s="152" t="str">
        <f t="shared" si="140"/>
        <v>福本</v>
      </c>
      <c r="E712" s="152" t="str">
        <f t="shared" si="141"/>
        <v>泰大</v>
      </c>
      <c r="F712" s="153" t="str">
        <f t="shared" si="142"/>
        <v>ﾌｸﾓﾄ</v>
      </c>
      <c r="G712" s="153" t="str">
        <f t="shared" si="143"/>
        <v>ﾀｲｷ</v>
      </c>
      <c r="H712" s="154">
        <f t="shared" si="144"/>
        <v>1</v>
      </c>
      <c r="I712" s="152" t="str">
        <f t="shared" si="136"/>
        <v>サレジオ高専</v>
      </c>
      <c r="K712" s="152" t="str">
        <f t="shared" si="145"/>
        <v>男</v>
      </c>
      <c r="M712" s="380">
        <v>53017</v>
      </c>
      <c r="N712" s="380" t="s">
        <v>1519</v>
      </c>
      <c r="O712" s="380" t="s">
        <v>5681</v>
      </c>
      <c r="P712" s="380" t="s">
        <v>14</v>
      </c>
      <c r="Q712" s="380" t="s">
        <v>982</v>
      </c>
      <c r="R712" s="380" t="s">
        <v>885</v>
      </c>
      <c r="S712" s="379"/>
      <c r="T712" s="380">
        <v>1</v>
      </c>
    </row>
    <row r="713" spans="1:20" x14ac:dyDescent="0.2">
      <c r="A713" s="151">
        <f t="shared" si="137"/>
        <v>53024</v>
      </c>
      <c r="B713" s="151">
        <f t="shared" si="138"/>
        <v>5</v>
      </c>
      <c r="C713" s="152">
        <f t="shared" si="139"/>
        <v>30</v>
      </c>
      <c r="D713" s="152" t="str">
        <f t="shared" si="140"/>
        <v>鈴木</v>
      </c>
      <c r="E713" s="152" t="str">
        <f t="shared" si="141"/>
        <v>颯太</v>
      </c>
      <c r="F713" s="153" t="str">
        <f t="shared" si="142"/>
        <v>ｽｽﾞｷ</v>
      </c>
      <c r="G713" s="153" t="str">
        <f t="shared" si="143"/>
        <v>ﾊﾔﾀ</v>
      </c>
      <c r="H713" s="154">
        <f t="shared" si="144"/>
        <v>3</v>
      </c>
      <c r="I713" s="152" t="str">
        <f t="shared" si="136"/>
        <v>サレジオ高専</v>
      </c>
      <c r="K713" s="152" t="str">
        <f t="shared" si="145"/>
        <v>男</v>
      </c>
      <c r="M713" s="380">
        <v>53024</v>
      </c>
      <c r="N713" s="380" t="s">
        <v>108</v>
      </c>
      <c r="O713" s="380" t="s">
        <v>950</v>
      </c>
      <c r="P713" s="380" t="s">
        <v>356</v>
      </c>
      <c r="Q713" s="380" t="s">
        <v>2225</v>
      </c>
      <c r="R713" s="380" t="s">
        <v>885</v>
      </c>
      <c r="S713" s="379"/>
      <c r="T713" s="380">
        <v>3</v>
      </c>
    </row>
    <row r="714" spans="1:20" x14ac:dyDescent="0.2">
      <c r="A714" s="151">
        <f t="shared" si="137"/>
        <v>53027</v>
      </c>
      <c r="B714" s="151">
        <f t="shared" si="138"/>
        <v>5</v>
      </c>
      <c r="C714" s="152">
        <f t="shared" si="139"/>
        <v>30</v>
      </c>
      <c r="D714" s="152" t="str">
        <f t="shared" si="140"/>
        <v>安藤</v>
      </c>
      <c r="E714" s="152" t="str">
        <f t="shared" si="141"/>
        <v>黛伽</v>
      </c>
      <c r="F714" s="153" t="str">
        <f t="shared" si="142"/>
        <v>ｱﾝﾄﾞｳ</v>
      </c>
      <c r="G714" s="153" t="str">
        <f t="shared" si="143"/>
        <v>ﾀｲｶﾞ</v>
      </c>
      <c r="H714" s="154">
        <f t="shared" si="144"/>
        <v>3</v>
      </c>
      <c r="I714" s="152" t="str">
        <f t="shared" si="136"/>
        <v>サレジオ高専</v>
      </c>
      <c r="K714" s="152" t="str">
        <f t="shared" si="145"/>
        <v>男</v>
      </c>
      <c r="M714" s="380">
        <v>53027</v>
      </c>
      <c r="N714" s="380" t="s">
        <v>126</v>
      </c>
      <c r="O714" s="380" t="s">
        <v>2535</v>
      </c>
      <c r="P714" s="380" t="s">
        <v>651</v>
      </c>
      <c r="Q714" s="380" t="s">
        <v>926</v>
      </c>
      <c r="R714" s="380" t="s">
        <v>885</v>
      </c>
      <c r="S714" s="379"/>
      <c r="T714" s="380">
        <v>3</v>
      </c>
    </row>
    <row r="715" spans="1:20" x14ac:dyDescent="0.2">
      <c r="A715" s="151">
        <f t="shared" si="137"/>
        <v>53051</v>
      </c>
      <c r="B715" s="151">
        <f t="shared" si="138"/>
        <v>5</v>
      </c>
      <c r="C715" s="152">
        <f t="shared" si="139"/>
        <v>30</v>
      </c>
      <c r="D715" s="152" t="str">
        <f t="shared" si="140"/>
        <v>島田</v>
      </c>
      <c r="E715" s="152" t="str">
        <f t="shared" si="141"/>
        <v>茜</v>
      </c>
      <c r="F715" s="153" t="str">
        <f t="shared" si="142"/>
        <v>ｼﾏﾀﾞ</v>
      </c>
      <c r="G715" s="153" t="str">
        <f t="shared" si="143"/>
        <v>ｱｶﾈ</v>
      </c>
      <c r="H715" s="154">
        <f t="shared" si="144"/>
        <v>3</v>
      </c>
      <c r="I715" s="152" t="str">
        <f t="shared" si="136"/>
        <v>サレジオ高専</v>
      </c>
      <c r="K715" s="152" t="str">
        <f t="shared" si="145"/>
        <v>女</v>
      </c>
      <c r="M715" s="380">
        <v>53051</v>
      </c>
      <c r="N715" s="380" t="s">
        <v>887</v>
      </c>
      <c r="O715" s="380" t="s">
        <v>1640</v>
      </c>
      <c r="P715" s="380" t="s">
        <v>890</v>
      </c>
      <c r="Q715" s="380" t="s">
        <v>1641</v>
      </c>
      <c r="R715" s="380" t="s">
        <v>886</v>
      </c>
      <c r="S715" s="379"/>
      <c r="T715" s="380">
        <v>3</v>
      </c>
    </row>
    <row r="716" spans="1:20" x14ac:dyDescent="0.2">
      <c r="A716" s="151">
        <f t="shared" si="137"/>
        <v>53052</v>
      </c>
      <c r="B716" s="151">
        <f t="shared" si="138"/>
        <v>5</v>
      </c>
      <c r="C716" s="152">
        <f t="shared" si="139"/>
        <v>30</v>
      </c>
      <c r="D716" s="152" t="str">
        <f t="shared" si="140"/>
        <v>宮森</v>
      </c>
      <c r="E716" s="152" t="str">
        <f t="shared" si="141"/>
        <v>衿名</v>
      </c>
      <c r="F716" s="153" t="str">
        <f t="shared" si="142"/>
        <v>ﾐﾔﾓﾘ</v>
      </c>
      <c r="G716" s="153" t="str">
        <f t="shared" si="143"/>
        <v>ｴﾘﾅ</v>
      </c>
      <c r="H716" s="154">
        <f t="shared" si="144"/>
        <v>1</v>
      </c>
      <c r="I716" s="152" t="str">
        <f t="shared" si="136"/>
        <v>サレジオ高専</v>
      </c>
      <c r="K716" s="152" t="str">
        <f t="shared" si="145"/>
        <v>女</v>
      </c>
      <c r="M716" s="380">
        <v>53052</v>
      </c>
      <c r="N716" s="380" t="s">
        <v>5682</v>
      </c>
      <c r="O716" s="380" t="s">
        <v>5683</v>
      </c>
      <c r="P716" s="380" t="s">
        <v>5684</v>
      </c>
      <c r="Q716" s="380" t="s">
        <v>540</v>
      </c>
      <c r="R716" s="380" t="s">
        <v>886</v>
      </c>
      <c r="S716" s="379"/>
      <c r="T716" s="380">
        <v>1</v>
      </c>
    </row>
    <row r="717" spans="1:20" x14ac:dyDescent="0.2">
      <c r="A717" s="151">
        <f t="shared" si="137"/>
        <v>53053</v>
      </c>
      <c r="B717" s="151">
        <f t="shared" si="138"/>
        <v>5</v>
      </c>
      <c r="C717" s="152">
        <f t="shared" si="139"/>
        <v>30</v>
      </c>
      <c r="D717" s="152" t="str">
        <f t="shared" si="140"/>
        <v>澤登</v>
      </c>
      <c r="E717" s="152" t="str">
        <f t="shared" si="141"/>
        <v>侑姫</v>
      </c>
      <c r="F717" s="153" t="str">
        <f t="shared" si="142"/>
        <v>ｻﾜﾉﾎﾞﾘ</v>
      </c>
      <c r="G717" s="153" t="str">
        <f t="shared" si="143"/>
        <v>ﾕｳｷ</v>
      </c>
      <c r="H717" s="154">
        <f t="shared" si="144"/>
        <v>1</v>
      </c>
      <c r="I717" s="152" t="str">
        <f t="shared" si="136"/>
        <v>サレジオ高専</v>
      </c>
      <c r="K717" s="152" t="str">
        <f t="shared" si="145"/>
        <v>女</v>
      </c>
      <c r="M717" s="380">
        <v>53053</v>
      </c>
      <c r="N717" s="380" t="s">
        <v>5685</v>
      </c>
      <c r="O717" s="380" t="s">
        <v>5686</v>
      </c>
      <c r="P717" s="380" t="s">
        <v>5687</v>
      </c>
      <c r="Q717" s="380" t="s">
        <v>307</v>
      </c>
      <c r="R717" s="380" t="s">
        <v>886</v>
      </c>
      <c r="S717" s="379"/>
      <c r="T717" s="380">
        <v>1</v>
      </c>
    </row>
    <row r="718" spans="1:20" x14ac:dyDescent="0.2">
      <c r="A718" s="151">
        <f t="shared" si="137"/>
        <v>53054</v>
      </c>
      <c r="B718" s="151">
        <f t="shared" si="138"/>
        <v>5</v>
      </c>
      <c r="C718" s="152">
        <f t="shared" si="139"/>
        <v>30</v>
      </c>
      <c r="D718" s="152" t="str">
        <f t="shared" si="140"/>
        <v>坪川</v>
      </c>
      <c r="E718" s="152" t="str">
        <f t="shared" si="141"/>
        <v>美玲</v>
      </c>
      <c r="F718" s="153" t="str">
        <f t="shared" si="142"/>
        <v>ﾂﾎﾞｶﾜ</v>
      </c>
      <c r="G718" s="153" t="str">
        <f t="shared" si="143"/>
        <v>ﾐﾚｲ</v>
      </c>
      <c r="H718" s="154">
        <f t="shared" si="144"/>
        <v>1</v>
      </c>
      <c r="I718" s="152" t="str">
        <f t="shared" si="136"/>
        <v>サレジオ高専</v>
      </c>
      <c r="K718" s="152" t="str">
        <f t="shared" si="145"/>
        <v>女</v>
      </c>
      <c r="M718" s="380">
        <v>53054</v>
      </c>
      <c r="N718" s="380" t="s">
        <v>6572</v>
      </c>
      <c r="O718" s="380" t="s">
        <v>6573</v>
      </c>
      <c r="P718" s="380" t="s">
        <v>6574</v>
      </c>
      <c r="Q718" s="380" t="s">
        <v>1539</v>
      </c>
      <c r="R718" s="380" t="s">
        <v>886</v>
      </c>
      <c r="S718" s="379"/>
      <c r="T718" s="380">
        <v>1</v>
      </c>
    </row>
    <row r="719" spans="1:20" x14ac:dyDescent="0.2">
      <c r="A719" s="151">
        <f t="shared" si="137"/>
        <v>53154</v>
      </c>
      <c r="B719" s="151">
        <f t="shared" si="138"/>
        <v>5</v>
      </c>
      <c r="C719" s="152">
        <f t="shared" si="139"/>
        <v>31</v>
      </c>
      <c r="D719" s="152" t="str">
        <f t="shared" si="140"/>
        <v>佐藤</v>
      </c>
      <c r="E719" s="152" t="str">
        <f t="shared" si="141"/>
        <v>可奈子</v>
      </c>
      <c r="F719" s="153" t="str">
        <f t="shared" si="142"/>
        <v>ｻﾄｳ</v>
      </c>
      <c r="G719" s="153" t="str">
        <f t="shared" si="143"/>
        <v>ｶﾅｺ</v>
      </c>
      <c r="H719" s="154">
        <f t="shared" si="144"/>
        <v>3</v>
      </c>
      <c r="I719" s="152" t="str">
        <f t="shared" si="136"/>
        <v>大妻多摩</v>
      </c>
      <c r="K719" s="152" t="str">
        <f t="shared" si="145"/>
        <v>女</v>
      </c>
      <c r="M719" s="380">
        <v>53154</v>
      </c>
      <c r="N719" s="380" t="s">
        <v>101</v>
      </c>
      <c r="O719" s="380" t="s">
        <v>1960</v>
      </c>
      <c r="P719" s="380" t="s">
        <v>313</v>
      </c>
      <c r="Q719" s="380" t="s">
        <v>353</v>
      </c>
      <c r="R719" s="380" t="s">
        <v>886</v>
      </c>
      <c r="S719" s="379"/>
      <c r="T719" s="380">
        <v>3</v>
      </c>
    </row>
    <row r="720" spans="1:20" x14ac:dyDescent="0.2">
      <c r="A720" s="151">
        <f t="shared" si="137"/>
        <v>53155</v>
      </c>
      <c r="B720" s="151">
        <f t="shared" si="138"/>
        <v>5</v>
      </c>
      <c r="C720" s="152">
        <f t="shared" si="139"/>
        <v>31</v>
      </c>
      <c r="D720" s="152" t="str">
        <f t="shared" si="140"/>
        <v>中村</v>
      </c>
      <c r="E720" s="152" t="str">
        <f t="shared" si="141"/>
        <v>さくら</v>
      </c>
      <c r="F720" s="153" t="str">
        <f t="shared" si="142"/>
        <v>ﾅｶﾑﾗ</v>
      </c>
      <c r="G720" s="153" t="str">
        <f t="shared" si="143"/>
        <v>ｻｸﾗ</v>
      </c>
      <c r="H720" s="154">
        <f t="shared" si="144"/>
        <v>3</v>
      </c>
      <c r="I720" s="152" t="str">
        <f t="shared" si="136"/>
        <v>大妻多摩</v>
      </c>
      <c r="K720" s="152" t="str">
        <f t="shared" si="145"/>
        <v>女</v>
      </c>
      <c r="M720" s="380">
        <v>53155</v>
      </c>
      <c r="N720" s="380" t="s">
        <v>147</v>
      </c>
      <c r="O720" s="380" t="s">
        <v>1961</v>
      </c>
      <c r="P720" s="380" t="s">
        <v>445</v>
      </c>
      <c r="Q720" s="380" t="s">
        <v>467</v>
      </c>
      <c r="R720" s="380" t="s">
        <v>886</v>
      </c>
      <c r="S720" s="379"/>
      <c r="T720" s="380">
        <v>3</v>
      </c>
    </row>
    <row r="721" spans="1:20" x14ac:dyDescent="0.2">
      <c r="A721" s="151">
        <f t="shared" si="137"/>
        <v>53156</v>
      </c>
      <c r="B721" s="151">
        <f t="shared" si="138"/>
        <v>5</v>
      </c>
      <c r="C721" s="152">
        <f t="shared" si="139"/>
        <v>31</v>
      </c>
      <c r="D721" s="152" t="str">
        <f t="shared" si="140"/>
        <v>森田</v>
      </c>
      <c r="E721" s="152" t="str">
        <f t="shared" si="141"/>
        <v>夏奈</v>
      </c>
      <c r="F721" s="153" t="str">
        <f t="shared" si="142"/>
        <v>ﾓﾘﾀ</v>
      </c>
      <c r="G721" s="153" t="str">
        <f t="shared" si="143"/>
        <v>ｶﾅ</v>
      </c>
      <c r="H721" s="154">
        <f t="shared" si="144"/>
        <v>3</v>
      </c>
      <c r="I721" s="152" t="str">
        <f t="shared" si="136"/>
        <v>大妻多摩</v>
      </c>
      <c r="K721" s="152" t="str">
        <f t="shared" si="145"/>
        <v>女</v>
      </c>
      <c r="M721" s="380">
        <v>53156</v>
      </c>
      <c r="N721" s="380" t="s">
        <v>139</v>
      </c>
      <c r="O721" s="380" t="s">
        <v>1962</v>
      </c>
      <c r="P721" s="380" t="s">
        <v>420</v>
      </c>
      <c r="Q721" s="380" t="s">
        <v>555</v>
      </c>
      <c r="R721" s="380" t="s">
        <v>886</v>
      </c>
      <c r="S721" s="379"/>
      <c r="T721" s="380">
        <v>3</v>
      </c>
    </row>
    <row r="722" spans="1:20" x14ac:dyDescent="0.2">
      <c r="A722" s="151">
        <f t="shared" si="137"/>
        <v>53157</v>
      </c>
      <c r="B722" s="151">
        <f t="shared" si="138"/>
        <v>5</v>
      </c>
      <c r="C722" s="152">
        <f t="shared" si="139"/>
        <v>31</v>
      </c>
      <c r="D722" s="152" t="str">
        <f t="shared" si="140"/>
        <v>近藤</v>
      </c>
      <c r="E722" s="152" t="str">
        <f t="shared" si="141"/>
        <v>理子</v>
      </c>
      <c r="F722" s="153" t="str">
        <f t="shared" si="142"/>
        <v>ｺﾝﾄﾞｳ</v>
      </c>
      <c r="G722" s="153" t="str">
        <f t="shared" si="143"/>
        <v>ﾘｺ</v>
      </c>
      <c r="H722" s="154">
        <f t="shared" si="144"/>
        <v>3</v>
      </c>
      <c r="I722" s="152" t="str">
        <f t="shared" si="136"/>
        <v>大妻多摩</v>
      </c>
      <c r="K722" s="152" t="str">
        <f t="shared" si="145"/>
        <v>女</v>
      </c>
      <c r="M722" s="380">
        <v>53157</v>
      </c>
      <c r="N722" s="380" t="s">
        <v>159</v>
      </c>
      <c r="O722" s="380" t="s">
        <v>1857</v>
      </c>
      <c r="P722" s="380" t="s">
        <v>392</v>
      </c>
      <c r="Q722" s="380" t="s">
        <v>486</v>
      </c>
      <c r="R722" s="380" t="s">
        <v>886</v>
      </c>
      <c r="S722" s="379"/>
      <c r="T722" s="380">
        <v>3</v>
      </c>
    </row>
    <row r="723" spans="1:20" x14ac:dyDescent="0.2">
      <c r="A723" s="151">
        <f t="shared" si="137"/>
        <v>53158</v>
      </c>
      <c r="B723" s="151">
        <f t="shared" si="138"/>
        <v>5</v>
      </c>
      <c r="C723" s="152">
        <f t="shared" si="139"/>
        <v>31</v>
      </c>
      <c r="D723" s="152" t="str">
        <f t="shared" si="140"/>
        <v>關野</v>
      </c>
      <c r="E723" s="152" t="str">
        <f t="shared" si="141"/>
        <v>葵</v>
      </c>
      <c r="F723" s="153" t="str">
        <f t="shared" si="142"/>
        <v>ｾｷﾉ</v>
      </c>
      <c r="G723" s="153" t="str">
        <f t="shared" si="143"/>
        <v>ｱｵｲ</v>
      </c>
      <c r="H723" s="154">
        <f t="shared" si="144"/>
        <v>2</v>
      </c>
      <c r="I723" s="152" t="str">
        <f t="shared" si="136"/>
        <v>大妻多摩</v>
      </c>
      <c r="K723" s="152" t="str">
        <f t="shared" si="145"/>
        <v>女</v>
      </c>
      <c r="M723" s="380">
        <v>53158</v>
      </c>
      <c r="N723" s="380" t="s">
        <v>3577</v>
      </c>
      <c r="O723" s="380" t="s">
        <v>951</v>
      </c>
      <c r="P723" s="380" t="s">
        <v>1258</v>
      </c>
      <c r="Q723" s="380" t="s">
        <v>952</v>
      </c>
      <c r="R723" s="380" t="s">
        <v>886</v>
      </c>
      <c r="S723" s="379"/>
      <c r="T723" s="380">
        <v>2</v>
      </c>
    </row>
    <row r="724" spans="1:20" x14ac:dyDescent="0.2">
      <c r="A724" s="151">
        <f t="shared" si="137"/>
        <v>53159</v>
      </c>
      <c r="B724" s="151">
        <f t="shared" si="138"/>
        <v>5</v>
      </c>
      <c r="C724" s="152">
        <f t="shared" si="139"/>
        <v>31</v>
      </c>
      <c r="D724" s="152" t="str">
        <f t="shared" si="140"/>
        <v>八木澤</v>
      </c>
      <c r="E724" s="152" t="str">
        <f t="shared" si="141"/>
        <v>彩加</v>
      </c>
      <c r="F724" s="153" t="str">
        <f t="shared" si="142"/>
        <v>ﾔｷﾞｻﾜ</v>
      </c>
      <c r="G724" s="153" t="str">
        <f t="shared" si="143"/>
        <v>ｱﾔｶ</v>
      </c>
      <c r="H724" s="154">
        <f t="shared" si="144"/>
        <v>2</v>
      </c>
      <c r="I724" s="152" t="str">
        <f t="shared" si="136"/>
        <v>大妻多摩</v>
      </c>
      <c r="K724" s="152" t="str">
        <f t="shared" si="145"/>
        <v>女</v>
      </c>
      <c r="M724" s="380">
        <v>53159</v>
      </c>
      <c r="N724" s="380" t="s">
        <v>3578</v>
      </c>
      <c r="O724" s="380" t="s">
        <v>3579</v>
      </c>
      <c r="P724" s="380" t="s">
        <v>3580</v>
      </c>
      <c r="Q724" s="380" t="s">
        <v>433</v>
      </c>
      <c r="R724" s="380" t="s">
        <v>886</v>
      </c>
      <c r="S724" s="379"/>
      <c r="T724" s="380">
        <v>2</v>
      </c>
    </row>
    <row r="725" spans="1:20" x14ac:dyDescent="0.2">
      <c r="A725" s="151">
        <f t="shared" si="137"/>
        <v>53160</v>
      </c>
      <c r="B725" s="151">
        <f t="shared" si="138"/>
        <v>5</v>
      </c>
      <c r="C725" s="152">
        <f t="shared" si="139"/>
        <v>31</v>
      </c>
      <c r="D725" s="152" t="str">
        <f t="shared" si="140"/>
        <v>河野</v>
      </c>
      <c r="E725" s="152" t="str">
        <f t="shared" si="141"/>
        <v>真理子</v>
      </c>
      <c r="F725" s="153" t="str">
        <f t="shared" si="142"/>
        <v>ｺｳﾉ</v>
      </c>
      <c r="G725" s="153" t="str">
        <f t="shared" si="143"/>
        <v>ﾏﾘｺ</v>
      </c>
      <c r="H725" s="154">
        <f t="shared" si="144"/>
        <v>1</v>
      </c>
      <c r="I725" s="152" t="str">
        <f t="shared" si="136"/>
        <v>大妻多摩</v>
      </c>
      <c r="K725" s="152" t="str">
        <f t="shared" si="145"/>
        <v>女</v>
      </c>
      <c r="M725" s="380">
        <v>53160</v>
      </c>
      <c r="N725" s="380" t="s">
        <v>2410</v>
      </c>
      <c r="O725" s="380" t="s">
        <v>5085</v>
      </c>
      <c r="P725" s="380" t="s">
        <v>2411</v>
      </c>
      <c r="Q725" s="380" t="s">
        <v>5086</v>
      </c>
      <c r="R725" s="380" t="s">
        <v>886</v>
      </c>
      <c r="S725" s="379"/>
      <c r="T725" s="380">
        <v>1</v>
      </c>
    </row>
    <row r="726" spans="1:20" x14ac:dyDescent="0.2">
      <c r="A726" s="151">
        <f t="shared" si="137"/>
        <v>53161</v>
      </c>
      <c r="B726" s="151">
        <f t="shared" si="138"/>
        <v>5</v>
      </c>
      <c r="C726" s="152">
        <f t="shared" si="139"/>
        <v>31</v>
      </c>
      <c r="D726" s="152" t="str">
        <f t="shared" si="140"/>
        <v>小谷</v>
      </c>
      <c r="E726" s="152" t="str">
        <f t="shared" si="141"/>
        <v>元子</v>
      </c>
      <c r="F726" s="153" t="str">
        <f t="shared" si="142"/>
        <v>ｺﾀﾆ</v>
      </c>
      <c r="G726" s="153" t="str">
        <f t="shared" si="143"/>
        <v>ﾓﾄｺ</v>
      </c>
      <c r="H726" s="154">
        <f t="shared" si="144"/>
        <v>1</v>
      </c>
      <c r="I726" s="152" t="str">
        <f t="shared" si="136"/>
        <v>大妻多摩</v>
      </c>
      <c r="K726" s="152" t="str">
        <f t="shared" si="145"/>
        <v>女</v>
      </c>
      <c r="M726" s="380">
        <v>53161</v>
      </c>
      <c r="N726" s="380" t="s">
        <v>5087</v>
      </c>
      <c r="O726" s="380" t="s">
        <v>5088</v>
      </c>
      <c r="P726" s="380" t="s">
        <v>5089</v>
      </c>
      <c r="Q726" s="380" t="s">
        <v>5090</v>
      </c>
      <c r="R726" s="380" t="s">
        <v>886</v>
      </c>
      <c r="S726" s="379"/>
      <c r="T726" s="380">
        <v>1</v>
      </c>
    </row>
    <row r="727" spans="1:20" x14ac:dyDescent="0.2">
      <c r="A727" s="151">
        <f t="shared" si="137"/>
        <v>53162</v>
      </c>
      <c r="B727" s="151">
        <f t="shared" si="138"/>
        <v>5</v>
      </c>
      <c r="C727" s="152">
        <f t="shared" si="139"/>
        <v>31</v>
      </c>
      <c r="D727" s="152" t="str">
        <f t="shared" si="140"/>
        <v>田中</v>
      </c>
      <c r="E727" s="152" t="str">
        <f t="shared" si="141"/>
        <v>菜々穂</v>
      </c>
      <c r="F727" s="153" t="str">
        <f t="shared" si="142"/>
        <v>ﾀﾅｶ</v>
      </c>
      <c r="G727" s="153" t="str">
        <f t="shared" si="143"/>
        <v>ﾅﾅﾎ</v>
      </c>
      <c r="H727" s="154">
        <f t="shared" si="144"/>
        <v>1</v>
      </c>
      <c r="I727" s="152" t="str">
        <f t="shared" si="136"/>
        <v>大妻多摩</v>
      </c>
      <c r="K727" s="152" t="str">
        <f t="shared" si="145"/>
        <v>女</v>
      </c>
      <c r="M727" s="380">
        <v>53162</v>
      </c>
      <c r="N727" s="380" t="s">
        <v>138</v>
      </c>
      <c r="O727" s="380" t="s">
        <v>3416</v>
      </c>
      <c r="P727" s="380" t="s">
        <v>418</v>
      </c>
      <c r="Q727" s="380" t="s">
        <v>3418</v>
      </c>
      <c r="R727" s="380" t="s">
        <v>886</v>
      </c>
      <c r="S727" s="379"/>
      <c r="T727" s="380">
        <v>1</v>
      </c>
    </row>
    <row r="728" spans="1:20" x14ac:dyDescent="0.2">
      <c r="A728" s="151">
        <f t="shared" si="137"/>
        <v>53163</v>
      </c>
      <c r="B728" s="151">
        <f t="shared" si="138"/>
        <v>5</v>
      </c>
      <c r="C728" s="152">
        <f t="shared" si="139"/>
        <v>31</v>
      </c>
      <c r="D728" s="152" t="str">
        <f t="shared" si="140"/>
        <v>出口</v>
      </c>
      <c r="E728" s="152" t="str">
        <f t="shared" si="141"/>
        <v>千乃</v>
      </c>
      <c r="F728" s="153" t="str">
        <f t="shared" si="142"/>
        <v>ﾃﾞｸﾞﾁ</v>
      </c>
      <c r="G728" s="153" t="str">
        <f t="shared" si="143"/>
        <v>ﾕｷﾉ</v>
      </c>
      <c r="H728" s="154">
        <f t="shared" si="144"/>
        <v>1</v>
      </c>
      <c r="I728" s="152" t="str">
        <f t="shared" si="136"/>
        <v>大妻多摩</v>
      </c>
      <c r="K728" s="152" t="str">
        <f t="shared" si="145"/>
        <v>女</v>
      </c>
      <c r="M728" s="380">
        <v>53163</v>
      </c>
      <c r="N728" s="380" t="s">
        <v>5091</v>
      </c>
      <c r="O728" s="380" t="s">
        <v>5092</v>
      </c>
      <c r="P728" s="380" t="s">
        <v>5093</v>
      </c>
      <c r="Q728" s="380" t="s">
        <v>1437</v>
      </c>
      <c r="R728" s="380" t="s">
        <v>886</v>
      </c>
      <c r="S728" s="379"/>
      <c r="T728" s="380">
        <v>1</v>
      </c>
    </row>
    <row r="729" spans="1:20" x14ac:dyDescent="0.2">
      <c r="A729" s="151">
        <f t="shared" si="137"/>
        <v>53202</v>
      </c>
      <c r="B729" s="151">
        <f t="shared" si="138"/>
        <v>5</v>
      </c>
      <c r="C729" s="152">
        <f t="shared" si="139"/>
        <v>32</v>
      </c>
      <c r="D729" s="152" t="str">
        <f t="shared" si="140"/>
        <v>五嶋</v>
      </c>
      <c r="E729" s="152" t="str">
        <f t="shared" si="141"/>
        <v>龍稀</v>
      </c>
      <c r="F729" s="153" t="str">
        <f t="shared" si="142"/>
        <v>ｺﾞﾄｳ</v>
      </c>
      <c r="G729" s="153" t="str">
        <f t="shared" si="143"/>
        <v>ﾀﾂｷ</v>
      </c>
      <c r="H729" s="154">
        <f t="shared" si="144"/>
        <v>3</v>
      </c>
      <c r="I729" s="152" t="str">
        <f t="shared" si="136"/>
        <v>聖ヶ丘</v>
      </c>
      <c r="K729" s="152" t="str">
        <f t="shared" si="145"/>
        <v>男</v>
      </c>
      <c r="M729" s="380">
        <v>53202</v>
      </c>
      <c r="N729" s="380" t="s">
        <v>1963</v>
      </c>
      <c r="O729" s="380" t="s">
        <v>1964</v>
      </c>
      <c r="P729" s="380" t="s">
        <v>404</v>
      </c>
      <c r="Q729" s="380" t="s">
        <v>536</v>
      </c>
      <c r="R729" s="380" t="s">
        <v>885</v>
      </c>
      <c r="S729" s="379"/>
      <c r="T729" s="380">
        <v>3</v>
      </c>
    </row>
    <row r="730" spans="1:20" x14ac:dyDescent="0.2">
      <c r="A730" s="151">
        <f t="shared" si="137"/>
        <v>53203</v>
      </c>
      <c r="B730" s="151">
        <f t="shared" si="138"/>
        <v>5</v>
      </c>
      <c r="C730" s="152">
        <f t="shared" si="139"/>
        <v>32</v>
      </c>
      <c r="D730" s="152" t="str">
        <f t="shared" si="140"/>
        <v>武鑓</v>
      </c>
      <c r="E730" s="152" t="str">
        <f t="shared" si="141"/>
        <v>悠樹</v>
      </c>
      <c r="F730" s="153" t="str">
        <f t="shared" si="142"/>
        <v>ﾀｹﾔﾘ</v>
      </c>
      <c r="G730" s="153" t="str">
        <f t="shared" si="143"/>
        <v>ﾕｳｷ</v>
      </c>
      <c r="H730" s="154">
        <f t="shared" si="144"/>
        <v>3</v>
      </c>
      <c r="I730" s="152" t="str">
        <f t="shared" si="136"/>
        <v>聖ヶ丘</v>
      </c>
      <c r="K730" s="152" t="str">
        <f t="shared" si="145"/>
        <v>男</v>
      </c>
      <c r="M730" s="380">
        <v>53203</v>
      </c>
      <c r="N730" s="380" t="s">
        <v>1965</v>
      </c>
      <c r="O730" s="380" t="s">
        <v>1261</v>
      </c>
      <c r="P730" s="380" t="s">
        <v>2226</v>
      </c>
      <c r="Q730" s="380" t="s">
        <v>307</v>
      </c>
      <c r="R730" s="380" t="s">
        <v>885</v>
      </c>
      <c r="S730" s="379"/>
      <c r="T730" s="380">
        <v>3</v>
      </c>
    </row>
    <row r="731" spans="1:20" x14ac:dyDescent="0.2">
      <c r="A731" s="151">
        <f t="shared" si="137"/>
        <v>53204</v>
      </c>
      <c r="B731" s="151">
        <f t="shared" si="138"/>
        <v>5</v>
      </c>
      <c r="C731" s="152">
        <f t="shared" si="139"/>
        <v>32</v>
      </c>
      <c r="D731" s="152" t="str">
        <f t="shared" si="140"/>
        <v>緒方</v>
      </c>
      <c r="E731" s="152" t="str">
        <f t="shared" si="141"/>
        <v>勇輝</v>
      </c>
      <c r="F731" s="153" t="str">
        <f t="shared" si="142"/>
        <v>ｵｶﾞﾀ</v>
      </c>
      <c r="G731" s="153" t="str">
        <f t="shared" si="143"/>
        <v>ﾕｳｷ</v>
      </c>
      <c r="H731" s="154">
        <f t="shared" si="144"/>
        <v>3</v>
      </c>
      <c r="I731" s="152" t="str">
        <f t="shared" si="136"/>
        <v>聖ヶ丘</v>
      </c>
      <c r="K731" s="152" t="str">
        <f t="shared" si="145"/>
        <v>男</v>
      </c>
      <c r="M731" s="380">
        <v>53204</v>
      </c>
      <c r="N731" s="380" t="s">
        <v>1966</v>
      </c>
      <c r="O731" s="380" t="s">
        <v>1259</v>
      </c>
      <c r="P731" s="380" t="s">
        <v>1430</v>
      </c>
      <c r="Q731" s="380" t="s">
        <v>307</v>
      </c>
      <c r="R731" s="380" t="s">
        <v>885</v>
      </c>
      <c r="S731" s="379"/>
      <c r="T731" s="380">
        <v>3</v>
      </c>
    </row>
    <row r="732" spans="1:20" x14ac:dyDescent="0.2">
      <c r="A732" s="151">
        <f t="shared" si="137"/>
        <v>53206</v>
      </c>
      <c r="B732" s="151">
        <f t="shared" si="138"/>
        <v>5</v>
      </c>
      <c r="C732" s="152">
        <f t="shared" si="139"/>
        <v>32</v>
      </c>
      <c r="D732" s="152" t="str">
        <f t="shared" si="140"/>
        <v>川口</v>
      </c>
      <c r="E732" s="152" t="str">
        <f t="shared" si="141"/>
        <v>達生</v>
      </c>
      <c r="F732" s="153" t="str">
        <f t="shared" si="142"/>
        <v>ｶﾜｸﾞﾁ</v>
      </c>
      <c r="G732" s="153" t="str">
        <f t="shared" si="143"/>
        <v>ﾀﾂｷ</v>
      </c>
      <c r="H732" s="154">
        <f t="shared" si="144"/>
        <v>2</v>
      </c>
      <c r="I732" s="152" t="str">
        <f t="shared" si="136"/>
        <v>聖ヶ丘</v>
      </c>
      <c r="K732" s="152" t="str">
        <f t="shared" si="145"/>
        <v>男</v>
      </c>
      <c r="M732" s="380">
        <v>53206</v>
      </c>
      <c r="N732" s="380" t="s">
        <v>168</v>
      </c>
      <c r="O732" s="380" t="s">
        <v>3581</v>
      </c>
      <c r="P732" s="380" t="s">
        <v>327</v>
      </c>
      <c r="Q732" s="380" t="s">
        <v>536</v>
      </c>
      <c r="R732" s="380" t="s">
        <v>885</v>
      </c>
      <c r="S732" s="379"/>
      <c r="T732" s="380">
        <v>2</v>
      </c>
    </row>
    <row r="733" spans="1:20" x14ac:dyDescent="0.2">
      <c r="A733" s="151">
        <f t="shared" si="137"/>
        <v>53207</v>
      </c>
      <c r="B733" s="151">
        <f t="shared" si="138"/>
        <v>5</v>
      </c>
      <c r="C733" s="152">
        <f t="shared" si="139"/>
        <v>32</v>
      </c>
      <c r="D733" s="152" t="str">
        <f t="shared" si="140"/>
        <v>藤塚</v>
      </c>
      <c r="E733" s="152" t="str">
        <f t="shared" si="141"/>
        <v>泉</v>
      </c>
      <c r="F733" s="153" t="str">
        <f t="shared" si="142"/>
        <v>ﾌｼﾞﾂﾞｶ</v>
      </c>
      <c r="G733" s="153" t="str">
        <f t="shared" si="143"/>
        <v>ｲｽﾞﾐ</v>
      </c>
      <c r="H733" s="154">
        <f t="shared" si="144"/>
        <v>2</v>
      </c>
      <c r="I733" s="152" t="str">
        <f t="shared" si="136"/>
        <v>聖ヶ丘</v>
      </c>
      <c r="K733" s="152" t="str">
        <f t="shared" si="145"/>
        <v>男</v>
      </c>
      <c r="M733" s="380">
        <v>53207</v>
      </c>
      <c r="N733" s="380" t="s">
        <v>4225</v>
      </c>
      <c r="O733" s="380" t="s">
        <v>4226</v>
      </c>
      <c r="P733" s="380" t="s">
        <v>4227</v>
      </c>
      <c r="Q733" s="380" t="s">
        <v>359</v>
      </c>
      <c r="R733" s="380" t="s">
        <v>885</v>
      </c>
      <c r="S733" s="379"/>
      <c r="T733" s="380">
        <v>2</v>
      </c>
    </row>
    <row r="734" spans="1:20" x14ac:dyDescent="0.2">
      <c r="A734" s="151">
        <f t="shared" si="137"/>
        <v>53208</v>
      </c>
      <c r="B734" s="151">
        <f t="shared" si="138"/>
        <v>5</v>
      </c>
      <c r="C734" s="152">
        <f t="shared" si="139"/>
        <v>32</v>
      </c>
      <c r="D734" s="152" t="str">
        <f t="shared" si="140"/>
        <v>小山</v>
      </c>
      <c r="E734" s="152" t="str">
        <f t="shared" si="141"/>
        <v>将生</v>
      </c>
      <c r="F734" s="153" t="str">
        <f t="shared" si="142"/>
        <v>ｺﾔﾏ</v>
      </c>
      <c r="G734" s="153" t="str">
        <f t="shared" si="143"/>
        <v>ｼｮｳ</v>
      </c>
      <c r="H734" s="154">
        <f t="shared" si="144"/>
        <v>2</v>
      </c>
      <c r="I734" s="152" t="str">
        <f t="shared" si="136"/>
        <v>聖ヶ丘</v>
      </c>
      <c r="K734" s="152" t="str">
        <f t="shared" si="145"/>
        <v>男</v>
      </c>
      <c r="M734" s="380">
        <v>53208</v>
      </c>
      <c r="N734" s="380" t="s">
        <v>238</v>
      </c>
      <c r="O734" s="380" t="s">
        <v>4228</v>
      </c>
      <c r="P734" s="380" t="s">
        <v>466</v>
      </c>
      <c r="Q734" s="380" t="s">
        <v>362</v>
      </c>
      <c r="R734" s="380" t="s">
        <v>885</v>
      </c>
      <c r="S734" s="379"/>
      <c r="T734" s="380">
        <v>2</v>
      </c>
    </row>
    <row r="735" spans="1:20" x14ac:dyDescent="0.2">
      <c r="A735" s="151">
        <f t="shared" si="137"/>
        <v>53210</v>
      </c>
      <c r="B735" s="151">
        <f t="shared" si="138"/>
        <v>5</v>
      </c>
      <c r="C735" s="152">
        <f t="shared" si="139"/>
        <v>32</v>
      </c>
      <c r="D735" s="152" t="str">
        <f t="shared" si="140"/>
        <v>杉山</v>
      </c>
      <c r="E735" s="152" t="str">
        <f t="shared" si="141"/>
        <v>将梧</v>
      </c>
      <c r="F735" s="153" t="str">
        <f t="shared" si="142"/>
        <v>ｽｷﾞﾔﾏ</v>
      </c>
      <c r="G735" s="153" t="str">
        <f t="shared" si="143"/>
        <v>ｼｮｳｺﾞ</v>
      </c>
      <c r="H735" s="154">
        <f t="shared" si="144"/>
        <v>2</v>
      </c>
      <c r="I735" s="152" t="str">
        <f t="shared" si="136"/>
        <v>聖ヶ丘</v>
      </c>
      <c r="K735" s="152" t="str">
        <f t="shared" si="145"/>
        <v>男</v>
      </c>
      <c r="M735" s="380">
        <v>53210</v>
      </c>
      <c r="N735" s="380" t="s">
        <v>277</v>
      </c>
      <c r="O735" s="380" t="s">
        <v>4229</v>
      </c>
      <c r="P735" s="380" t="s">
        <v>626</v>
      </c>
      <c r="Q735" s="380" t="s">
        <v>990</v>
      </c>
      <c r="R735" s="380" t="s">
        <v>885</v>
      </c>
      <c r="S735" s="379"/>
      <c r="T735" s="380">
        <v>2</v>
      </c>
    </row>
    <row r="736" spans="1:20" x14ac:dyDescent="0.2">
      <c r="A736" s="151">
        <f t="shared" si="137"/>
        <v>53211</v>
      </c>
      <c r="B736" s="151">
        <f t="shared" si="138"/>
        <v>5</v>
      </c>
      <c r="C736" s="152">
        <f t="shared" si="139"/>
        <v>32</v>
      </c>
      <c r="D736" s="152" t="str">
        <f t="shared" si="140"/>
        <v>森山</v>
      </c>
      <c r="E736" s="152" t="str">
        <f t="shared" si="141"/>
        <v>章悟</v>
      </c>
      <c r="F736" s="153" t="str">
        <f t="shared" si="142"/>
        <v>ﾓﾘﾔﾏ</v>
      </c>
      <c r="G736" s="153" t="str">
        <f t="shared" si="143"/>
        <v>ｼｮｳｺﾞ</v>
      </c>
      <c r="H736" s="154">
        <f t="shared" si="144"/>
        <v>2</v>
      </c>
      <c r="I736" s="152" t="str">
        <f t="shared" si="136"/>
        <v>聖ヶ丘</v>
      </c>
      <c r="K736" s="152" t="str">
        <f t="shared" si="145"/>
        <v>男</v>
      </c>
      <c r="M736" s="380">
        <v>53211</v>
      </c>
      <c r="N736" s="380" t="s">
        <v>4889</v>
      </c>
      <c r="O736" s="380" t="s">
        <v>4890</v>
      </c>
      <c r="P736" s="380" t="s">
        <v>4891</v>
      </c>
      <c r="Q736" s="380" t="s">
        <v>990</v>
      </c>
      <c r="R736" s="380" t="s">
        <v>885</v>
      </c>
      <c r="S736" s="379"/>
      <c r="T736" s="380">
        <v>2</v>
      </c>
    </row>
    <row r="737" spans="1:20" x14ac:dyDescent="0.2">
      <c r="A737" s="151">
        <f t="shared" si="137"/>
        <v>53212</v>
      </c>
      <c r="B737" s="151">
        <f t="shared" si="138"/>
        <v>5</v>
      </c>
      <c r="C737" s="152">
        <f t="shared" si="139"/>
        <v>32</v>
      </c>
      <c r="D737" s="152" t="str">
        <f t="shared" si="140"/>
        <v>酒井</v>
      </c>
      <c r="E737" s="152" t="str">
        <f t="shared" si="141"/>
        <v>一樹</v>
      </c>
      <c r="F737" s="153" t="str">
        <f t="shared" si="142"/>
        <v>ｻｶｲ</v>
      </c>
      <c r="G737" s="153" t="str">
        <f t="shared" si="143"/>
        <v>ｲﾂｷ</v>
      </c>
      <c r="H737" s="154">
        <f t="shared" si="144"/>
        <v>1</v>
      </c>
      <c r="I737" s="152" t="str">
        <f t="shared" si="136"/>
        <v>聖ヶ丘</v>
      </c>
      <c r="K737" s="152" t="str">
        <f t="shared" si="145"/>
        <v>男</v>
      </c>
      <c r="M737" s="380">
        <v>53212</v>
      </c>
      <c r="N737" s="380" t="s">
        <v>282</v>
      </c>
      <c r="O737" s="380" t="s">
        <v>590</v>
      </c>
      <c r="P737" s="380" t="s">
        <v>620</v>
      </c>
      <c r="Q737" s="380" t="s">
        <v>1274</v>
      </c>
      <c r="R737" s="380" t="s">
        <v>885</v>
      </c>
      <c r="S737" s="379"/>
      <c r="T737" s="380">
        <v>1</v>
      </c>
    </row>
    <row r="738" spans="1:20" x14ac:dyDescent="0.2">
      <c r="A738" s="151">
        <f t="shared" si="137"/>
        <v>53213</v>
      </c>
      <c r="B738" s="151">
        <f t="shared" si="138"/>
        <v>5</v>
      </c>
      <c r="C738" s="152">
        <f t="shared" si="139"/>
        <v>32</v>
      </c>
      <c r="D738" s="152" t="str">
        <f t="shared" si="140"/>
        <v>高橋</v>
      </c>
      <c r="E738" s="152" t="str">
        <f t="shared" si="141"/>
        <v>芽意</v>
      </c>
      <c r="F738" s="153" t="str">
        <f t="shared" si="142"/>
        <v>ﾀｶﾊｼ</v>
      </c>
      <c r="G738" s="153" t="str">
        <f t="shared" si="143"/>
        <v>ｶﾞｲ</v>
      </c>
      <c r="H738" s="154">
        <f t="shared" si="144"/>
        <v>1</v>
      </c>
      <c r="I738" s="152" t="str">
        <f t="shared" si="136"/>
        <v>聖ヶ丘</v>
      </c>
      <c r="K738" s="152" t="str">
        <f t="shared" si="145"/>
        <v>男</v>
      </c>
      <c r="M738" s="380">
        <v>53213</v>
      </c>
      <c r="N738" s="380" t="s">
        <v>123</v>
      </c>
      <c r="O738" s="380" t="s">
        <v>5094</v>
      </c>
      <c r="P738" s="380" t="s">
        <v>302</v>
      </c>
      <c r="Q738" s="380" t="s">
        <v>5095</v>
      </c>
      <c r="R738" s="380" t="s">
        <v>885</v>
      </c>
      <c r="S738" s="379"/>
      <c r="T738" s="380">
        <v>1</v>
      </c>
    </row>
    <row r="739" spans="1:20" x14ac:dyDescent="0.2">
      <c r="A739" s="151">
        <f t="shared" si="137"/>
        <v>53214</v>
      </c>
      <c r="B739" s="151">
        <f t="shared" si="138"/>
        <v>5</v>
      </c>
      <c r="C739" s="152">
        <f t="shared" si="139"/>
        <v>32</v>
      </c>
      <c r="D739" s="152" t="str">
        <f t="shared" si="140"/>
        <v>磯村</v>
      </c>
      <c r="E739" s="152" t="str">
        <f t="shared" si="141"/>
        <v>拓実</v>
      </c>
      <c r="F739" s="153" t="str">
        <f t="shared" si="142"/>
        <v>ｲｿﾑﾗ</v>
      </c>
      <c r="G739" s="153" t="str">
        <f t="shared" si="143"/>
        <v>ﾀｸﾐ</v>
      </c>
      <c r="H739" s="154">
        <f t="shared" si="144"/>
        <v>1</v>
      </c>
      <c r="I739" s="152" t="str">
        <f t="shared" si="136"/>
        <v>聖ヶ丘</v>
      </c>
      <c r="K739" s="152" t="str">
        <f t="shared" si="145"/>
        <v>男</v>
      </c>
      <c r="M739" s="380">
        <v>53214</v>
      </c>
      <c r="N739" s="380" t="s">
        <v>5688</v>
      </c>
      <c r="O739" s="380" t="s">
        <v>1302</v>
      </c>
      <c r="P739" s="380" t="s">
        <v>5689</v>
      </c>
      <c r="Q739" s="380" t="s">
        <v>312</v>
      </c>
      <c r="R739" s="380" t="s">
        <v>885</v>
      </c>
      <c r="S739" s="379"/>
      <c r="T739" s="380">
        <v>1</v>
      </c>
    </row>
    <row r="740" spans="1:20" x14ac:dyDescent="0.2">
      <c r="A740" s="151">
        <f t="shared" si="137"/>
        <v>53215</v>
      </c>
      <c r="B740" s="151">
        <f t="shared" si="138"/>
        <v>5</v>
      </c>
      <c r="C740" s="152">
        <f t="shared" si="139"/>
        <v>32</v>
      </c>
      <c r="D740" s="152" t="str">
        <f t="shared" si="140"/>
        <v>滝澤</v>
      </c>
      <c r="E740" s="152" t="str">
        <f t="shared" si="141"/>
        <v>悠</v>
      </c>
      <c r="F740" s="153" t="str">
        <f t="shared" si="142"/>
        <v>ﾀｷｻﾞﾜ</v>
      </c>
      <c r="G740" s="153" t="str">
        <f t="shared" si="143"/>
        <v>ﾕｳ</v>
      </c>
      <c r="H740" s="154">
        <f t="shared" si="144"/>
        <v>1</v>
      </c>
      <c r="I740" s="152" t="str">
        <f t="shared" si="136"/>
        <v>聖ヶ丘</v>
      </c>
      <c r="K740" s="152" t="str">
        <f t="shared" si="145"/>
        <v>男</v>
      </c>
      <c r="M740" s="380">
        <v>53215</v>
      </c>
      <c r="N740" s="380" t="s">
        <v>3522</v>
      </c>
      <c r="O740" s="380" t="s">
        <v>1242</v>
      </c>
      <c r="P740" s="380" t="s">
        <v>3523</v>
      </c>
      <c r="Q740" s="380" t="s">
        <v>549</v>
      </c>
      <c r="R740" s="380" t="s">
        <v>885</v>
      </c>
      <c r="S740" s="379"/>
      <c r="T740" s="380">
        <v>1</v>
      </c>
    </row>
    <row r="741" spans="1:20" x14ac:dyDescent="0.2">
      <c r="A741" s="151">
        <f t="shared" si="137"/>
        <v>53410</v>
      </c>
      <c r="B741" s="151">
        <f t="shared" si="138"/>
        <v>5</v>
      </c>
      <c r="C741" s="152">
        <f t="shared" si="139"/>
        <v>34</v>
      </c>
      <c r="D741" s="152" t="str">
        <f t="shared" si="140"/>
        <v>遠藤</v>
      </c>
      <c r="E741" s="152" t="str">
        <f t="shared" si="141"/>
        <v>虎太朗</v>
      </c>
      <c r="F741" s="153" t="str">
        <f t="shared" si="142"/>
        <v>ｴﾝﾄﾞｳ</v>
      </c>
      <c r="G741" s="153" t="str">
        <f t="shared" si="143"/>
        <v>ｺﾀﾛｳ</v>
      </c>
      <c r="H741" s="154">
        <f t="shared" si="144"/>
        <v>3</v>
      </c>
      <c r="I741" s="152" t="str">
        <f t="shared" si="136"/>
        <v>都神代</v>
      </c>
      <c r="K741" s="152" t="str">
        <f t="shared" si="145"/>
        <v>男</v>
      </c>
      <c r="M741" s="380">
        <v>53410</v>
      </c>
      <c r="N741" s="380" t="s">
        <v>99</v>
      </c>
      <c r="O741" s="380" t="s">
        <v>2539</v>
      </c>
      <c r="P741" s="380" t="s">
        <v>303</v>
      </c>
      <c r="Q741" s="380" t="s">
        <v>2540</v>
      </c>
      <c r="R741" s="380" t="s">
        <v>885</v>
      </c>
      <c r="S741" s="379"/>
      <c r="T741" s="380">
        <v>3</v>
      </c>
    </row>
    <row r="742" spans="1:20" x14ac:dyDescent="0.2">
      <c r="A742" s="151">
        <f t="shared" si="137"/>
        <v>53413</v>
      </c>
      <c r="B742" s="151">
        <f t="shared" si="138"/>
        <v>5</v>
      </c>
      <c r="C742" s="152">
        <f t="shared" si="139"/>
        <v>34</v>
      </c>
      <c r="D742" s="152" t="str">
        <f t="shared" si="140"/>
        <v>中野</v>
      </c>
      <c r="E742" s="152" t="str">
        <f t="shared" si="141"/>
        <v>陽太</v>
      </c>
      <c r="F742" s="153" t="str">
        <f t="shared" si="142"/>
        <v>ﾅｶﾉ</v>
      </c>
      <c r="G742" s="153" t="str">
        <f t="shared" si="143"/>
        <v>ﾖｳﾀ</v>
      </c>
      <c r="H742" s="154">
        <f t="shared" si="144"/>
        <v>3</v>
      </c>
      <c r="I742" s="152" t="str">
        <f t="shared" si="136"/>
        <v>都神代</v>
      </c>
      <c r="K742" s="152" t="str">
        <f t="shared" si="145"/>
        <v>男</v>
      </c>
      <c r="M742" s="380">
        <v>53413</v>
      </c>
      <c r="N742" s="380" t="s">
        <v>262</v>
      </c>
      <c r="O742" s="380" t="s">
        <v>2542</v>
      </c>
      <c r="P742" s="380" t="s">
        <v>577</v>
      </c>
      <c r="Q742" s="380" t="s">
        <v>1230</v>
      </c>
      <c r="R742" s="380" t="s">
        <v>885</v>
      </c>
      <c r="S742" s="379"/>
      <c r="T742" s="380">
        <v>3</v>
      </c>
    </row>
    <row r="743" spans="1:20" x14ac:dyDescent="0.2">
      <c r="A743" s="151">
        <f t="shared" si="137"/>
        <v>53414</v>
      </c>
      <c r="B743" s="151">
        <f t="shared" si="138"/>
        <v>5</v>
      </c>
      <c r="C743" s="152">
        <f t="shared" si="139"/>
        <v>34</v>
      </c>
      <c r="D743" s="152" t="str">
        <f t="shared" si="140"/>
        <v>中村</v>
      </c>
      <c r="E743" s="152" t="str">
        <f t="shared" si="141"/>
        <v>祥希</v>
      </c>
      <c r="F743" s="153" t="str">
        <f t="shared" si="142"/>
        <v>ﾅｶﾑﾗ</v>
      </c>
      <c r="G743" s="153" t="str">
        <f t="shared" si="143"/>
        <v>ｼｮｳｷ</v>
      </c>
      <c r="H743" s="154">
        <f t="shared" si="144"/>
        <v>3</v>
      </c>
      <c r="I743" s="152" t="str">
        <f t="shared" si="136"/>
        <v>都神代</v>
      </c>
      <c r="K743" s="152" t="str">
        <f t="shared" si="145"/>
        <v>男</v>
      </c>
      <c r="M743" s="380">
        <v>53414</v>
      </c>
      <c r="N743" s="380" t="s">
        <v>147</v>
      </c>
      <c r="O743" s="380" t="s">
        <v>2543</v>
      </c>
      <c r="P743" s="380" t="s">
        <v>445</v>
      </c>
      <c r="Q743" s="380" t="s">
        <v>1744</v>
      </c>
      <c r="R743" s="380" t="s">
        <v>885</v>
      </c>
      <c r="S743" s="379"/>
      <c r="T743" s="380">
        <v>3</v>
      </c>
    </row>
    <row r="744" spans="1:20" x14ac:dyDescent="0.2">
      <c r="A744" s="151">
        <f t="shared" si="137"/>
        <v>53417</v>
      </c>
      <c r="B744" s="151">
        <f t="shared" si="138"/>
        <v>5</v>
      </c>
      <c r="C744" s="152">
        <f t="shared" si="139"/>
        <v>34</v>
      </c>
      <c r="D744" s="152" t="str">
        <f t="shared" si="140"/>
        <v>中道</v>
      </c>
      <c r="E744" s="152" t="str">
        <f t="shared" si="141"/>
        <v>貫太</v>
      </c>
      <c r="F744" s="153" t="str">
        <f t="shared" si="142"/>
        <v>ﾅｶﾐﾁ</v>
      </c>
      <c r="G744" s="153" t="str">
        <f t="shared" si="143"/>
        <v>ｶﾝﾀ</v>
      </c>
      <c r="H744" s="154">
        <f t="shared" si="144"/>
        <v>3</v>
      </c>
      <c r="I744" s="152" t="str">
        <f t="shared" si="136"/>
        <v>都神代</v>
      </c>
      <c r="K744" s="152" t="str">
        <f t="shared" si="145"/>
        <v>男</v>
      </c>
      <c r="M744" s="380">
        <v>53417</v>
      </c>
      <c r="N744" s="380" t="s">
        <v>3582</v>
      </c>
      <c r="O744" s="380" t="s">
        <v>3583</v>
      </c>
      <c r="P744" s="380" t="s">
        <v>3584</v>
      </c>
      <c r="Q744" s="380" t="s">
        <v>889</v>
      </c>
      <c r="R744" s="380" t="s">
        <v>885</v>
      </c>
      <c r="S744" s="379"/>
      <c r="T744" s="380">
        <v>3</v>
      </c>
    </row>
    <row r="745" spans="1:20" x14ac:dyDescent="0.2">
      <c r="A745" s="151">
        <f t="shared" si="137"/>
        <v>53418</v>
      </c>
      <c r="B745" s="151">
        <f t="shared" si="138"/>
        <v>5</v>
      </c>
      <c r="C745" s="152">
        <f t="shared" si="139"/>
        <v>34</v>
      </c>
      <c r="D745" s="152" t="str">
        <f t="shared" si="140"/>
        <v>塩澤</v>
      </c>
      <c r="E745" s="152" t="str">
        <f t="shared" si="141"/>
        <v>敬祐</v>
      </c>
      <c r="F745" s="153" t="str">
        <f t="shared" si="142"/>
        <v>ｼｵｻﾞﾜ</v>
      </c>
      <c r="G745" s="153" t="str">
        <f t="shared" si="143"/>
        <v>ｹｲｽｹ</v>
      </c>
      <c r="H745" s="154">
        <f t="shared" si="144"/>
        <v>2</v>
      </c>
      <c r="I745" s="152" t="str">
        <f t="shared" si="136"/>
        <v>都神代</v>
      </c>
      <c r="K745" s="152" t="str">
        <f t="shared" si="145"/>
        <v>男</v>
      </c>
      <c r="M745" s="380">
        <v>53418</v>
      </c>
      <c r="N745" s="380" t="s">
        <v>4230</v>
      </c>
      <c r="O745" s="380" t="s">
        <v>3769</v>
      </c>
      <c r="P745" s="380" t="s">
        <v>4231</v>
      </c>
      <c r="Q745" s="380" t="s">
        <v>306</v>
      </c>
      <c r="R745" s="380" t="s">
        <v>885</v>
      </c>
      <c r="S745" s="379"/>
      <c r="T745" s="380">
        <v>2</v>
      </c>
    </row>
    <row r="746" spans="1:20" x14ac:dyDescent="0.2">
      <c r="A746" s="151">
        <f t="shared" si="137"/>
        <v>53419</v>
      </c>
      <c r="B746" s="151">
        <f t="shared" si="138"/>
        <v>5</v>
      </c>
      <c r="C746" s="152">
        <f t="shared" si="139"/>
        <v>34</v>
      </c>
      <c r="D746" s="152" t="str">
        <f t="shared" si="140"/>
        <v>上野</v>
      </c>
      <c r="E746" s="152" t="str">
        <f t="shared" si="141"/>
        <v>洋也</v>
      </c>
      <c r="F746" s="153" t="str">
        <f t="shared" si="142"/>
        <v>ｳｴﾉ</v>
      </c>
      <c r="G746" s="153" t="str">
        <f t="shared" si="143"/>
        <v>ﾋﾛﾔ</v>
      </c>
      <c r="H746" s="154">
        <f t="shared" si="144"/>
        <v>2</v>
      </c>
      <c r="I746" s="152" t="str">
        <f t="shared" si="136"/>
        <v>都神代</v>
      </c>
      <c r="K746" s="152" t="str">
        <f t="shared" si="145"/>
        <v>男</v>
      </c>
      <c r="M746" s="380">
        <v>53419</v>
      </c>
      <c r="N746" s="380" t="s">
        <v>248</v>
      </c>
      <c r="O746" s="380" t="s">
        <v>4232</v>
      </c>
      <c r="P746" s="380" t="s">
        <v>550</v>
      </c>
      <c r="Q746" s="380" t="s">
        <v>1711</v>
      </c>
      <c r="R746" s="380" t="s">
        <v>885</v>
      </c>
      <c r="S746" s="379"/>
      <c r="T746" s="380">
        <v>2</v>
      </c>
    </row>
    <row r="747" spans="1:20" x14ac:dyDescent="0.2">
      <c r="A747" s="151">
        <f t="shared" si="137"/>
        <v>53420</v>
      </c>
      <c r="B747" s="151">
        <f t="shared" si="138"/>
        <v>5</v>
      </c>
      <c r="C747" s="152">
        <f t="shared" si="139"/>
        <v>34</v>
      </c>
      <c r="D747" s="152" t="str">
        <f t="shared" si="140"/>
        <v>奥秋</v>
      </c>
      <c r="E747" s="152" t="str">
        <f t="shared" si="141"/>
        <v>祐壱</v>
      </c>
      <c r="F747" s="153" t="str">
        <f t="shared" si="142"/>
        <v>ｵｸｱｷ</v>
      </c>
      <c r="G747" s="153" t="str">
        <f t="shared" si="143"/>
        <v>ﾕｳｲﾁ</v>
      </c>
      <c r="H747" s="154">
        <f t="shared" si="144"/>
        <v>3</v>
      </c>
      <c r="I747" s="152" t="str">
        <f t="shared" si="136"/>
        <v>都神代</v>
      </c>
      <c r="K747" s="152" t="str">
        <f t="shared" si="145"/>
        <v>男</v>
      </c>
      <c r="M747" s="380">
        <v>53420</v>
      </c>
      <c r="N747" s="380" t="s">
        <v>4233</v>
      </c>
      <c r="O747" s="380" t="s">
        <v>4234</v>
      </c>
      <c r="P747" s="380" t="s">
        <v>4235</v>
      </c>
      <c r="Q747" s="380" t="s">
        <v>1670</v>
      </c>
      <c r="R747" s="380" t="s">
        <v>885</v>
      </c>
      <c r="S747" s="379"/>
      <c r="T747" s="380">
        <v>3</v>
      </c>
    </row>
    <row r="748" spans="1:20" x14ac:dyDescent="0.2">
      <c r="A748" s="151">
        <f t="shared" si="137"/>
        <v>53421</v>
      </c>
      <c r="B748" s="151">
        <f t="shared" si="138"/>
        <v>5</v>
      </c>
      <c r="C748" s="152">
        <f t="shared" si="139"/>
        <v>34</v>
      </c>
      <c r="D748" s="152" t="str">
        <f t="shared" si="140"/>
        <v>田島</v>
      </c>
      <c r="E748" s="152" t="str">
        <f t="shared" si="141"/>
        <v>心門</v>
      </c>
      <c r="F748" s="153" t="str">
        <f t="shared" si="142"/>
        <v>ﾀｼﾞﾏ</v>
      </c>
      <c r="G748" s="153" t="str">
        <f t="shared" si="143"/>
        <v>ｼﾓﾝ</v>
      </c>
      <c r="H748" s="154">
        <f t="shared" si="144"/>
        <v>1</v>
      </c>
      <c r="I748" s="152" t="str">
        <f t="shared" si="136"/>
        <v>都神代</v>
      </c>
      <c r="K748" s="152" t="str">
        <f t="shared" si="145"/>
        <v>男</v>
      </c>
      <c r="M748" s="380">
        <v>53421</v>
      </c>
      <c r="N748" s="380" t="s">
        <v>5690</v>
      </c>
      <c r="O748" s="380" t="s">
        <v>5691</v>
      </c>
      <c r="P748" s="380" t="s">
        <v>5692</v>
      </c>
      <c r="Q748" s="380" t="s">
        <v>5693</v>
      </c>
      <c r="R748" s="380" t="s">
        <v>885</v>
      </c>
      <c r="S748" s="379"/>
      <c r="T748" s="380">
        <v>1</v>
      </c>
    </row>
    <row r="749" spans="1:20" x14ac:dyDescent="0.2">
      <c r="A749" s="151">
        <f t="shared" si="137"/>
        <v>53422</v>
      </c>
      <c r="B749" s="151">
        <f t="shared" si="138"/>
        <v>5</v>
      </c>
      <c r="C749" s="152">
        <f t="shared" si="139"/>
        <v>34</v>
      </c>
      <c r="D749" s="152" t="str">
        <f t="shared" si="140"/>
        <v>堀内</v>
      </c>
      <c r="E749" s="152" t="str">
        <f t="shared" si="141"/>
        <v>俊汰</v>
      </c>
      <c r="F749" s="153" t="str">
        <f t="shared" si="142"/>
        <v>ﾎﾘｳﾁ</v>
      </c>
      <c r="G749" s="153" t="str">
        <f t="shared" si="143"/>
        <v>ｼｭﾝﾀ</v>
      </c>
      <c r="H749" s="154">
        <f t="shared" si="144"/>
        <v>1</v>
      </c>
      <c r="I749" s="152" t="str">
        <f t="shared" si="136"/>
        <v>都神代</v>
      </c>
      <c r="K749" s="152" t="str">
        <f t="shared" si="145"/>
        <v>男</v>
      </c>
      <c r="M749" s="380">
        <v>53422</v>
      </c>
      <c r="N749" s="380" t="s">
        <v>1314</v>
      </c>
      <c r="O749" s="380" t="s">
        <v>5694</v>
      </c>
      <c r="P749" s="380" t="s">
        <v>1315</v>
      </c>
      <c r="Q749" s="380" t="s">
        <v>468</v>
      </c>
      <c r="R749" s="380" t="s">
        <v>885</v>
      </c>
      <c r="S749" s="379"/>
      <c r="T749" s="380">
        <v>1</v>
      </c>
    </row>
    <row r="750" spans="1:20" x14ac:dyDescent="0.2">
      <c r="A750" s="151">
        <f t="shared" si="137"/>
        <v>53423</v>
      </c>
      <c r="B750" s="151">
        <f t="shared" si="138"/>
        <v>5</v>
      </c>
      <c r="C750" s="152">
        <f t="shared" si="139"/>
        <v>34</v>
      </c>
      <c r="D750" s="152" t="str">
        <f t="shared" si="140"/>
        <v>西野</v>
      </c>
      <c r="E750" s="152" t="str">
        <f t="shared" si="141"/>
        <v>隼人</v>
      </c>
      <c r="F750" s="153" t="str">
        <f t="shared" si="142"/>
        <v>ﾆｼﾉ</v>
      </c>
      <c r="G750" s="153" t="str">
        <f t="shared" si="143"/>
        <v>ﾊﾔﾄ</v>
      </c>
      <c r="H750" s="154">
        <f t="shared" si="144"/>
        <v>1</v>
      </c>
      <c r="I750" s="152" t="str">
        <f t="shared" si="136"/>
        <v>都神代</v>
      </c>
      <c r="K750" s="152" t="str">
        <f t="shared" si="145"/>
        <v>男</v>
      </c>
      <c r="M750" s="380">
        <v>53423</v>
      </c>
      <c r="N750" s="380" t="s">
        <v>5695</v>
      </c>
      <c r="O750" s="380" t="s">
        <v>1198</v>
      </c>
      <c r="P750" s="380" t="s">
        <v>5696</v>
      </c>
      <c r="Q750" s="380" t="s">
        <v>394</v>
      </c>
      <c r="R750" s="380" t="s">
        <v>885</v>
      </c>
      <c r="S750" s="379"/>
      <c r="T750" s="380">
        <v>1</v>
      </c>
    </row>
    <row r="751" spans="1:20" x14ac:dyDescent="0.2">
      <c r="A751" s="151">
        <f t="shared" si="137"/>
        <v>53424</v>
      </c>
      <c r="B751" s="151">
        <f t="shared" si="138"/>
        <v>5</v>
      </c>
      <c r="C751" s="152">
        <f t="shared" si="139"/>
        <v>34</v>
      </c>
      <c r="D751" s="152" t="str">
        <f t="shared" si="140"/>
        <v>前田</v>
      </c>
      <c r="E751" s="152" t="str">
        <f t="shared" si="141"/>
        <v>一樹</v>
      </c>
      <c r="F751" s="153" t="str">
        <f t="shared" si="142"/>
        <v>ﾏｴﾀﾞ</v>
      </c>
      <c r="G751" s="153" t="str">
        <f t="shared" si="143"/>
        <v>ｶｽﾞｷ</v>
      </c>
      <c r="H751" s="154">
        <f t="shared" si="144"/>
        <v>1</v>
      </c>
      <c r="I751" s="152" t="str">
        <f t="shared" si="136"/>
        <v>都神代</v>
      </c>
      <c r="K751" s="152" t="str">
        <f t="shared" si="145"/>
        <v>男</v>
      </c>
      <c r="M751" s="380">
        <v>53424</v>
      </c>
      <c r="N751" s="380" t="s">
        <v>176</v>
      </c>
      <c r="O751" s="380" t="s">
        <v>590</v>
      </c>
      <c r="P751" s="380" t="s">
        <v>367</v>
      </c>
      <c r="Q751" s="380" t="s">
        <v>376</v>
      </c>
      <c r="R751" s="380" t="s">
        <v>885</v>
      </c>
      <c r="S751" s="379"/>
      <c r="T751" s="380">
        <v>1</v>
      </c>
    </row>
    <row r="752" spans="1:20" x14ac:dyDescent="0.2">
      <c r="A752" s="151">
        <f t="shared" si="137"/>
        <v>53476</v>
      </c>
      <c r="B752" s="151">
        <f t="shared" si="138"/>
        <v>5</v>
      </c>
      <c r="C752" s="152">
        <f t="shared" si="139"/>
        <v>34</v>
      </c>
      <c r="D752" s="152" t="str">
        <f t="shared" si="140"/>
        <v>山本</v>
      </c>
      <c r="E752" s="152" t="str">
        <f t="shared" si="141"/>
        <v>愛奈</v>
      </c>
      <c r="F752" s="153" t="str">
        <f t="shared" si="142"/>
        <v>ﾔﾏﾓﾄ</v>
      </c>
      <c r="G752" s="153" t="str">
        <f t="shared" si="143"/>
        <v>ｱｲﾅ</v>
      </c>
      <c r="H752" s="154">
        <f t="shared" si="144"/>
        <v>3</v>
      </c>
      <c r="I752" s="152" t="str">
        <f t="shared" si="136"/>
        <v>都神代</v>
      </c>
      <c r="K752" s="152" t="str">
        <f t="shared" si="145"/>
        <v>女</v>
      </c>
      <c r="M752" s="380">
        <v>53476</v>
      </c>
      <c r="N752" s="380" t="s">
        <v>129</v>
      </c>
      <c r="O752" s="380" t="s">
        <v>2544</v>
      </c>
      <c r="P752" s="380" t="s">
        <v>384</v>
      </c>
      <c r="Q752" s="380" t="s">
        <v>1846</v>
      </c>
      <c r="R752" s="380" t="s">
        <v>886</v>
      </c>
      <c r="S752" s="379"/>
      <c r="T752" s="380">
        <v>3</v>
      </c>
    </row>
    <row r="753" spans="1:20" x14ac:dyDescent="0.2">
      <c r="A753" s="151">
        <f t="shared" si="137"/>
        <v>53478</v>
      </c>
      <c r="B753" s="151">
        <f t="shared" si="138"/>
        <v>5</v>
      </c>
      <c r="C753" s="152">
        <f t="shared" si="139"/>
        <v>34</v>
      </c>
      <c r="D753" s="152" t="str">
        <f t="shared" si="140"/>
        <v>中野</v>
      </c>
      <c r="E753" s="152" t="str">
        <f t="shared" si="141"/>
        <v>りお</v>
      </c>
      <c r="F753" s="153" t="str">
        <f t="shared" si="142"/>
        <v>ﾅｶﾉ</v>
      </c>
      <c r="G753" s="153" t="str">
        <f t="shared" si="143"/>
        <v>ﾘｵ</v>
      </c>
      <c r="H753" s="154">
        <f t="shared" si="144"/>
        <v>2</v>
      </c>
      <c r="I753" s="152" t="str">
        <f t="shared" si="136"/>
        <v>都神代</v>
      </c>
      <c r="K753" s="152" t="str">
        <f t="shared" si="145"/>
        <v>女</v>
      </c>
      <c r="M753" s="380">
        <v>53478</v>
      </c>
      <c r="N753" s="380" t="s">
        <v>262</v>
      </c>
      <c r="O753" s="380" t="s">
        <v>1479</v>
      </c>
      <c r="P753" s="380" t="s">
        <v>577</v>
      </c>
      <c r="Q753" s="380" t="s">
        <v>397</v>
      </c>
      <c r="R753" s="380" t="s">
        <v>886</v>
      </c>
      <c r="S753" s="379"/>
      <c r="T753" s="380">
        <v>2</v>
      </c>
    </row>
    <row r="754" spans="1:20" x14ac:dyDescent="0.2">
      <c r="A754" s="151">
        <f t="shared" si="137"/>
        <v>53479</v>
      </c>
      <c r="B754" s="151">
        <f t="shared" si="138"/>
        <v>5</v>
      </c>
      <c r="C754" s="152">
        <f t="shared" si="139"/>
        <v>34</v>
      </c>
      <c r="D754" s="152" t="str">
        <f t="shared" si="140"/>
        <v>仲田</v>
      </c>
      <c r="E754" s="152" t="str">
        <f t="shared" si="141"/>
        <v>里桜</v>
      </c>
      <c r="F754" s="153" t="str">
        <f t="shared" si="142"/>
        <v>ﾅｶﾀﾞ</v>
      </c>
      <c r="G754" s="153" t="str">
        <f t="shared" si="143"/>
        <v>ﾘｵ</v>
      </c>
      <c r="H754" s="154">
        <f t="shared" si="144"/>
        <v>1</v>
      </c>
      <c r="I754" s="152" t="str">
        <f t="shared" si="136"/>
        <v>都神代</v>
      </c>
      <c r="K754" s="152" t="str">
        <f t="shared" si="145"/>
        <v>女</v>
      </c>
      <c r="M754" s="380">
        <v>53479</v>
      </c>
      <c r="N754" s="380" t="s">
        <v>5697</v>
      </c>
      <c r="O754" s="380" t="s">
        <v>3814</v>
      </c>
      <c r="P754" s="380" t="s">
        <v>1843</v>
      </c>
      <c r="Q754" s="380" t="s">
        <v>397</v>
      </c>
      <c r="R754" s="380" t="s">
        <v>886</v>
      </c>
      <c r="S754" s="379"/>
      <c r="T754" s="380">
        <v>1</v>
      </c>
    </row>
    <row r="755" spans="1:20" x14ac:dyDescent="0.2">
      <c r="A755" s="151">
        <f t="shared" si="137"/>
        <v>53501</v>
      </c>
      <c r="B755" s="151">
        <f t="shared" si="138"/>
        <v>5</v>
      </c>
      <c r="C755" s="152">
        <f t="shared" si="139"/>
        <v>35</v>
      </c>
      <c r="D755" s="152" t="str">
        <f t="shared" si="140"/>
        <v>伊佐木</v>
      </c>
      <c r="E755" s="152" t="str">
        <f t="shared" si="141"/>
        <v>拓也</v>
      </c>
      <c r="F755" s="153" t="str">
        <f t="shared" si="142"/>
        <v>ｲｻｷ</v>
      </c>
      <c r="G755" s="153" t="str">
        <f t="shared" si="143"/>
        <v>ﾀｸﾔ</v>
      </c>
      <c r="H755" s="154">
        <f t="shared" si="144"/>
        <v>2</v>
      </c>
      <c r="I755" s="152" t="str">
        <f t="shared" si="136"/>
        <v>都調布北</v>
      </c>
      <c r="K755" s="152" t="str">
        <f t="shared" si="145"/>
        <v>男</v>
      </c>
      <c r="M755" s="380">
        <v>53501</v>
      </c>
      <c r="N755" s="380" t="s">
        <v>4236</v>
      </c>
      <c r="O755" s="380" t="s">
        <v>114</v>
      </c>
      <c r="P755" s="380" t="s">
        <v>4237</v>
      </c>
      <c r="Q755" s="380" t="s">
        <v>357</v>
      </c>
      <c r="R755" s="380" t="s">
        <v>885</v>
      </c>
      <c r="S755" s="379"/>
      <c r="T755" s="380">
        <v>2</v>
      </c>
    </row>
    <row r="756" spans="1:20" x14ac:dyDescent="0.2">
      <c r="A756" s="151">
        <f t="shared" si="137"/>
        <v>53502</v>
      </c>
      <c r="B756" s="151">
        <f t="shared" si="138"/>
        <v>5</v>
      </c>
      <c r="C756" s="152">
        <f t="shared" si="139"/>
        <v>35</v>
      </c>
      <c r="D756" s="152" t="str">
        <f t="shared" si="140"/>
        <v>伊藤</v>
      </c>
      <c r="E756" s="152" t="str">
        <f t="shared" si="141"/>
        <v>朔ノ介</v>
      </c>
      <c r="F756" s="153" t="str">
        <f t="shared" si="142"/>
        <v>ｲﾄｳ</v>
      </c>
      <c r="G756" s="153" t="str">
        <f t="shared" si="143"/>
        <v>ｻｸﾉｽｹ</v>
      </c>
      <c r="H756" s="154">
        <f t="shared" si="144"/>
        <v>2</v>
      </c>
      <c r="I756" s="152" t="str">
        <f t="shared" si="136"/>
        <v>都調布北</v>
      </c>
      <c r="K756" s="152" t="str">
        <f t="shared" si="145"/>
        <v>男</v>
      </c>
      <c r="M756" s="380">
        <v>53502</v>
      </c>
      <c r="N756" s="380" t="s">
        <v>106</v>
      </c>
      <c r="O756" s="380" t="s">
        <v>6607</v>
      </c>
      <c r="P756" s="380" t="s">
        <v>319</v>
      </c>
      <c r="Q756" s="380" t="s">
        <v>4238</v>
      </c>
      <c r="R756" s="380" t="s">
        <v>885</v>
      </c>
      <c r="S756" s="379"/>
      <c r="T756" s="380">
        <v>2</v>
      </c>
    </row>
    <row r="757" spans="1:20" x14ac:dyDescent="0.2">
      <c r="A757" s="151">
        <f t="shared" si="137"/>
        <v>53503</v>
      </c>
      <c r="B757" s="151">
        <f t="shared" si="138"/>
        <v>5</v>
      </c>
      <c r="C757" s="152">
        <f t="shared" si="139"/>
        <v>35</v>
      </c>
      <c r="D757" s="152" t="str">
        <f t="shared" si="140"/>
        <v>岡本</v>
      </c>
      <c r="E757" s="152" t="str">
        <f t="shared" si="141"/>
        <v>昂大</v>
      </c>
      <c r="F757" s="153" t="str">
        <f t="shared" si="142"/>
        <v>ｵｶﾓﾄ</v>
      </c>
      <c r="G757" s="153" t="str">
        <f t="shared" si="143"/>
        <v>ｺｳﾀﾞｲ</v>
      </c>
      <c r="H757" s="154">
        <f t="shared" si="144"/>
        <v>2</v>
      </c>
      <c r="I757" s="152" t="str">
        <f t="shared" si="136"/>
        <v>都調布北</v>
      </c>
      <c r="K757" s="152" t="str">
        <f t="shared" si="145"/>
        <v>男</v>
      </c>
      <c r="M757" s="380">
        <v>53503</v>
      </c>
      <c r="N757" s="380" t="s">
        <v>227</v>
      </c>
      <c r="O757" s="380" t="s">
        <v>4239</v>
      </c>
      <c r="P757" s="380" t="s">
        <v>372</v>
      </c>
      <c r="Q757" s="380" t="s">
        <v>343</v>
      </c>
      <c r="R757" s="380" t="s">
        <v>885</v>
      </c>
      <c r="S757" s="379"/>
      <c r="T757" s="380">
        <v>2</v>
      </c>
    </row>
    <row r="758" spans="1:20" x14ac:dyDescent="0.2">
      <c r="A758" s="151">
        <f t="shared" si="137"/>
        <v>53504</v>
      </c>
      <c r="B758" s="151">
        <f t="shared" si="138"/>
        <v>5</v>
      </c>
      <c r="C758" s="152">
        <f t="shared" si="139"/>
        <v>35</v>
      </c>
      <c r="D758" s="152" t="str">
        <f t="shared" si="140"/>
        <v>小山</v>
      </c>
      <c r="E758" s="152" t="str">
        <f t="shared" si="141"/>
        <v>隼</v>
      </c>
      <c r="F758" s="153" t="str">
        <f t="shared" si="142"/>
        <v>ｺﾔﾏ</v>
      </c>
      <c r="G758" s="153" t="str">
        <f t="shared" si="143"/>
        <v>ｼﾞｭﾝ</v>
      </c>
      <c r="H758" s="154">
        <f t="shared" si="144"/>
        <v>2</v>
      </c>
      <c r="I758" s="152" t="str">
        <f t="shared" si="136"/>
        <v>都調布北</v>
      </c>
      <c r="K758" s="152" t="str">
        <f t="shared" si="145"/>
        <v>男</v>
      </c>
      <c r="M758" s="380">
        <v>53504</v>
      </c>
      <c r="N758" s="380" t="s">
        <v>238</v>
      </c>
      <c r="O758" s="380" t="s">
        <v>972</v>
      </c>
      <c r="P758" s="380" t="s">
        <v>466</v>
      </c>
      <c r="Q758" s="380" t="s">
        <v>383</v>
      </c>
      <c r="R758" s="380" t="s">
        <v>885</v>
      </c>
      <c r="S758" s="379"/>
      <c r="T758" s="380">
        <v>2</v>
      </c>
    </row>
    <row r="759" spans="1:20" x14ac:dyDescent="0.2">
      <c r="A759" s="151">
        <f t="shared" si="137"/>
        <v>53505</v>
      </c>
      <c r="B759" s="151">
        <f t="shared" si="138"/>
        <v>5</v>
      </c>
      <c r="C759" s="152">
        <f t="shared" si="139"/>
        <v>35</v>
      </c>
      <c r="D759" s="152" t="str">
        <f t="shared" si="140"/>
        <v>鶴岡</v>
      </c>
      <c r="E759" s="152" t="str">
        <f t="shared" si="141"/>
        <v>凌雅</v>
      </c>
      <c r="F759" s="153" t="str">
        <f t="shared" si="142"/>
        <v>ﾂﾙｵｶ</v>
      </c>
      <c r="G759" s="153" t="str">
        <f t="shared" si="143"/>
        <v>ﾘｮｳｶﾞ</v>
      </c>
      <c r="H759" s="154">
        <f t="shared" si="144"/>
        <v>2</v>
      </c>
      <c r="I759" s="152" t="str">
        <f t="shared" si="136"/>
        <v>都調布北</v>
      </c>
      <c r="K759" s="152" t="str">
        <f t="shared" si="145"/>
        <v>男</v>
      </c>
      <c r="M759" s="380">
        <v>53505</v>
      </c>
      <c r="N759" s="380" t="s">
        <v>4240</v>
      </c>
      <c r="O759" s="380" t="s">
        <v>2151</v>
      </c>
      <c r="P759" s="380" t="s">
        <v>4241</v>
      </c>
      <c r="Q759" s="380" t="s">
        <v>934</v>
      </c>
      <c r="R759" s="380" t="s">
        <v>885</v>
      </c>
      <c r="S759" s="379"/>
      <c r="T759" s="380">
        <v>2</v>
      </c>
    </row>
    <row r="760" spans="1:20" x14ac:dyDescent="0.2">
      <c r="A760" s="151">
        <f t="shared" si="137"/>
        <v>53506</v>
      </c>
      <c r="B760" s="151">
        <f t="shared" si="138"/>
        <v>5</v>
      </c>
      <c r="C760" s="152">
        <f t="shared" si="139"/>
        <v>35</v>
      </c>
      <c r="D760" s="152" t="str">
        <f t="shared" si="140"/>
        <v>柳澤</v>
      </c>
      <c r="E760" s="152" t="str">
        <f t="shared" si="141"/>
        <v>愛志</v>
      </c>
      <c r="F760" s="153" t="str">
        <f t="shared" si="142"/>
        <v>ﾔﾅｻﾜ</v>
      </c>
      <c r="G760" s="153" t="str">
        <f t="shared" si="143"/>
        <v>ｲﾄｼ</v>
      </c>
      <c r="H760" s="154">
        <f t="shared" si="144"/>
        <v>2</v>
      </c>
      <c r="I760" s="152" t="str">
        <f t="shared" si="136"/>
        <v>都調布北</v>
      </c>
      <c r="K760" s="152" t="str">
        <f t="shared" si="145"/>
        <v>男</v>
      </c>
      <c r="M760" s="380">
        <v>53506</v>
      </c>
      <c r="N760" s="380" t="s">
        <v>1203</v>
      </c>
      <c r="O760" s="380" t="s">
        <v>4242</v>
      </c>
      <c r="P760" s="380" t="s">
        <v>4243</v>
      </c>
      <c r="Q760" s="380" t="s">
        <v>4244</v>
      </c>
      <c r="R760" s="380" t="s">
        <v>885</v>
      </c>
      <c r="S760" s="379"/>
      <c r="T760" s="380">
        <v>2</v>
      </c>
    </row>
    <row r="761" spans="1:20" x14ac:dyDescent="0.2">
      <c r="A761" s="151">
        <f t="shared" si="137"/>
        <v>53507</v>
      </c>
      <c r="B761" s="151">
        <f t="shared" si="138"/>
        <v>5</v>
      </c>
      <c r="C761" s="152">
        <f t="shared" si="139"/>
        <v>35</v>
      </c>
      <c r="D761" s="152" t="str">
        <f t="shared" si="140"/>
        <v>片山</v>
      </c>
      <c r="E761" s="152" t="str">
        <f t="shared" si="141"/>
        <v>翔悟</v>
      </c>
      <c r="F761" s="153" t="str">
        <f t="shared" si="142"/>
        <v>ｶﾀﾔﾏ</v>
      </c>
      <c r="G761" s="153" t="str">
        <f t="shared" si="143"/>
        <v>ｼｮｳｺﾞ</v>
      </c>
      <c r="H761" s="154">
        <f t="shared" si="144"/>
        <v>1</v>
      </c>
      <c r="I761" s="152" t="str">
        <f t="shared" si="136"/>
        <v>都調布北</v>
      </c>
      <c r="K761" s="152" t="str">
        <f t="shared" si="145"/>
        <v>男</v>
      </c>
      <c r="M761" s="380">
        <v>53507</v>
      </c>
      <c r="N761" s="380" t="s">
        <v>188</v>
      </c>
      <c r="O761" s="380" t="s">
        <v>5698</v>
      </c>
      <c r="P761" s="380" t="s">
        <v>458</v>
      </c>
      <c r="Q761" s="380" t="s">
        <v>990</v>
      </c>
      <c r="R761" s="380" t="s">
        <v>885</v>
      </c>
      <c r="S761" s="379"/>
      <c r="T761" s="380">
        <v>1</v>
      </c>
    </row>
    <row r="762" spans="1:20" x14ac:dyDescent="0.2">
      <c r="A762" s="151">
        <f t="shared" si="137"/>
        <v>53508</v>
      </c>
      <c r="B762" s="151">
        <f t="shared" si="138"/>
        <v>5</v>
      </c>
      <c r="C762" s="152">
        <f t="shared" si="139"/>
        <v>35</v>
      </c>
      <c r="D762" s="152" t="str">
        <f t="shared" si="140"/>
        <v>松本</v>
      </c>
      <c r="E762" s="152" t="str">
        <f t="shared" si="141"/>
        <v>幸大</v>
      </c>
      <c r="F762" s="153" t="str">
        <f t="shared" si="142"/>
        <v>ﾏﾂﾓﾄ</v>
      </c>
      <c r="G762" s="153" t="str">
        <f t="shared" si="143"/>
        <v>ｺｳﾀ</v>
      </c>
      <c r="H762" s="154">
        <f t="shared" si="144"/>
        <v>1</v>
      </c>
      <c r="I762" s="152" t="str">
        <f t="shared" si="136"/>
        <v>都調布北</v>
      </c>
      <c r="K762" s="152" t="str">
        <f t="shared" si="145"/>
        <v>男</v>
      </c>
      <c r="M762" s="380">
        <v>53508</v>
      </c>
      <c r="N762" s="380" t="s">
        <v>133</v>
      </c>
      <c r="O762" s="380" t="s">
        <v>4046</v>
      </c>
      <c r="P762" s="380" t="s">
        <v>311</v>
      </c>
      <c r="Q762" s="380" t="s">
        <v>535</v>
      </c>
      <c r="R762" s="380" t="s">
        <v>885</v>
      </c>
      <c r="S762" s="379"/>
      <c r="T762" s="380">
        <v>1</v>
      </c>
    </row>
    <row r="763" spans="1:20" x14ac:dyDescent="0.2">
      <c r="A763" s="151">
        <f t="shared" si="137"/>
        <v>53537</v>
      </c>
      <c r="B763" s="151">
        <f t="shared" si="138"/>
        <v>5</v>
      </c>
      <c r="C763" s="152">
        <f t="shared" si="139"/>
        <v>35</v>
      </c>
      <c r="D763" s="152" t="str">
        <f t="shared" si="140"/>
        <v>林</v>
      </c>
      <c r="E763" s="152" t="str">
        <f t="shared" si="141"/>
        <v>貴紀</v>
      </c>
      <c r="F763" s="153" t="str">
        <f t="shared" si="142"/>
        <v>ﾊﾔｼ</v>
      </c>
      <c r="G763" s="153" t="str">
        <f t="shared" si="143"/>
        <v>ﾀｶﾉﾘ</v>
      </c>
      <c r="H763" s="154">
        <f t="shared" si="144"/>
        <v>3</v>
      </c>
      <c r="I763" s="152" t="str">
        <f t="shared" si="136"/>
        <v>都調布北</v>
      </c>
      <c r="K763" s="152" t="str">
        <f t="shared" si="145"/>
        <v>男</v>
      </c>
      <c r="M763" s="380">
        <v>53537</v>
      </c>
      <c r="N763" s="380" t="s">
        <v>961</v>
      </c>
      <c r="O763" s="380" t="s">
        <v>1967</v>
      </c>
      <c r="P763" s="380" t="s">
        <v>962</v>
      </c>
      <c r="Q763" s="380" t="s">
        <v>1822</v>
      </c>
      <c r="R763" s="380" t="s">
        <v>885</v>
      </c>
      <c r="S763" s="379"/>
      <c r="T763" s="380">
        <v>3</v>
      </c>
    </row>
    <row r="764" spans="1:20" x14ac:dyDescent="0.2">
      <c r="A764" s="151">
        <f t="shared" si="137"/>
        <v>53538</v>
      </c>
      <c r="B764" s="151">
        <f t="shared" si="138"/>
        <v>5</v>
      </c>
      <c r="C764" s="152">
        <f t="shared" si="139"/>
        <v>35</v>
      </c>
      <c r="D764" s="152" t="str">
        <f t="shared" si="140"/>
        <v>鈴木</v>
      </c>
      <c r="E764" s="152" t="str">
        <f t="shared" si="141"/>
        <v>海哉</v>
      </c>
      <c r="F764" s="153" t="str">
        <f t="shared" si="142"/>
        <v>ｽｽﾞｷ</v>
      </c>
      <c r="G764" s="153" t="str">
        <f t="shared" si="143"/>
        <v>ｶｲﾔ</v>
      </c>
      <c r="H764" s="154">
        <f t="shared" si="144"/>
        <v>3</v>
      </c>
      <c r="I764" s="152" t="str">
        <f t="shared" si="136"/>
        <v>都調布北</v>
      </c>
      <c r="K764" s="152" t="str">
        <f t="shared" si="145"/>
        <v>男</v>
      </c>
      <c r="M764" s="380">
        <v>53538</v>
      </c>
      <c r="N764" s="380" t="s">
        <v>108</v>
      </c>
      <c r="O764" s="380" t="s">
        <v>1916</v>
      </c>
      <c r="P764" s="380" t="s">
        <v>356</v>
      </c>
      <c r="Q764" s="380" t="s">
        <v>2195</v>
      </c>
      <c r="R764" s="380" t="s">
        <v>885</v>
      </c>
      <c r="S764" s="379"/>
      <c r="T764" s="380">
        <v>3</v>
      </c>
    </row>
    <row r="765" spans="1:20" x14ac:dyDescent="0.2">
      <c r="A765" s="151">
        <f t="shared" si="137"/>
        <v>53539</v>
      </c>
      <c r="B765" s="151">
        <f t="shared" si="138"/>
        <v>5</v>
      </c>
      <c r="C765" s="152">
        <f t="shared" si="139"/>
        <v>35</v>
      </c>
      <c r="D765" s="152" t="str">
        <f t="shared" si="140"/>
        <v>瀬谷</v>
      </c>
      <c r="E765" s="152" t="str">
        <f t="shared" si="141"/>
        <v>雄太</v>
      </c>
      <c r="F765" s="153" t="str">
        <f t="shared" si="142"/>
        <v>ｾﾔ</v>
      </c>
      <c r="G765" s="153" t="str">
        <f t="shared" si="143"/>
        <v>ﾕｳﾀ</v>
      </c>
      <c r="H765" s="154">
        <f t="shared" si="144"/>
        <v>3</v>
      </c>
      <c r="I765" s="152" t="str">
        <f t="shared" si="136"/>
        <v>都調布北</v>
      </c>
      <c r="K765" s="152" t="str">
        <f t="shared" si="145"/>
        <v>男</v>
      </c>
      <c r="M765" s="380">
        <v>53539</v>
      </c>
      <c r="N765" s="380" t="s">
        <v>1968</v>
      </c>
      <c r="O765" s="380" t="s">
        <v>251</v>
      </c>
      <c r="P765" s="380" t="s">
        <v>2227</v>
      </c>
      <c r="Q765" s="380" t="s">
        <v>373</v>
      </c>
      <c r="R765" s="380" t="s">
        <v>885</v>
      </c>
      <c r="S765" s="379"/>
      <c r="T765" s="380">
        <v>3</v>
      </c>
    </row>
    <row r="766" spans="1:20" x14ac:dyDescent="0.2">
      <c r="A766" s="151">
        <f t="shared" si="137"/>
        <v>53541</v>
      </c>
      <c r="B766" s="151">
        <f t="shared" si="138"/>
        <v>5</v>
      </c>
      <c r="C766" s="152">
        <f t="shared" si="139"/>
        <v>35</v>
      </c>
      <c r="D766" s="152" t="str">
        <f t="shared" si="140"/>
        <v>樋口</v>
      </c>
      <c r="E766" s="152" t="str">
        <f t="shared" si="141"/>
        <v>航介</v>
      </c>
      <c r="F766" s="153" t="str">
        <f t="shared" si="142"/>
        <v>ﾋｸﾞﾁ</v>
      </c>
      <c r="G766" s="153" t="str">
        <f t="shared" si="143"/>
        <v>ｺｳｽｹ</v>
      </c>
      <c r="H766" s="154">
        <f t="shared" si="144"/>
        <v>3</v>
      </c>
      <c r="I766" s="152" t="str">
        <f t="shared" si="136"/>
        <v>都調布北</v>
      </c>
      <c r="K766" s="152" t="str">
        <f t="shared" si="145"/>
        <v>男</v>
      </c>
      <c r="M766" s="380">
        <v>53541</v>
      </c>
      <c r="N766" s="380" t="s">
        <v>518</v>
      </c>
      <c r="O766" s="380" t="s">
        <v>2545</v>
      </c>
      <c r="P766" s="380" t="s">
        <v>519</v>
      </c>
      <c r="Q766" s="380" t="s">
        <v>417</v>
      </c>
      <c r="R766" s="380" t="s">
        <v>885</v>
      </c>
      <c r="S766" s="379"/>
      <c r="T766" s="380">
        <v>3</v>
      </c>
    </row>
    <row r="767" spans="1:20" x14ac:dyDescent="0.2">
      <c r="A767" s="151">
        <f t="shared" si="137"/>
        <v>53542</v>
      </c>
      <c r="B767" s="151">
        <f t="shared" si="138"/>
        <v>5</v>
      </c>
      <c r="C767" s="152">
        <f t="shared" si="139"/>
        <v>35</v>
      </c>
      <c r="D767" s="152" t="str">
        <f t="shared" si="140"/>
        <v>藤井</v>
      </c>
      <c r="E767" s="152" t="str">
        <f t="shared" si="141"/>
        <v>悠大</v>
      </c>
      <c r="F767" s="153" t="str">
        <f t="shared" si="142"/>
        <v>ﾌｼﾞｲ</v>
      </c>
      <c r="G767" s="153" t="str">
        <f t="shared" si="143"/>
        <v>ﾕｳﾀﾞｲ</v>
      </c>
      <c r="H767" s="154">
        <f t="shared" si="144"/>
        <v>3</v>
      </c>
      <c r="I767" s="152" t="str">
        <f t="shared" si="136"/>
        <v>都調布北</v>
      </c>
      <c r="K767" s="152" t="str">
        <f t="shared" si="145"/>
        <v>男</v>
      </c>
      <c r="M767" s="380">
        <v>53542</v>
      </c>
      <c r="N767" s="380" t="s">
        <v>532</v>
      </c>
      <c r="O767" s="380" t="s">
        <v>1790</v>
      </c>
      <c r="P767" s="380" t="s">
        <v>533</v>
      </c>
      <c r="Q767" s="380" t="s">
        <v>387</v>
      </c>
      <c r="R767" s="380" t="s">
        <v>885</v>
      </c>
      <c r="S767" s="379"/>
      <c r="T767" s="380">
        <v>3</v>
      </c>
    </row>
    <row r="768" spans="1:20" x14ac:dyDescent="0.2">
      <c r="A768" s="151">
        <f t="shared" si="137"/>
        <v>53543</v>
      </c>
      <c r="B768" s="151">
        <f t="shared" si="138"/>
        <v>5</v>
      </c>
      <c r="C768" s="152">
        <f t="shared" si="139"/>
        <v>35</v>
      </c>
      <c r="D768" s="152" t="str">
        <f t="shared" si="140"/>
        <v>長谷川</v>
      </c>
      <c r="E768" s="152" t="str">
        <f t="shared" si="141"/>
        <v>皓一</v>
      </c>
      <c r="F768" s="153" t="str">
        <f t="shared" si="142"/>
        <v>ﾊｾｶﾞﾜ</v>
      </c>
      <c r="G768" s="153" t="str">
        <f t="shared" si="143"/>
        <v>ｺｳｲﾁ</v>
      </c>
      <c r="H768" s="154">
        <f t="shared" si="144"/>
        <v>3</v>
      </c>
      <c r="I768" s="152" t="str">
        <f t="shared" si="136"/>
        <v>都調布北</v>
      </c>
      <c r="K768" s="152" t="str">
        <f t="shared" si="145"/>
        <v>男</v>
      </c>
      <c r="M768" s="380">
        <v>53543</v>
      </c>
      <c r="N768" s="380" t="s">
        <v>499</v>
      </c>
      <c r="O768" s="380" t="s">
        <v>2546</v>
      </c>
      <c r="P768" s="380" t="s">
        <v>509</v>
      </c>
      <c r="Q768" s="380" t="s">
        <v>632</v>
      </c>
      <c r="R768" s="380" t="s">
        <v>885</v>
      </c>
      <c r="S768" s="379"/>
      <c r="T768" s="380">
        <v>3</v>
      </c>
    </row>
    <row r="769" spans="1:20" x14ac:dyDescent="0.2">
      <c r="A769" s="151">
        <f t="shared" si="137"/>
        <v>53544</v>
      </c>
      <c r="B769" s="151">
        <f t="shared" si="138"/>
        <v>5</v>
      </c>
      <c r="C769" s="152">
        <f t="shared" si="139"/>
        <v>35</v>
      </c>
      <c r="D769" s="152" t="str">
        <f t="shared" si="140"/>
        <v>日高</v>
      </c>
      <c r="E769" s="152" t="str">
        <f t="shared" si="141"/>
        <v>悠河</v>
      </c>
      <c r="F769" s="153" t="str">
        <f t="shared" si="142"/>
        <v>ﾋﾀﾞｶ</v>
      </c>
      <c r="G769" s="153" t="str">
        <f t="shared" si="143"/>
        <v>ﾕｳｶﾞ</v>
      </c>
      <c r="H769" s="154">
        <f t="shared" si="144"/>
        <v>3</v>
      </c>
      <c r="I769" s="152" t="str">
        <f t="shared" si="136"/>
        <v>都調布北</v>
      </c>
      <c r="K769" s="152" t="str">
        <f t="shared" si="145"/>
        <v>男</v>
      </c>
      <c r="M769" s="380">
        <v>53544</v>
      </c>
      <c r="N769" s="380" t="s">
        <v>2547</v>
      </c>
      <c r="O769" s="380" t="s">
        <v>2548</v>
      </c>
      <c r="P769" s="380" t="s">
        <v>2549</v>
      </c>
      <c r="Q769" s="380" t="s">
        <v>955</v>
      </c>
      <c r="R769" s="380" t="s">
        <v>885</v>
      </c>
      <c r="S769" s="379"/>
      <c r="T769" s="380">
        <v>3</v>
      </c>
    </row>
    <row r="770" spans="1:20" x14ac:dyDescent="0.2">
      <c r="A770" s="151">
        <f t="shared" si="137"/>
        <v>53545</v>
      </c>
      <c r="B770" s="151">
        <f t="shared" si="138"/>
        <v>5</v>
      </c>
      <c r="C770" s="152">
        <f t="shared" si="139"/>
        <v>35</v>
      </c>
      <c r="D770" s="152" t="str">
        <f t="shared" si="140"/>
        <v>今井</v>
      </c>
      <c r="E770" s="152" t="str">
        <f t="shared" si="141"/>
        <v>大志</v>
      </c>
      <c r="F770" s="153" t="str">
        <f t="shared" si="142"/>
        <v>ｲﾏｲ</v>
      </c>
      <c r="G770" s="153" t="str">
        <f t="shared" si="143"/>
        <v>ﾀｲｼ</v>
      </c>
      <c r="H770" s="154">
        <f t="shared" si="144"/>
        <v>3</v>
      </c>
      <c r="I770" s="152" t="str">
        <f t="shared" ref="I770:I833" si="146">VLOOKUP(B770*100+C770,テスト,2,0)</f>
        <v>都調布北</v>
      </c>
      <c r="K770" s="152" t="str">
        <f t="shared" si="145"/>
        <v>男</v>
      </c>
      <c r="M770" s="380">
        <v>53545</v>
      </c>
      <c r="N770" s="380" t="s">
        <v>642</v>
      </c>
      <c r="O770" s="380" t="s">
        <v>2550</v>
      </c>
      <c r="P770" s="380" t="s">
        <v>643</v>
      </c>
      <c r="Q770" s="380" t="s">
        <v>2551</v>
      </c>
      <c r="R770" s="380" t="s">
        <v>885</v>
      </c>
      <c r="S770" s="379"/>
      <c r="T770" s="380">
        <v>3</v>
      </c>
    </row>
    <row r="771" spans="1:20" x14ac:dyDescent="0.2">
      <c r="A771" s="151">
        <f t="shared" ref="A771:A834" si="147">M771</f>
        <v>53546</v>
      </c>
      <c r="B771" s="151">
        <f t="shared" ref="B771:B834" si="148">ROUNDDOWN(A771/10000,0)</f>
        <v>5</v>
      </c>
      <c r="C771" s="152">
        <f t="shared" ref="C771:C834" si="149">ROUNDDOWN((A771-B771*10000)/100,0)</f>
        <v>35</v>
      </c>
      <c r="D771" s="152" t="str">
        <f t="shared" ref="D771:D834" si="150">N771</f>
        <v>海老澤</v>
      </c>
      <c r="E771" s="152" t="str">
        <f t="shared" ref="E771:E834" si="151">O771</f>
        <v>淳</v>
      </c>
      <c r="F771" s="153" t="str">
        <f t="shared" ref="F771:F834" si="152">P771</f>
        <v>ｴﾋﾞｻﾜ</v>
      </c>
      <c r="G771" s="153" t="str">
        <f t="shared" ref="G771:G834" si="153">Q771</f>
        <v>ｼﾞｭﾝ</v>
      </c>
      <c r="H771" s="154">
        <f t="shared" ref="H771:H834" si="154">T771</f>
        <v>3</v>
      </c>
      <c r="I771" s="152" t="str">
        <f t="shared" si="146"/>
        <v>都調布北</v>
      </c>
      <c r="K771" s="152" t="str">
        <f t="shared" ref="K771:K834" si="155">R771</f>
        <v>男</v>
      </c>
      <c r="M771" s="380">
        <v>53546</v>
      </c>
      <c r="N771" s="380" t="s">
        <v>2552</v>
      </c>
      <c r="O771" s="380" t="s">
        <v>2553</v>
      </c>
      <c r="P771" s="380" t="s">
        <v>2554</v>
      </c>
      <c r="Q771" s="380" t="s">
        <v>383</v>
      </c>
      <c r="R771" s="380" t="s">
        <v>885</v>
      </c>
      <c r="S771" s="379"/>
      <c r="T771" s="380">
        <v>3</v>
      </c>
    </row>
    <row r="772" spans="1:20" x14ac:dyDescent="0.2">
      <c r="A772" s="151">
        <f t="shared" si="147"/>
        <v>53571</v>
      </c>
      <c r="B772" s="151">
        <f t="shared" si="148"/>
        <v>5</v>
      </c>
      <c r="C772" s="152">
        <f t="shared" si="149"/>
        <v>35</v>
      </c>
      <c r="D772" s="152" t="str">
        <f t="shared" si="150"/>
        <v>矢部</v>
      </c>
      <c r="E772" s="152" t="str">
        <f t="shared" si="151"/>
        <v>智菜</v>
      </c>
      <c r="F772" s="153" t="str">
        <f t="shared" si="152"/>
        <v>ﾔﾍﾞ</v>
      </c>
      <c r="G772" s="153" t="str">
        <f t="shared" si="153"/>
        <v>ﾁﾅ</v>
      </c>
      <c r="H772" s="154">
        <f t="shared" si="154"/>
        <v>3</v>
      </c>
      <c r="I772" s="152" t="str">
        <f t="shared" si="146"/>
        <v>都調布北</v>
      </c>
      <c r="K772" s="152" t="str">
        <f t="shared" si="155"/>
        <v>女</v>
      </c>
      <c r="M772" s="380">
        <v>53571</v>
      </c>
      <c r="N772" s="380" t="s">
        <v>2555</v>
      </c>
      <c r="O772" s="380" t="s">
        <v>1547</v>
      </c>
      <c r="P772" s="380" t="s">
        <v>2556</v>
      </c>
      <c r="Q772" s="380" t="s">
        <v>2557</v>
      </c>
      <c r="R772" s="380" t="s">
        <v>886</v>
      </c>
      <c r="S772" s="379"/>
      <c r="T772" s="380">
        <v>3</v>
      </c>
    </row>
    <row r="773" spans="1:20" x14ac:dyDescent="0.2">
      <c r="A773" s="151">
        <f t="shared" si="147"/>
        <v>53572</v>
      </c>
      <c r="B773" s="151">
        <f t="shared" si="148"/>
        <v>5</v>
      </c>
      <c r="C773" s="152">
        <f t="shared" si="149"/>
        <v>35</v>
      </c>
      <c r="D773" s="152" t="str">
        <f t="shared" si="150"/>
        <v>三浦</v>
      </c>
      <c r="E773" s="152" t="str">
        <f t="shared" si="151"/>
        <v>百絵</v>
      </c>
      <c r="F773" s="153" t="str">
        <f t="shared" si="152"/>
        <v>ﾐｳﾗ</v>
      </c>
      <c r="G773" s="153" t="str">
        <f t="shared" si="153"/>
        <v>ﾓｴ</v>
      </c>
      <c r="H773" s="154">
        <f t="shared" si="154"/>
        <v>3</v>
      </c>
      <c r="I773" s="152" t="str">
        <f t="shared" si="146"/>
        <v>都調布北</v>
      </c>
      <c r="K773" s="152" t="str">
        <f t="shared" si="155"/>
        <v>女</v>
      </c>
      <c r="M773" s="380">
        <v>53572</v>
      </c>
      <c r="N773" s="380" t="s">
        <v>206</v>
      </c>
      <c r="O773" s="380" t="s">
        <v>2558</v>
      </c>
      <c r="P773" s="380" t="s">
        <v>354</v>
      </c>
      <c r="Q773" s="380" t="s">
        <v>410</v>
      </c>
      <c r="R773" s="380" t="s">
        <v>886</v>
      </c>
      <c r="S773" s="379"/>
      <c r="T773" s="380">
        <v>3</v>
      </c>
    </row>
    <row r="774" spans="1:20" x14ac:dyDescent="0.2">
      <c r="A774" s="151">
        <f t="shared" si="147"/>
        <v>53581</v>
      </c>
      <c r="B774" s="151">
        <f t="shared" si="148"/>
        <v>5</v>
      </c>
      <c r="C774" s="152">
        <f t="shared" si="149"/>
        <v>35</v>
      </c>
      <c r="D774" s="152" t="str">
        <f t="shared" si="150"/>
        <v>河野</v>
      </c>
      <c r="E774" s="152" t="str">
        <f t="shared" si="151"/>
        <v>明也子</v>
      </c>
      <c r="F774" s="153" t="str">
        <f t="shared" si="152"/>
        <v>ｶﾜﾉ</v>
      </c>
      <c r="G774" s="153" t="str">
        <f t="shared" si="153"/>
        <v>ｻﾔｺ</v>
      </c>
      <c r="H774" s="154">
        <f t="shared" si="154"/>
        <v>2</v>
      </c>
      <c r="I774" s="152" t="str">
        <f t="shared" si="146"/>
        <v>都調布北</v>
      </c>
      <c r="K774" s="152" t="str">
        <f t="shared" si="155"/>
        <v>女</v>
      </c>
      <c r="M774" s="380">
        <v>53581</v>
      </c>
      <c r="N774" s="380" t="s">
        <v>2410</v>
      </c>
      <c r="O774" s="380" t="s">
        <v>4245</v>
      </c>
      <c r="P774" s="380" t="s">
        <v>4038</v>
      </c>
      <c r="Q774" s="380" t="s">
        <v>4246</v>
      </c>
      <c r="R774" s="380" t="s">
        <v>886</v>
      </c>
      <c r="S774" s="379"/>
      <c r="T774" s="380">
        <v>2</v>
      </c>
    </row>
    <row r="775" spans="1:20" x14ac:dyDescent="0.2">
      <c r="A775" s="151">
        <f t="shared" si="147"/>
        <v>53582</v>
      </c>
      <c r="B775" s="151">
        <f t="shared" si="148"/>
        <v>5</v>
      </c>
      <c r="C775" s="152">
        <f t="shared" si="149"/>
        <v>35</v>
      </c>
      <c r="D775" s="152" t="str">
        <f t="shared" si="150"/>
        <v>横尾</v>
      </c>
      <c r="E775" s="152" t="str">
        <f t="shared" si="151"/>
        <v>瑞花</v>
      </c>
      <c r="F775" s="153" t="str">
        <f t="shared" si="152"/>
        <v>ﾖｺｵ</v>
      </c>
      <c r="G775" s="153" t="str">
        <f t="shared" si="153"/>
        <v>ﾐｽﾞｶ</v>
      </c>
      <c r="H775" s="154">
        <f t="shared" si="154"/>
        <v>2</v>
      </c>
      <c r="I775" s="152" t="str">
        <f t="shared" si="146"/>
        <v>都調布北</v>
      </c>
      <c r="K775" s="152" t="str">
        <f t="shared" si="155"/>
        <v>女</v>
      </c>
      <c r="M775" s="380">
        <v>53582</v>
      </c>
      <c r="N775" s="380" t="s">
        <v>2532</v>
      </c>
      <c r="O775" s="380" t="s">
        <v>4247</v>
      </c>
      <c r="P775" s="380" t="s">
        <v>2533</v>
      </c>
      <c r="Q775" s="380" t="s">
        <v>4248</v>
      </c>
      <c r="R775" s="380" t="s">
        <v>886</v>
      </c>
      <c r="S775" s="379"/>
      <c r="T775" s="380">
        <v>2</v>
      </c>
    </row>
    <row r="776" spans="1:20" x14ac:dyDescent="0.2">
      <c r="A776" s="151">
        <f t="shared" si="147"/>
        <v>53601</v>
      </c>
      <c r="B776" s="151">
        <f t="shared" si="148"/>
        <v>5</v>
      </c>
      <c r="C776" s="152">
        <f t="shared" si="149"/>
        <v>36</v>
      </c>
      <c r="D776" s="152" t="str">
        <f t="shared" si="150"/>
        <v>原嶋</v>
      </c>
      <c r="E776" s="152" t="str">
        <f t="shared" si="151"/>
        <v>涼</v>
      </c>
      <c r="F776" s="153" t="str">
        <f t="shared" si="152"/>
        <v>ﾊﾗｼﾏ</v>
      </c>
      <c r="G776" s="153" t="str">
        <f t="shared" si="153"/>
        <v>ﾘｮｳ</v>
      </c>
      <c r="H776" s="154">
        <f t="shared" si="154"/>
        <v>3</v>
      </c>
      <c r="I776" s="152" t="str">
        <f t="shared" si="146"/>
        <v>都調布南</v>
      </c>
      <c r="K776" s="152" t="str">
        <f t="shared" si="155"/>
        <v>男</v>
      </c>
      <c r="M776" s="380">
        <v>53601</v>
      </c>
      <c r="N776" s="380" t="s">
        <v>1969</v>
      </c>
      <c r="O776" s="380" t="s">
        <v>178</v>
      </c>
      <c r="P776" s="380" t="s">
        <v>1221</v>
      </c>
      <c r="Q776" s="380" t="s">
        <v>396</v>
      </c>
      <c r="R776" s="380" t="s">
        <v>885</v>
      </c>
      <c r="S776" s="379"/>
      <c r="T776" s="380">
        <v>3</v>
      </c>
    </row>
    <row r="777" spans="1:20" x14ac:dyDescent="0.2">
      <c r="A777" s="151">
        <f t="shared" si="147"/>
        <v>53605</v>
      </c>
      <c r="B777" s="151">
        <f t="shared" si="148"/>
        <v>5</v>
      </c>
      <c r="C777" s="152">
        <f t="shared" si="149"/>
        <v>36</v>
      </c>
      <c r="D777" s="152" t="str">
        <f t="shared" si="150"/>
        <v>橋本</v>
      </c>
      <c r="E777" s="152" t="str">
        <f t="shared" si="151"/>
        <v>拓樹</v>
      </c>
      <c r="F777" s="153" t="str">
        <f t="shared" si="152"/>
        <v>ﾊｼﾓﾄ</v>
      </c>
      <c r="G777" s="153" t="str">
        <f t="shared" si="153"/>
        <v>ﾋﾛｷ</v>
      </c>
      <c r="H777" s="154">
        <f t="shared" si="154"/>
        <v>3</v>
      </c>
      <c r="I777" s="152" t="str">
        <f t="shared" si="146"/>
        <v>都調布南</v>
      </c>
      <c r="K777" s="152" t="str">
        <f t="shared" si="155"/>
        <v>男</v>
      </c>
      <c r="M777" s="380">
        <v>53605</v>
      </c>
      <c r="N777" s="380" t="s">
        <v>945</v>
      </c>
      <c r="O777" s="380" t="s">
        <v>3020</v>
      </c>
      <c r="P777" s="380" t="s">
        <v>946</v>
      </c>
      <c r="Q777" s="380" t="s">
        <v>391</v>
      </c>
      <c r="R777" s="380" t="s">
        <v>885</v>
      </c>
      <c r="S777" s="379"/>
      <c r="T777" s="380">
        <v>3</v>
      </c>
    </row>
    <row r="778" spans="1:20" x14ac:dyDescent="0.2">
      <c r="A778" s="151">
        <f t="shared" si="147"/>
        <v>53606</v>
      </c>
      <c r="B778" s="151">
        <f t="shared" si="148"/>
        <v>5</v>
      </c>
      <c r="C778" s="152">
        <f t="shared" si="149"/>
        <v>36</v>
      </c>
      <c r="D778" s="152" t="str">
        <f t="shared" si="150"/>
        <v>住吉</v>
      </c>
      <c r="E778" s="152" t="str">
        <f t="shared" si="151"/>
        <v>央成</v>
      </c>
      <c r="F778" s="153" t="str">
        <f t="shared" si="152"/>
        <v>ｽﾐﾖｼ</v>
      </c>
      <c r="G778" s="153" t="str">
        <f t="shared" si="153"/>
        <v>ﾋﾛｼｹﾞ</v>
      </c>
      <c r="H778" s="154">
        <f t="shared" si="154"/>
        <v>2</v>
      </c>
      <c r="I778" s="152" t="str">
        <f t="shared" si="146"/>
        <v>都調布南</v>
      </c>
      <c r="K778" s="152" t="str">
        <f t="shared" si="155"/>
        <v>男</v>
      </c>
      <c r="M778" s="380">
        <v>53606</v>
      </c>
      <c r="N778" s="380" t="s">
        <v>1385</v>
      </c>
      <c r="O778" s="380" t="s">
        <v>3585</v>
      </c>
      <c r="P778" s="380" t="s">
        <v>1386</v>
      </c>
      <c r="Q778" s="380" t="s">
        <v>3586</v>
      </c>
      <c r="R778" s="380" t="s">
        <v>885</v>
      </c>
      <c r="S778" s="379"/>
      <c r="T778" s="380">
        <v>2</v>
      </c>
    </row>
    <row r="779" spans="1:20" x14ac:dyDescent="0.2">
      <c r="A779" s="151">
        <f t="shared" si="147"/>
        <v>53607</v>
      </c>
      <c r="B779" s="151">
        <f t="shared" si="148"/>
        <v>5</v>
      </c>
      <c r="C779" s="152">
        <f t="shared" si="149"/>
        <v>36</v>
      </c>
      <c r="D779" s="152" t="str">
        <f t="shared" si="150"/>
        <v>秋廣</v>
      </c>
      <c r="E779" s="152" t="str">
        <f t="shared" si="151"/>
        <v>鴻</v>
      </c>
      <c r="F779" s="153" t="str">
        <f t="shared" si="152"/>
        <v>ｱｷﾋﾛ</v>
      </c>
      <c r="G779" s="153" t="str">
        <f t="shared" si="153"/>
        <v>ﾂﾖｼ</v>
      </c>
      <c r="H779" s="154">
        <f t="shared" si="154"/>
        <v>2</v>
      </c>
      <c r="I779" s="152" t="str">
        <f t="shared" si="146"/>
        <v>都調布南</v>
      </c>
      <c r="K779" s="152" t="str">
        <f t="shared" si="155"/>
        <v>男</v>
      </c>
      <c r="M779" s="380">
        <v>53607</v>
      </c>
      <c r="N779" s="380" t="s">
        <v>4249</v>
      </c>
      <c r="O779" s="380" t="s">
        <v>4250</v>
      </c>
      <c r="P779" s="380" t="s">
        <v>543</v>
      </c>
      <c r="Q779" s="380" t="s">
        <v>2221</v>
      </c>
      <c r="R779" s="380" t="s">
        <v>885</v>
      </c>
      <c r="S779" s="379"/>
      <c r="T779" s="380">
        <v>2</v>
      </c>
    </row>
    <row r="780" spans="1:20" x14ac:dyDescent="0.2">
      <c r="A780" s="151">
        <f t="shared" si="147"/>
        <v>53610</v>
      </c>
      <c r="B780" s="151">
        <f t="shared" si="148"/>
        <v>5</v>
      </c>
      <c r="C780" s="152">
        <f t="shared" si="149"/>
        <v>36</v>
      </c>
      <c r="D780" s="152" t="str">
        <f t="shared" si="150"/>
        <v>宮原</v>
      </c>
      <c r="E780" s="152" t="str">
        <f t="shared" si="151"/>
        <v>廉人</v>
      </c>
      <c r="F780" s="153" t="str">
        <f t="shared" si="152"/>
        <v>ﾐﾔﾊﾗ</v>
      </c>
      <c r="G780" s="153" t="str">
        <f t="shared" si="153"/>
        <v>ﾚﾝﾄ</v>
      </c>
      <c r="H780" s="154">
        <f t="shared" si="154"/>
        <v>2</v>
      </c>
      <c r="I780" s="152" t="str">
        <f t="shared" si="146"/>
        <v>都調布南</v>
      </c>
      <c r="K780" s="152" t="str">
        <f t="shared" si="155"/>
        <v>男</v>
      </c>
      <c r="M780" s="380">
        <v>53610</v>
      </c>
      <c r="N780" s="380" t="s">
        <v>3409</v>
      </c>
      <c r="O780" s="380" t="s">
        <v>4251</v>
      </c>
      <c r="P780" s="380" t="s">
        <v>3410</v>
      </c>
      <c r="Q780" s="380" t="s">
        <v>4252</v>
      </c>
      <c r="R780" s="380" t="s">
        <v>885</v>
      </c>
      <c r="S780" s="379"/>
      <c r="T780" s="380">
        <v>2</v>
      </c>
    </row>
    <row r="781" spans="1:20" x14ac:dyDescent="0.2">
      <c r="A781" s="151">
        <f t="shared" si="147"/>
        <v>53616</v>
      </c>
      <c r="B781" s="151">
        <f t="shared" si="148"/>
        <v>5</v>
      </c>
      <c r="C781" s="152">
        <f t="shared" si="149"/>
        <v>36</v>
      </c>
      <c r="D781" s="152" t="str">
        <f t="shared" si="150"/>
        <v>市川</v>
      </c>
      <c r="E781" s="152" t="str">
        <f t="shared" si="151"/>
        <v>雄基</v>
      </c>
      <c r="F781" s="153" t="str">
        <f t="shared" si="152"/>
        <v>ｲﾁｶﾜ</v>
      </c>
      <c r="G781" s="153" t="str">
        <f t="shared" si="153"/>
        <v>ｶﾂｷ</v>
      </c>
      <c r="H781" s="154">
        <f t="shared" si="154"/>
        <v>1</v>
      </c>
      <c r="I781" s="152" t="str">
        <f t="shared" si="146"/>
        <v>都調布南</v>
      </c>
      <c r="K781" s="152" t="str">
        <f t="shared" si="155"/>
        <v>男</v>
      </c>
      <c r="M781" s="380">
        <v>53616</v>
      </c>
      <c r="N781" s="380" t="s">
        <v>205</v>
      </c>
      <c r="O781" s="380" t="s">
        <v>5699</v>
      </c>
      <c r="P781" s="380" t="s">
        <v>495</v>
      </c>
      <c r="Q781" s="380" t="s">
        <v>4270</v>
      </c>
      <c r="R781" s="380" t="s">
        <v>885</v>
      </c>
      <c r="S781" s="379"/>
      <c r="T781" s="380">
        <v>1</v>
      </c>
    </row>
    <row r="782" spans="1:20" x14ac:dyDescent="0.2">
      <c r="A782" s="151">
        <f t="shared" si="147"/>
        <v>53617</v>
      </c>
      <c r="B782" s="151">
        <f t="shared" si="148"/>
        <v>5</v>
      </c>
      <c r="C782" s="152">
        <f t="shared" si="149"/>
        <v>36</v>
      </c>
      <c r="D782" s="152" t="str">
        <f t="shared" si="150"/>
        <v>太田</v>
      </c>
      <c r="E782" s="152" t="str">
        <f t="shared" si="151"/>
        <v>岬介</v>
      </c>
      <c r="F782" s="153" t="str">
        <f t="shared" si="152"/>
        <v>ｵｵﾀ</v>
      </c>
      <c r="G782" s="153" t="str">
        <f t="shared" si="153"/>
        <v>ｺｳｽｹ</v>
      </c>
      <c r="H782" s="154">
        <f t="shared" si="154"/>
        <v>1</v>
      </c>
      <c r="I782" s="152" t="str">
        <f t="shared" si="146"/>
        <v>都調布南</v>
      </c>
      <c r="K782" s="152" t="str">
        <f t="shared" si="155"/>
        <v>男</v>
      </c>
      <c r="M782" s="380">
        <v>53617</v>
      </c>
      <c r="N782" s="380" t="s">
        <v>190</v>
      </c>
      <c r="O782" s="380" t="s">
        <v>5700</v>
      </c>
      <c r="P782" s="380" t="s">
        <v>461</v>
      </c>
      <c r="Q782" s="380" t="s">
        <v>417</v>
      </c>
      <c r="R782" s="380" t="s">
        <v>885</v>
      </c>
      <c r="S782" s="379"/>
      <c r="T782" s="380">
        <v>1</v>
      </c>
    </row>
    <row r="783" spans="1:20" x14ac:dyDescent="0.2">
      <c r="A783" s="151">
        <f t="shared" si="147"/>
        <v>53618</v>
      </c>
      <c r="B783" s="151">
        <f t="shared" si="148"/>
        <v>5</v>
      </c>
      <c r="C783" s="152">
        <f t="shared" si="149"/>
        <v>36</v>
      </c>
      <c r="D783" s="152" t="str">
        <f t="shared" si="150"/>
        <v>片岡</v>
      </c>
      <c r="E783" s="152" t="str">
        <f t="shared" si="151"/>
        <v>祥太</v>
      </c>
      <c r="F783" s="153" t="str">
        <f t="shared" si="152"/>
        <v>ｶﾀｵｶ</v>
      </c>
      <c r="G783" s="153" t="str">
        <f t="shared" si="153"/>
        <v>ｼｮｳﾀ</v>
      </c>
      <c r="H783" s="154">
        <f t="shared" si="154"/>
        <v>1</v>
      </c>
      <c r="I783" s="152" t="str">
        <f t="shared" si="146"/>
        <v>都調布南</v>
      </c>
      <c r="K783" s="152" t="str">
        <f t="shared" si="155"/>
        <v>男</v>
      </c>
      <c r="M783" s="380">
        <v>53618</v>
      </c>
      <c r="N783" s="380" t="s">
        <v>144</v>
      </c>
      <c r="O783" s="380" t="s">
        <v>5701</v>
      </c>
      <c r="P783" s="380" t="s">
        <v>440</v>
      </c>
      <c r="Q783" s="380" t="s">
        <v>462</v>
      </c>
      <c r="R783" s="380" t="s">
        <v>885</v>
      </c>
      <c r="S783" s="379"/>
      <c r="T783" s="380">
        <v>1</v>
      </c>
    </row>
    <row r="784" spans="1:20" x14ac:dyDescent="0.2">
      <c r="A784" s="151">
        <f t="shared" si="147"/>
        <v>53619</v>
      </c>
      <c r="B784" s="151">
        <f t="shared" si="148"/>
        <v>5</v>
      </c>
      <c r="C784" s="152">
        <f t="shared" si="149"/>
        <v>36</v>
      </c>
      <c r="D784" s="152" t="str">
        <f t="shared" si="150"/>
        <v>小山</v>
      </c>
      <c r="E784" s="152" t="str">
        <f t="shared" si="151"/>
        <v>昴</v>
      </c>
      <c r="F784" s="153" t="str">
        <f t="shared" si="152"/>
        <v>ｺﾔﾏ</v>
      </c>
      <c r="G784" s="153" t="str">
        <f t="shared" si="153"/>
        <v>ｽﾊﾞﾙ</v>
      </c>
      <c r="H784" s="154">
        <f t="shared" si="154"/>
        <v>1</v>
      </c>
      <c r="I784" s="152" t="str">
        <f t="shared" si="146"/>
        <v>都調布南</v>
      </c>
      <c r="K784" s="152" t="str">
        <f t="shared" si="155"/>
        <v>男</v>
      </c>
      <c r="M784" s="380">
        <v>53619</v>
      </c>
      <c r="N784" s="380" t="s">
        <v>238</v>
      </c>
      <c r="O784" s="380" t="s">
        <v>5702</v>
      </c>
      <c r="P784" s="380" t="s">
        <v>466</v>
      </c>
      <c r="Q784" s="380" t="s">
        <v>5703</v>
      </c>
      <c r="R784" s="380" t="s">
        <v>885</v>
      </c>
      <c r="S784" s="379"/>
      <c r="T784" s="380">
        <v>1</v>
      </c>
    </row>
    <row r="785" spans="1:20" x14ac:dyDescent="0.2">
      <c r="A785" s="151">
        <f t="shared" si="147"/>
        <v>53620</v>
      </c>
      <c r="B785" s="151">
        <f t="shared" si="148"/>
        <v>5</v>
      </c>
      <c r="C785" s="152">
        <f t="shared" si="149"/>
        <v>36</v>
      </c>
      <c r="D785" s="152" t="str">
        <f t="shared" si="150"/>
        <v>榎本</v>
      </c>
      <c r="E785" s="152" t="str">
        <f t="shared" si="151"/>
        <v>敦也</v>
      </c>
      <c r="F785" s="153" t="str">
        <f t="shared" si="152"/>
        <v>ｴﾉﾓﾄ</v>
      </c>
      <c r="G785" s="153" t="str">
        <f t="shared" si="153"/>
        <v>ｱﾂﾔ</v>
      </c>
      <c r="H785" s="154">
        <f t="shared" si="154"/>
        <v>1</v>
      </c>
      <c r="I785" s="152" t="str">
        <f t="shared" si="146"/>
        <v>都調布南</v>
      </c>
      <c r="K785" s="152" t="str">
        <f t="shared" si="155"/>
        <v>男</v>
      </c>
      <c r="M785" s="380">
        <v>53620</v>
      </c>
      <c r="N785" s="380" t="s">
        <v>244</v>
      </c>
      <c r="O785" s="380" t="s">
        <v>28</v>
      </c>
      <c r="P785" s="380" t="s">
        <v>524</v>
      </c>
      <c r="Q785" s="380" t="s">
        <v>968</v>
      </c>
      <c r="R785" s="380" t="s">
        <v>885</v>
      </c>
      <c r="S785" s="379"/>
      <c r="T785" s="380">
        <v>1</v>
      </c>
    </row>
    <row r="786" spans="1:20" x14ac:dyDescent="0.2">
      <c r="A786" s="151">
        <f t="shared" si="147"/>
        <v>53621</v>
      </c>
      <c r="B786" s="151">
        <f t="shared" si="148"/>
        <v>5</v>
      </c>
      <c r="C786" s="152">
        <f t="shared" si="149"/>
        <v>36</v>
      </c>
      <c r="D786" s="152" t="str">
        <f t="shared" si="150"/>
        <v>小川</v>
      </c>
      <c r="E786" s="152" t="str">
        <f t="shared" si="151"/>
        <v>奏真</v>
      </c>
      <c r="F786" s="153" t="str">
        <f t="shared" si="152"/>
        <v>ｵｶﾞﾜ</v>
      </c>
      <c r="G786" s="153" t="str">
        <f t="shared" si="153"/>
        <v>ｿｳﾏ</v>
      </c>
      <c r="H786" s="154">
        <f t="shared" si="154"/>
        <v>1</v>
      </c>
      <c r="I786" s="152" t="str">
        <f t="shared" si="146"/>
        <v>都調布南</v>
      </c>
      <c r="K786" s="152" t="str">
        <f t="shared" si="155"/>
        <v>男</v>
      </c>
      <c r="M786" s="380">
        <v>53621</v>
      </c>
      <c r="N786" s="380" t="s">
        <v>128</v>
      </c>
      <c r="O786" s="380" t="s">
        <v>5704</v>
      </c>
      <c r="P786" s="380" t="s">
        <v>382</v>
      </c>
      <c r="Q786" s="380" t="s">
        <v>1313</v>
      </c>
      <c r="R786" s="380" t="s">
        <v>885</v>
      </c>
      <c r="S786" s="379"/>
      <c r="T786" s="380">
        <v>1</v>
      </c>
    </row>
    <row r="787" spans="1:20" x14ac:dyDescent="0.2">
      <c r="A787" s="151">
        <f t="shared" si="147"/>
        <v>53622</v>
      </c>
      <c r="B787" s="151">
        <f t="shared" si="148"/>
        <v>5</v>
      </c>
      <c r="C787" s="152">
        <f t="shared" si="149"/>
        <v>36</v>
      </c>
      <c r="D787" s="152" t="str">
        <f t="shared" si="150"/>
        <v>青柳</v>
      </c>
      <c r="E787" s="152" t="str">
        <f t="shared" si="151"/>
        <v>彰太</v>
      </c>
      <c r="F787" s="153" t="str">
        <f t="shared" si="152"/>
        <v>ｱｵﾔﾅｷﾞ</v>
      </c>
      <c r="G787" s="153" t="str">
        <f t="shared" si="153"/>
        <v>ｼｮｳﾀ</v>
      </c>
      <c r="H787" s="154">
        <f t="shared" si="154"/>
        <v>1</v>
      </c>
      <c r="I787" s="152" t="str">
        <f t="shared" si="146"/>
        <v>都調布南</v>
      </c>
      <c r="K787" s="152" t="str">
        <f t="shared" si="155"/>
        <v>男</v>
      </c>
      <c r="M787" s="380">
        <v>53622</v>
      </c>
      <c r="N787" s="380" t="s">
        <v>2870</v>
      </c>
      <c r="O787" s="380" t="s">
        <v>2583</v>
      </c>
      <c r="P787" s="380" t="s">
        <v>5705</v>
      </c>
      <c r="Q787" s="380" t="s">
        <v>462</v>
      </c>
      <c r="R787" s="380" t="s">
        <v>885</v>
      </c>
      <c r="S787" s="379"/>
      <c r="T787" s="380">
        <v>1</v>
      </c>
    </row>
    <row r="788" spans="1:20" x14ac:dyDescent="0.2">
      <c r="A788" s="151">
        <f t="shared" si="147"/>
        <v>53623</v>
      </c>
      <c r="B788" s="151">
        <f t="shared" si="148"/>
        <v>5</v>
      </c>
      <c r="C788" s="152">
        <f t="shared" si="149"/>
        <v>36</v>
      </c>
      <c r="D788" s="152" t="str">
        <f t="shared" si="150"/>
        <v>佐藤</v>
      </c>
      <c r="E788" s="152" t="str">
        <f t="shared" si="151"/>
        <v>慶一</v>
      </c>
      <c r="F788" s="153" t="str">
        <f t="shared" si="152"/>
        <v>ｻﾄｳ</v>
      </c>
      <c r="G788" s="153" t="str">
        <f t="shared" si="153"/>
        <v>ｹｲｲﾁ</v>
      </c>
      <c r="H788" s="154">
        <f t="shared" si="154"/>
        <v>1</v>
      </c>
      <c r="I788" s="152" t="str">
        <f t="shared" si="146"/>
        <v>都調布南</v>
      </c>
      <c r="K788" s="152" t="str">
        <f t="shared" si="155"/>
        <v>男</v>
      </c>
      <c r="M788" s="380">
        <v>53623</v>
      </c>
      <c r="N788" s="380" t="s">
        <v>101</v>
      </c>
      <c r="O788" s="380" t="s">
        <v>5706</v>
      </c>
      <c r="P788" s="380" t="s">
        <v>313</v>
      </c>
      <c r="Q788" s="380" t="s">
        <v>5707</v>
      </c>
      <c r="R788" s="380" t="s">
        <v>885</v>
      </c>
      <c r="S788" s="379"/>
      <c r="T788" s="380">
        <v>1</v>
      </c>
    </row>
    <row r="789" spans="1:20" x14ac:dyDescent="0.2">
      <c r="A789" s="151">
        <f t="shared" si="147"/>
        <v>53624</v>
      </c>
      <c r="B789" s="151">
        <f t="shared" si="148"/>
        <v>5</v>
      </c>
      <c r="C789" s="152">
        <f t="shared" si="149"/>
        <v>36</v>
      </c>
      <c r="D789" s="152" t="str">
        <f t="shared" si="150"/>
        <v>太刀川</v>
      </c>
      <c r="E789" s="152" t="str">
        <f t="shared" si="151"/>
        <v>政希</v>
      </c>
      <c r="F789" s="153" t="str">
        <f t="shared" si="152"/>
        <v>ﾀﾁｶﾜ</v>
      </c>
      <c r="G789" s="153" t="str">
        <f t="shared" si="153"/>
        <v>ﾏｻｷ</v>
      </c>
      <c r="H789" s="154">
        <f t="shared" si="154"/>
        <v>1</v>
      </c>
      <c r="I789" s="152" t="str">
        <f t="shared" si="146"/>
        <v>都調布南</v>
      </c>
      <c r="K789" s="152" t="str">
        <f t="shared" si="155"/>
        <v>男</v>
      </c>
      <c r="M789" s="380">
        <v>53624</v>
      </c>
      <c r="N789" s="380" t="s">
        <v>5708</v>
      </c>
      <c r="O789" s="380" t="s">
        <v>5709</v>
      </c>
      <c r="P789" s="380" t="s">
        <v>5710</v>
      </c>
      <c r="Q789" s="380" t="s">
        <v>446</v>
      </c>
      <c r="R789" s="380" t="s">
        <v>885</v>
      </c>
      <c r="S789" s="379"/>
      <c r="T789" s="380">
        <v>1</v>
      </c>
    </row>
    <row r="790" spans="1:20" x14ac:dyDescent="0.2">
      <c r="A790" s="151">
        <f t="shared" si="147"/>
        <v>53656</v>
      </c>
      <c r="B790" s="151">
        <f t="shared" si="148"/>
        <v>5</v>
      </c>
      <c r="C790" s="152">
        <f t="shared" si="149"/>
        <v>36</v>
      </c>
      <c r="D790" s="152" t="str">
        <f t="shared" si="150"/>
        <v>天野</v>
      </c>
      <c r="E790" s="152" t="str">
        <f t="shared" si="151"/>
        <v>汐音</v>
      </c>
      <c r="F790" s="153" t="str">
        <f t="shared" si="152"/>
        <v>ｱﾏﾉ</v>
      </c>
      <c r="G790" s="153" t="str">
        <f t="shared" si="153"/>
        <v>ｼｵﾝ</v>
      </c>
      <c r="H790" s="154">
        <f t="shared" si="154"/>
        <v>3</v>
      </c>
      <c r="I790" s="152" t="str">
        <f t="shared" si="146"/>
        <v>都調布南</v>
      </c>
      <c r="K790" s="152" t="str">
        <f t="shared" si="155"/>
        <v>女</v>
      </c>
      <c r="M790" s="380">
        <v>53656</v>
      </c>
      <c r="N790" s="380" t="s">
        <v>279</v>
      </c>
      <c r="O790" s="380" t="s">
        <v>1788</v>
      </c>
      <c r="P790" s="380" t="s">
        <v>633</v>
      </c>
      <c r="Q790" s="380" t="s">
        <v>1215</v>
      </c>
      <c r="R790" s="380" t="s">
        <v>886</v>
      </c>
      <c r="S790" s="379"/>
      <c r="T790" s="380">
        <v>3</v>
      </c>
    </row>
    <row r="791" spans="1:20" x14ac:dyDescent="0.2">
      <c r="A791" s="151">
        <f t="shared" si="147"/>
        <v>53660</v>
      </c>
      <c r="B791" s="151">
        <f t="shared" si="148"/>
        <v>5</v>
      </c>
      <c r="C791" s="152">
        <f t="shared" si="149"/>
        <v>36</v>
      </c>
      <c r="D791" s="152" t="str">
        <f t="shared" si="150"/>
        <v>佐藤</v>
      </c>
      <c r="E791" s="152" t="str">
        <f t="shared" si="151"/>
        <v>実柚</v>
      </c>
      <c r="F791" s="153" t="str">
        <f t="shared" si="152"/>
        <v>ｻﾄｳ</v>
      </c>
      <c r="G791" s="153" t="str">
        <f t="shared" si="153"/>
        <v>ﾐﾕｳ</v>
      </c>
      <c r="H791" s="154">
        <f t="shared" si="154"/>
        <v>1</v>
      </c>
      <c r="I791" s="152" t="str">
        <f t="shared" si="146"/>
        <v>都調布南</v>
      </c>
      <c r="K791" s="152" t="str">
        <f t="shared" si="155"/>
        <v>女</v>
      </c>
      <c r="M791" s="380">
        <v>53660</v>
      </c>
      <c r="N791" s="380" t="s">
        <v>101</v>
      </c>
      <c r="O791" s="380" t="s">
        <v>5711</v>
      </c>
      <c r="P791" s="380" t="s">
        <v>313</v>
      </c>
      <c r="Q791" s="380" t="s">
        <v>948</v>
      </c>
      <c r="R791" s="380" t="s">
        <v>886</v>
      </c>
      <c r="S791" s="379"/>
      <c r="T791" s="380">
        <v>1</v>
      </c>
    </row>
    <row r="792" spans="1:20" x14ac:dyDescent="0.2">
      <c r="A792" s="151">
        <f t="shared" si="147"/>
        <v>53661</v>
      </c>
      <c r="B792" s="151">
        <f t="shared" si="148"/>
        <v>5</v>
      </c>
      <c r="C792" s="152">
        <f t="shared" si="149"/>
        <v>36</v>
      </c>
      <c r="D792" s="152" t="str">
        <f t="shared" si="150"/>
        <v>髙木</v>
      </c>
      <c r="E792" s="152" t="str">
        <f t="shared" si="151"/>
        <v>愛実</v>
      </c>
      <c r="F792" s="153" t="str">
        <f t="shared" si="152"/>
        <v>ﾀｶｷﾞ</v>
      </c>
      <c r="G792" s="153" t="str">
        <f t="shared" si="153"/>
        <v>ﾏﾅﾐ</v>
      </c>
      <c r="H792" s="154">
        <f t="shared" si="154"/>
        <v>1</v>
      </c>
      <c r="I792" s="152" t="str">
        <f t="shared" si="146"/>
        <v>都調布南</v>
      </c>
      <c r="K792" s="152" t="str">
        <f t="shared" si="155"/>
        <v>女</v>
      </c>
      <c r="M792" s="380">
        <v>53661</v>
      </c>
      <c r="N792" s="380" t="s">
        <v>5712</v>
      </c>
      <c r="O792" s="380" t="s">
        <v>3865</v>
      </c>
      <c r="P792" s="380" t="s">
        <v>516</v>
      </c>
      <c r="Q792" s="380" t="s">
        <v>1319</v>
      </c>
      <c r="R792" s="380" t="s">
        <v>886</v>
      </c>
      <c r="S792" s="379"/>
      <c r="T792" s="380">
        <v>1</v>
      </c>
    </row>
    <row r="793" spans="1:20" x14ac:dyDescent="0.2">
      <c r="A793" s="151">
        <f t="shared" si="147"/>
        <v>53760</v>
      </c>
      <c r="B793" s="151">
        <f t="shared" si="148"/>
        <v>5</v>
      </c>
      <c r="C793" s="152">
        <f t="shared" si="149"/>
        <v>37</v>
      </c>
      <c r="D793" s="152" t="str">
        <f t="shared" si="150"/>
        <v>中村</v>
      </c>
      <c r="E793" s="152" t="str">
        <f t="shared" si="151"/>
        <v>咲野</v>
      </c>
      <c r="F793" s="153" t="str">
        <f t="shared" si="152"/>
        <v>ﾅｶﾑﾗ</v>
      </c>
      <c r="G793" s="153" t="str">
        <f t="shared" si="153"/>
        <v>ｻﾉ</v>
      </c>
      <c r="H793" s="154">
        <f t="shared" si="154"/>
        <v>3</v>
      </c>
      <c r="I793" s="152" t="str">
        <f t="shared" si="146"/>
        <v>桐朋女</v>
      </c>
      <c r="K793" s="152" t="str">
        <f t="shared" si="155"/>
        <v>女</v>
      </c>
      <c r="M793" s="380">
        <v>53760</v>
      </c>
      <c r="N793" s="380" t="s">
        <v>147</v>
      </c>
      <c r="O793" s="380" t="s">
        <v>1970</v>
      </c>
      <c r="P793" s="380" t="s">
        <v>445</v>
      </c>
      <c r="Q793" s="380" t="s">
        <v>584</v>
      </c>
      <c r="R793" s="380" t="s">
        <v>886</v>
      </c>
      <c r="S793" s="379"/>
      <c r="T793" s="380">
        <v>3</v>
      </c>
    </row>
    <row r="794" spans="1:20" x14ac:dyDescent="0.2">
      <c r="A794" s="151">
        <f t="shared" si="147"/>
        <v>53761</v>
      </c>
      <c r="B794" s="151">
        <f t="shared" si="148"/>
        <v>5</v>
      </c>
      <c r="C794" s="152">
        <f t="shared" si="149"/>
        <v>37</v>
      </c>
      <c r="D794" s="152" t="str">
        <f t="shared" si="150"/>
        <v>小林</v>
      </c>
      <c r="E794" s="152" t="str">
        <f t="shared" si="151"/>
        <v>早和子</v>
      </c>
      <c r="F794" s="153" t="str">
        <f t="shared" si="152"/>
        <v>ｺﾊﾞﾔｼ</v>
      </c>
      <c r="G794" s="153" t="str">
        <f t="shared" si="153"/>
        <v>ｻﾜｺ</v>
      </c>
      <c r="H794" s="154">
        <f t="shared" si="154"/>
        <v>3</v>
      </c>
      <c r="I794" s="152" t="str">
        <f t="shared" si="146"/>
        <v>桐朋女</v>
      </c>
      <c r="K794" s="152" t="str">
        <f t="shared" si="155"/>
        <v>女</v>
      </c>
      <c r="M794" s="380">
        <v>53761</v>
      </c>
      <c r="N794" s="380" t="s">
        <v>121</v>
      </c>
      <c r="O794" s="380" t="s">
        <v>1971</v>
      </c>
      <c r="P794" s="380" t="s">
        <v>375</v>
      </c>
      <c r="Q794" s="380" t="s">
        <v>1678</v>
      </c>
      <c r="R794" s="380" t="s">
        <v>886</v>
      </c>
      <c r="S794" s="379"/>
      <c r="T794" s="380">
        <v>3</v>
      </c>
    </row>
    <row r="795" spans="1:20" x14ac:dyDescent="0.2">
      <c r="A795" s="151">
        <f t="shared" si="147"/>
        <v>53763</v>
      </c>
      <c r="B795" s="151">
        <f t="shared" si="148"/>
        <v>5</v>
      </c>
      <c r="C795" s="152">
        <f t="shared" si="149"/>
        <v>37</v>
      </c>
      <c r="D795" s="152" t="str">
        <f t="shared" si="150"/>
        <v>山田</v>
      </c>
      <c r="E795" s="152" t="str">
        <f t="shared" si="151"/>
        <v>彩瑛</v>
      </c>
      <c r="F795" s="153" t="str">
        <f t="shared" si="152"/>
        <v>ﾔﾏﾀﾞ</v>
      </c>
      <c r="G795" s="153" t="str">
        <f t="shared" si="153"/>
        <v>ｻｴ</v>
      </c>
      <c r="H795" s="154">
        <f t="shared" si="154"/>
        <v>3</v>
      </c>
      <c r="I795" s="152" t="str">
        <f t="shared" si="146"/>
        <v>桐朋女</v>
      </c>
      <c r="K795" s="152" t="str">
        <f t="shared" si="155"/>
        <v>女</v>
      </c>
      <c r="M795" s="380">
        <v>53763</v>
      </c>
      <c r="N795" s="380" t="s">
        <v>103</v>
      </c>
      <c r="O795" s="380" t="s">
        <v>1972</v>
      </c>
      <c r="P795" s="380" t="s">
        <v>317</v>
      </c>
      <c r="Q795" s="380" t="s">
        <v>939</v>
      </c>
      <c r="R795" s="380" t="s">
        <v>886</v>
      </c>
      <c r="S795" s="379"/>
      <c r="T795" s="380">
        <v>3</v>
      </c>
    </row>
    <row r="796" spans="1:20" x14ac:dyDescent="0.2">
      <c r="A796" s="151">
        <f t="shared" si="147"/>
        <v>53764</v>
      </c>
      <c r="B796" s="151">
        <f t="shared" si="148"/>
        <v>5</v>
      </c>
      <c r="C796" s="152">
        <f t="shared" si="149"/>
        <v>37</v>
      </c>
      <c r="D796" s="152" t="str">
        <f t="shared" si="150"/>
        <v>宮崎</v>
      </c>
      <c r="E796" s="152" t="str">
        <f t="shared" si="151"/>
        <v>あみ</v>
      </c>
      <c r="F796" s="153" t="str">
        <f t="shared" si="152"/>
        <v>ﾐﾔｻﾞｷ</v>
      </c>
      <c r="G796" s="153" t="str">
        <f t="shared" si="153"/>
        <v>ｱﾐ</v>
      </c>
      <c r="H796" s="154">
        <f t="shared" si="154"/>
        <v>3</v>
      </c>
      <c r="I796" s="152" t="str">
        <f t="shared" si="146"/>
        <v>桐朋女</v>
      </c>
      <c r="K796" s="152" t="str">
        <f t="shared" si="155"/>
        <v>女</v>
      </c>
      <c r="M796" s="380">
        <v>53764</v>
      </c>
      <c r="N796" s="380" t="s">
        <v>1364</v>
      </c>
      <c r="O796" s="380" t="s">
        <v>1973</v>
      </c>
      <c r="P796" s="380" t="s">
        <v>1334</v>
      </c>
      <c r="Q796" s="380" t="s">
        <v>923</v>
      </c>
      <c r="R796" s="380" t="s">
        <v>886</v>
      </c>
      <c r="S796" s="379"/>
      <c r="T796" s="380">
        <v>3</v>
      </c>
    </row>
    <row r="797" spans="1:20" x14ac:dyDescent="0.2">
      <c r="A797" s="151">
        <f t="shared" si="147"/>
        <v>53765</v>
      </c>
      <c r="B797" s="151">
        <f t="shared" si="148"/>
        <v>5</v>
      </c>
      <c r="C797" s="152">
        <f t="shared" si="149"/>
        <v>37</v>
      </c>
      <c r="D797" s="152" t="str">
        <f t="shared" si="150"/>
        <v>柿沼</v>
      </c>
      <c r="E797" s="152" t="str">
        <f t="shared" si="151"/>
        <v>亜里沙</v>
      </c>
      <c r="F797" s="153" t="str">
        <f t="shared" si="152"/>
        <v>ｶｷﾇﾏ</v>
      </c>
      <c r="G797" s="153" t="str">
        <f t="shared" si="153"/>
        <v>ｱﾘｻ</v>
      </c>
      <c r="H797" s="154">
        <f t="shared" si="154"/>
        <v>1</v>
      </c>
      <c r="I797" s="152" t="str">
        <f t="shared" si="146"/>
        <v>桐朋女</v>
      </c>
      <c r="K797" s="152" t="str">
        <f t="shared" si="155"/>
        <v>女</v>
      </c>
      <c r="M797" s="380">
        <v>53765</v>
      </c>
      <c r="N797" s="380" t="s">
        <v>5096</v>
      </c>
      <c r="O797" s="380" t="s">
        <v>5097</v>
      </c>
      <c r="P797" s="380" t="s">
        <v>5098</v>
      </c>
      <c r="Q797" s="380" t="s">
        <v>1540</v>
      </c>
      <c r="R797" s="380" t="s">
        <v>886</v>
      </c>
      <c r="S797" s="379"/>
      <c r="T797" s="380">
        <v>1</v>
      </c>
    </row>
    <row r="798" spans="1:20" x14ac:dyDescent="0.2">
      <c r="A798" s="151">
        <f t="shared" si="147"/>
        <v>53766</v>
      </c>
      <c r="B798" s="151">
        <f t="shared" si="148"/>
        <v>5</v>
      </c>
      <c r="C798" s="152">
        <f t="shared" si="149"/>
        <v>37</v>
      </c>
      <c r="D798" s="152" t="str">
        <f t="shared" si="150"/>
        <v>齋藤</v>
      </c>
      <c r="E798" s="152" t="str">
        <f t="shared" si="151"/>
        <v>祐美</v>
      </c>
      <c r="F798" s="153" t="str">
        <f t="shared" si="152"/>
        <v>ｻｲﾄｳ</v>
      </c>
      <c r="G798" s="153" t="str">
        <f t="shared" si="153"/>
        <v>ﾕｳﾐ</v>
      </c>
      <c r="H798" s="154">
        <f t="shared" si="154"/>
        <v>1</v>
      </c>
      <c r="I798" s="152" t="str">
        <f t="shared" si="146"/>
        <v>桐朋女</v>
      </c>
      <c r="K798" s="152" t="str">
        <f t="shared" si="155"/>
        <v>女</v>
      </c>
      <c r="M798" s="380">
        <v>53766</v>
      </c>
      <c r="N798" s="380" t="s">
        <v>236</v>
      </c>
      <c r="O798" s="380" t="s">
        <v>5099</v>
      </c>
      <c r="P798" s="380" t="s">
        <v>321</v>
      </c>
      <c r="Q798" s="380" t="s">
        <v>2511</v>
      </c>
      <c r="R798" s="380" t="s">
        <v>886</v>
      </c>
      <c r="S798" s="379"/>
      <c r="T798" s="380">
        <v>1</v>
      </c>
    </row>
    <row r="799" spans="1:20" x14ac:dyDescent="0.2">
      <c r="A799" s="151">
        <f t="shared" si="147"/>
        <v>53767</v>
      </c>
      <c r="B799" s="151">
        <f t="shared" si="148"/>
        <v>5</v>
      </c>
      <c r="C799" s="152">
        <f t="shared" si="149"/>
        <v>37</v>
      </c>
      <c r="D799" s="152" t="str">
        <f t="shared" si="150"/>
        <v>奥脇</v>
      </c>
      <c r="E799" s="152" t="str">
        <f t="shared" si="151"/>
        <v>きあら</v>
      </c>
      <c r="F799" s="153" t="str">
        <f t="shared" si="152"/>
        <v>ｵｸﾜｷ</v>
      </c>
      <c r="G799" s="153" t="str">
        <f t="shared" si="153"/>
        <v>ｷｱﾗ</v>
      </c>
      <c r="H799" s="154">
        <f t="shared" si="154"/>
        <v>1</v>
      </c>
      <c r="I799" s="152" t="str">
        <f t="shared" si="146"/>
        <v>桐朋女</v>
      </c>
      <c r="K799" s="152" t="str">
        <f t="shared" si="155"/>
        <v>女</v>
      </c>
      <c r="M799" s="380">
        <v>53767</v>
      </c>
      <c r="N799" s="380" t="s">
        <v>5100</v>
      </c>
      <c r="O799" s="380" t="s">
        <v>5101</v>
      </c>
      <c r="P799" s="380" t="s">
        <v>5102</v>
      </c>
      <c r="Q799" s="380" t="s">
        <v>2284</v>
      </c>
      <c r="R799" s="380" t="s">
        <v>886</v>
      </c>
      <c r="S799" s="379"/>
      <c r="T799" s="380">
        <v>1</v>
      </c>
    </row>
    <row r="800" spans="1:20" x14ac:dyDescent="0.2">
      <c r="A800" s="151">
        <f t="shared" si="147"/>
        <v>53768</v>
      </c>
      <c r="B800" s="151">
        <f t="shared" si="148"/>
        <v>5</v>
      </c>
      <c r="C800" s="152">
        <f t="shared" si="149"/>
        <v>37</v>
      </c>
      <c r="D800" s="152" t="str">
        <f t="shared" si="150"/>
        <v>梶並</v>
      </c>
      <c r="E800" s="152" t="str">
        <f t="shared" si="151"/>
        <v>莉子</v>
      </c>
      <c r="F800" s="153" t="str">
        <f t="shared" si="152"/>
        <v>ｶｼﾞﾅﾐ</v>
      </c>
      <c r="G800" s="153" t="str">
        <f t="shared" si="153"/>
        <v>ﾘｺ</v>
      </c>
      <c r="H800" s="154">
        <f t="shared" si="154"/>
        <v>1</v>
      </c>
      <c r="I800" s="152" t="str">
        <f t="shared" si="146"/>
        <v>桐朋女</v>
      </c>
      <c r="K800" s="152" t="str">
        <f t="shared" si="155"/>
        <v>女</v>
      </c>
      <c r="M800" s="380">
        <v>53768</v>
      </c>
      <c r="N800" s="380" t="s">
        <v>5103</v>
      </c>
      <c r="O800" s="380" t="s">
        <v>4500</v>
      </c>
      <c r="P800" s="380" t="s">
        <v>5104</v>
      </c>
      <c r="Q800" s="380" t="s">
        <v>486</v>
      </c>
      <c r="R800" s="380" t="s">
        <v>886</v>
      </c>
      <c r="S800" s="379"/>
      <c r="T800" s="380">
        <v>1</v>
      </c>
    </row>
    <row r="801" spans="1:20" x14ac:dyDescent="0.2">
      <c r="A801" s="151">
        <f t="shared" si="147"/>
        <v>53769</v>
      </c>
      <c r="B801" s="151">
        <f t="shared" si="148"/>
        <v>5</v>
      </c>
      <c r="C801" s="152">
        <f t="shared" si="149"/>
        <v>37</v>
      </c>
      <c r="D801" s="152" t="str">
        <f t="shared" si="150"/>
        <v>稲留</v>
      </c>
      <c r="E801" s="152" t="str">
        <f t="shared" si="151"/>
        <v>真那</v>
      </c>
      <c r="F801" s="153" t="str">
        <f t="shared" si="152"/>
        <v>ｲﾅﾄﾒ</v>
      </c>
      <c r="G801" s="153" t="str">
        <f t="shared" si="153"/>
        <v>ﾏﾅ</v>
      </c>
      <c r="H801" s="154">
        <f t="shared" si="154"/>
        <v>1</v>
      </c>
      <c r="I801" s="152" t="str">
        <f t="shared" si="146"/>
        <v>桐朋女</v>
      </c>
      <c r="K801" s="152" t="str">
        <f t="shared" si="155"/>
        <v>女</v>
      </c>
      <c r="M801" s="380">
        <v>53769</v>
      </c>
      <c r="N801" s="380" t="s">
        <v>5105</v>
      </c>
      <c r="O801" s="380" t="s">
        <v>5106</v>
      </c>
      <c r="P801" s="380" t="s">
        <v>5107</v>
      </c>
      <c r="Q801" s="380" t="s">
        <v>657</v>
      </c>
      <c r="R801" s="380" t="s">
        <v>886</v>
      </c>
      <c r="S801" s="379"/>
      <c r="T801" s="380">
        <v>1</v>
      </c>
    </row>
    <row r="802" spans="1:20" x14ac:dyDescent="0.2">
      <c r="A802" s="151">
        <f t="shared" si="147"/>
        <v>53770</v>
      </c>
      <c r="B802" s="151">
        <f t="shared" si="148"/>
        <v>5</v>
      </c>
      <c r="C802" s="152">
        <f t="shared" si="149"/>
        <v>37</v>
      </c>
      <c r="D802" s="152" t="str">
        <f t="shared" si="150"/>
        <v>太田</v>
      </c>
      <c r="E802" s="152" t="str">
        <f t="shared" si="151"/>
        <v>さやか</v>
      </c>
      <c r="F802" s="153" t="str">
        <f t="shared" si="152"/>
        <v>ｵｵﾀ</v>
      </c>
      <c r="G802" s="153" t="str">
        <f t="shared" si="153"/>
        <v>ｻﾔｶ</v>
      </c>
      <c r="H802" s="154">
        <f t="shared" si="154"/>
        <v>1</v>
      </c>
      <c r="I802" s="152" t="str">
        <f t="shared" si="146"/>
        <v>桐朋女</v>
      </c>
      <c r="K802" s="152" t="str">
        <f t="shared" si="155"/>
        <v>女</v>
      </c>
      <c r="M802" s="380">
        <v>53770</v>
      </c>
      <c r="N802" s="380" t="s">
        <v>190</v>
      </c>
      <c r="O802" s="380" t="s">
        <v>4065</v>
      </c>
      <c r="P802" s="380" t="s">
        <v>461</v>
      </c>
      <c r="Q802" s="380" t="s">
        <v>564</v>
      </c>
      <c r="R802" s="380" t="s">
        <v>886</v>
      </c>
      <c r="S802" s="379"/>
      <c r="T802" s="380">
        <v>1</v>
      </c>
    </row>
    <row r="803" spans="1:20" x14ac:dyDescent="0.2">
      <c r="A803" s="151">
        <f t="shared" si="147"/>
        <v>53771</v>
      </c>
      <c r="B803" s="151">
        <f t="shared" si="148"/>
        <v>5</v>
      </c>
      <c r="C803" s="152">
        <f t="shared" si="149"/>
        <v>37</v>
      </c>
      <c r="D803" s="152" t="str">
        <f t="shared" si="150"/>
        <v>齊藤</v>
      </c>
      <c r="E803" s="152" t="str">
        <f t="shared" si="151"/>
        <v>理真</v>
      </c>
      <c r="F803" s="153" t="str">
        <f t="shared" si="152"/>
        <v>ｻｲﾄｳ</v>
      </c>
      <c r="G803" s="153" t="str">
        <f t="shared" si="153"/>
        <v>ﾘﾏ</v>
      </c>
      <c r="H803" s="154">
        <f t="shared" si="154"/>
        <v>1</v>
      </c>
      <c r="I803" s="152" t="str">
        <f t="shared" si="146"/>
        <v>桐朋女</v>
      </c>
      <c r="K803" s="152" t="str">
        <f t="shared" si="155"/>
        <v>女</v>
      </c>
      <c r="M803" s="380">
        <v>53771</v>
      </c>
      <c r="N803" s="380" t="s">
        <v>161</v>
      </c>
      <c r="O803" s="380" t="s">
        <v>5108</v>
      </c>
      <c r="P803" s="380" t="s">
        <v>321</v>
      </c>
      <c r="Q803" s="380" t="s">
        <v>5109</v>
      </c>
      <c r="R803" s="380" t="s">
        <v>886</v>
      </c>
      <c r="S803" s="379"/>
      <c r="T803" s="380">
        <v>1</v>
      </c>
    </row>
    <row r="804" spans="1:20" x14ac:dyDescent="0.2">
      <c r="A804" s="151">
        <f t="shared" si="147"/>
        <v>53772</v>
      </c>
      <c r="B804" s="151">
        <f t="shared" si="148"/>
        <v>5</v>
      </c>
      <c r="C804" s="152">
        <f t="shared" si="149"/>
        <v>37</v>
      </c>
      <c r="D804" s="152" t="str">
        <f t="shared" si="150"/>
        <v>田鎖</v>
      </c>
      <c r="E804" s="152" t="str">
        <f t="shared" si="151"/>
        <v>瑚桃</v>
      </c>
      <c r="F804" s="153" t="str">
        <f t="shared" si="152"/>
        <v>ﾀｸｻﾘ</v>
      </c>
      <c r="G804" s="153" t="str">
        <f t="shared" si="153"/>
        <v>ｺﾓﾓ</v>
      </c>
      <c r="H804" s="154">
        <f t="shared" si="154"/>
        <v>1</v>
      </c>
      <c r="I804" s="152" t="str">
        <f t="shared" si="146"/>
        <v>桐朋女</v>
      </c>
      <c r="K804" s="152" t="str">
        <f t="shared" si="155"/>
        <v>女</v>
      </c>
      <c r="M804" s="380">
        <v>53772</v>
      </c>
      <c r="N804" s="380" t="s">
        <v>5110</v>
      </c>
      <c r="O804" s="380" t="s">
        <v>5111</v>
      </c>
      <c r="P804" s="380" t="s">
        <v>5112</v>
      </c>
      <c r="Q804" s="380" t="s">
        <v>5113</v>
      </c>
      <c r="R804" s="380" t="s">
        <v>886</v>
      </c>
      <c r="S804" s="379"/>
      <c r="T804" s="380">
        <v>1</v>
      </c>
    </row>
    <row r="805" spans="1:20" x14ac:dyDescent="0.2">
      <c r="A805" s="151">
        <f t="shared" si="147"/>
        <v>53773</v>
      </c>
      <c r="B805" s="151">
        <f t="shared" si="148"/>
        <v>5</v>
      </c>
      <c r="C805" s="152">
        <f t="shared" si="149"/>
        <v>37</v>
      </c>
      <c r="D805" s="152" t="str">
        <f t="shared" si="150"/>
        <v>渡邊</v>
      </c>
      <c r="E805" s="152" t="str">
        <f t="shared" si="151"/>
        <v>梨乃</v>
      </c>
      <c r="F805" s="153" t="str">
        <f t="shared" si="152"/>
        <v>ﾜﾀﾅﾍﾞ</v>
      </c>
      <c r="G805" s="153" t="str">
        <f t="shared" si="153"/>
        <v>ﾘﾉ</v>
      </c>
      <c r="H805" s="154">
        <f t="shared" si="154"/>
        <v>1</v>
      </c>
      <c r="I805" s="152" t="str">
        <f t="shared" si="146"/>
        <v>桐朋女</v>
      </c>
      <c r="K805" s="152" t="str">
        <f t="shared" si="155"/>
        <v>女</v>
      </c>
      <c r="M805" s="380">
        <v>53773</v>
      </c>
      <c r="N805" s="380" t="s">
        <v>223</v>
      </c>
      <c r="O805" s="380" t="s">
        <v>1859</v>
      </c>
      <c r="P805" s="380" t="s">
        <v>346</v>
      </c>
      <c r="Q805" s="380" t="s">
        <v>400</v>
      </c>
      <c r="R805" s="380" t="s">
        <v>886</v>
      </c>
      <c r="S805" s="379"/>
      <c r="T805" s="380">
        <v>1</v>
      </c>
    </row>
    <row r="806" spans="1:20" x14ac:dyDescent="0.2">
      <c r="A806" s="151">
        <f t="shared" si="147"/>
        <v>53774</v>
      </c>
      <c r="B806" s="151">
        <f t="shared" si="148"/>
        <v>5</v>
      </c>
      <c r="C806" s="152">
        <f t="shared" si="149"/>
        <v>37</v>
      </c>
      <c r="D806" s="152" t="str">
        <f t="shared" si="150"/>
        <v>小山</v>
      </c>
      <c r="E806" s="152" t="str">
        <f t="shared" si="151"/>
        <v>はるか</v>
      </c>
      <c r="F806" s="153" t="str">
        <f t="shared" si="152"/>
        <v>ｺﾔﾏ</v>
      </c>
      <c r="G806" s="153" t="str">
        <f t="shared" si="153"/>
        <v>ﾊﾙｶ</v>
      </c>
      <c r="H806" s="154">
        <f t="shared" si="154"/>
        <v>1</v>
      </c>
      <c r="I806" s="152" t="str">
        <f t="shared" si="146"/>
        <v>桐朋女</v>
      </c>
      <c r="K806" s="152" t="str">
        <f t="shared" si="155"/>
        <v>女</v>
      </c>
      <c r="M806" s="380">
        <v>53774</v>
      </c>
      <c r="N806" s="380" t="s">
        <v>238</v>
      </c>
      <c r="O806" s="380" t="s">
        <v>5114</v>
      </c>
      <c r="P806" s="380" t="s">
        <v>466</v>
      </c>
      <c r="Q806" s="380" t="s">
        <v>364</v>
      </c>
      <c r="R806" s="380" t="s">
        <v>886</v>
      </c>
      <c r="S806" s="379"/>
      <c r="T806" s="380">
        <v>1</v>
      </c>
    </row>
    <row r="807" spans="1:20" x14ac:dyDescent="0.2">
      <c r="A807" s="151">
        <f t="shared" si="147"/>
        <v>53775</v>
      </c>
      <c r="B807" s="151">
        <f t="shared" si="148"/>
        <v>5</v>
      </c>
      <c r="C807" s="152">
        <f t="shared" si="149"/>
        <v>37</v>
      </c>
      <c r="D807" s="152" t="str">
        <f t="shared" si="150"/>
        <v>井上</v>
      </c>
      <c r="E807" s="152" t="str">
        <f t="shared" si="151"/>
        <v>真里</v>
      </c>
      <c r="F807" s="153" t="str">
        <f t="shared" si="152"/>
        <v>ｲﾉｳｴ</v>
      </c>
      <c r="G807" s="153" t="str">
        <f t="shared" si="153"/>
        <v>ﾏﾘ</v>
      </c>
      <c r="H807" s="154">
        <f t="shared" si="154"/>
        <v>1</v>
      </c>
      <c r="I807" s="152" t="str">
        <f t="shared" si="146"/>
        <v>桐朋女</v>
      </c>
      <c r="K807" s="152" t="str">
        <f t="shared" si="155"/>
        <v>女</v>
      </c>
      <c r="M807" s="380">
        <v>53775</v>
      </c>
      <c r="N807" s="380" t="s">
        <v>166</v>
      </c>
      <c r="O807" s="380" t="s">
        <v>5115</v>
      </c>
      <c r="P807" s="380" t="s">
        <v>508</v>
      </c>
      <c r="Q807" s="380" t="s">
        <v>5116</v>
      </c>
      <c r="R807" s="380" t="s">
        <v>886</v>
      </c>
      <c r="S807" s="379"/>
      <c r="T807" s="380">
        <v>1</v>
      </c>
    </row>
    <row r="808" spans="1:20" x14ac:dyDescent="0.2">
      <c r="A808" s="151">
        <f t="shared" si="147"/>
        <v>53778</v>
      </c>
      <c r="B808" s="151">
        <f t="shared" si="148"/>
        <v>5</v>
      </c>
      <c r="C808" s="152">
        <f t="shared" si="149"/>
        <v>37</v>
      </c>
      <c r="D808" s="152" t="str">
        <f t="shared" si="150"/>
        <v>安藤</v>
      </c>
      <c r="E808" s="152" t="str">
        <f t="shared" si="151"/>
        <v>凛</v>
      </c>
      <c r="F808" s="153" t="str">
        <f t="shared" si="152"/>
        <v>ｱﾝﾄﾞｳ</v>
      </c>
      <c r="G808" s="153" t="str">
        <f t="shared" si="153"/>
        <v>ﾘﾝ</v>
      </c>
      <c r="H808" s="154">
        <f t="shared" si="154"/>
        <v>2</v>
      </c>
      <c r="I808" s="152" t="str">
        <f t="shared" si="146"/>
        <v>桐朋女</v>
      </c>
      <c r="K808" s="152" t="str">
        <f t="shared" si="155"/>
        <v>女</v>
      </c>
      <c r="M808" s="380">
        <v>53778</v>
      </c>
      <c r="N808" s="380" t="s">
        <v>126</v>
      </c>
      <c r="O808" s="380" t="s">
        <v>5461</v>
      </c>
      <c r="P808" s="380" t="s">
        <v>651</v>
      </c>
      <c r="Q808" s="380" t="s">
        <v>1838</v>
      </c>
      <c r="R808" s="380" t="s">
        <v>886</v>
      </c>
      <c r="S808" s="379"/>
      <c r="T808" s="380">
        <v>2</v>
      </c>
    </row>
    <row r="809" spans="1:20" x14ac:dyDescent="0.2">
      <c r="A809" s="151">
        <f t="shared" si="147"/>
        <v>53779</v>
      </c>
      <c r="B809" s="151">
        <f t="shared" si="148"/>
        <v>5</v>
      </c>
      <c r="C809" s="152">
        <f t="shared" si="149"/>
        <v>37</v>
      </c>
      <c r="D809" s="152" t="str">
        <f t="shared" si="150"/>
        <v>武村</v>
      </c>
      <c r="E809" s="152" t="str">
        <f t="shared" si="151"/>
        <v>恵里</v>
      </c>
      <c r="F809" s="153" t="str">
        <f t="shared" si="152"/>
        <v>ﾀｹﾑﾗ</v>
      </c>
      <c r="G809" s="153" t="str">
        <f t="shared" si="153"/>
        <v>ｴﾘ</v>
      </c>
      <c r="H809" s="154">
        <f t="shared" si="154"/>
        <v>1</v>
      </c>
      <c r="I809" s="152" t="str">
        <f t="shared" si="146"/>
        <v>桐朋女</v>
      </c>
      <c r="K809" s="152" t="str">
        <f t="shared" si="155"/>
        <v>女</v>
      </c>
      <c r="M809" s="380">
        <v>53779</v>
      </c>
      <c r="N809" s="380" t="s">
        <v>3439</v>
      </c>
      <c r="O809" s="380" t="s">
        <v>5713</v>
      </c>
      <c r="P809" s="380" t="s">
        <v>1664</v>
      </c>
      <c r="Q809" s="380" t="s">
        <v>929</v>
      </c>
      <c r="R809" s="380" t="s">
        <v>886</v>
      </c>
      <c r="S809" s="379"/>
      <c r="T809" s="380">
        <v>1</v>
      </c>
    </row>
    <row r="810" spans="1:20" x14ac:dyDescent="0.2">
      <c r="A810" s="151">
        <f t="shared" si="147"/>
        <v>53781</v>
      </c>
      <c r="B810" s="151">
        <f t="shared" si="148"/>
        <v>5</v>
      </c>
      <c r="C810" s="152">
        <f t="shared" si="149"/>
        <v>37</v>
      </c>
      <c r="D810" s="152" t="str">
        <f t="shared" si="150"/>
        <v>石川</v>
      </c>
      <c r="E810" s="152" t="str">
        <f t="shared" si="151"/>
        <v>舞</v>
      </c>
      <c r="F810" s="153" t="str">
        <f t="shared" si="152"/>
        <v>ｲｼｶﾜ</v>
      </c>
      <c r="G810" s="153" t="str">
        <f t="shared" si="153"/>
        <v>ﾏｲ</v>
      </c>
      <c r="H810" s="154">
        <f t="shared" si="154"/>
        <v>2</v>
      </c>
      <c r="I810" s="152" t="str">
        <f t="shared" si="146"/>
        <v>桐朋女</v>
      </c>
      <c r="K810" s="152" t="str">
        <f t="shared" si="155"/>
        <v>女</v>
      </c>
      <c r="M810" s="380">
        <v>53781</v>
      </c>
      <c r="N810" s="380" t="s">
        <v>119</v>
      </c>
      <c r="O810" s="380" t="s">
        <v>924</v>
      </c>
      <c r="P810" s="380" t="s">
        <v>547</v>
      </c>
      <c r="Q810" s="380" t="s">
        <v>411</v>
      </c>
      <c r="R810" s="380" t="s">
        <v>886</v>
      </c>
      <c r="S810" s="379"/>
      <c r="T810" s="380">
        <v>2</v>
      </c>
    </row>
    <row r="811" spans="1:20" x14ac:dyDescent="0.2">
      <c r="A811" s="151">
        <f t="shared" si="147"/>
        <v>53782</v>
      </c>
      <c r="B811" s="151">
        <f t="shared" si="148"/>
        <v>5</v>
      </c>
      <c r="C811" s="152">
        <f t="shared" si="149"/>
        <v>37</v>
      </c>
      <c r="D811" s="152" t="str">
        <f t="shared" si="150"/>
        <v>岩本</v>
      </c>
      <c r="E811" s="152" t="str">
        <f t="shared" si="151"/>
        <v>彩美</v>
      </c>
      <c r="F811" s="153" t="str">
        <f t="shared" si="152"/>
        <v>ｲﾜﾓﾄ</v>
      </c>
      <c r="G811" s="153" t="str">
        <f t="shared" si="153"/>
        <v>ｱﾔﾐ</v>
      </c>
      <c r="H811" s="154">
        <f t="shared" si="154"/>
        <v>2</v>
      </c>
      <c r="I811" s="152" t="str">
        <f t="shared" si="146"/>
        <v>桐朋女</v>
      </c>
      <c r="K811" s="152" t="str">
        <f t="shared" si="155"/>
        <v>女</v>
      </c>
      <c r="M811" s="380">
        <v>53782</v>
      </c>
      <c r="N811" s="380" t="s">
        <v>3587</v>
      </c>
      <c r="O811" s="380" t="s">
        <v>1286</v>
      </c>
      <c r="P811" s="380" t="s">
        <v>3588</v>
      </c>
      <c r="Q811" s="380" t="s">
        <v>3589</v>
      </c>
      <c r="R811" s="380" t="s">
        <v>886</v>
      </c>
      <c r="S811" s="379"/>
      <c r="T811" s="380">
        <v>2</v>
      </c>
    </row>
    <row r="812" spans="1:20" x14ac:dyDescent="0.2">
      <c r="A812" s="151">
        <f t="shared" si="147"/>
        <v>53783</v>
      </c>
      <c r="B812" s="151">
        <f t="shared" si="148"/>
        <v>5</v>
      </c>
      <c r="C812" s="152">
        <f t="shared" si="149"/>
        <v>37</v>
      </c>
      <c r="D812" s="152" t="str">
        <f t="shared" si="150"/>
        <v>谷井</v>
      </c>
      <c r="E812" s="152" t="str">
        <f t="shared" si="151"/>
        <v>美咲</v>
      </c>
      <c r="F812" s="153" t="str">
        <f t="shared" si="152"/>
        <v>ﾀﾆｲ</v>
      </c>
      <c r="G812" s="153" t="str">
        <f t="shared" si="153"/>
        <v>ﾐｻｷ</v>
      </c>
      <c r="H812" s="154">
        <f t="shared" si="154"/>
        <v>2</v>
      </c>
      <c r="I812" s="152" t="str">
        <f t="shared" si="146"/>
        <v>桐朋女</v>
      </c>
      <c r="K812" s="152" t="str">
        <f t="shared" si="155"/>
        <v>女</v>
      </c>
      <c r="M812" s="380">
        <v>53783</v>
      </c>
      <c r="N812" s="380" t="s">
        <v>3590</v>
      </c>
      <c r="O812" s="380" t="s">
        <v>221</v>
      </c>
      <c r="P812" s="380" t="s">
        <v>3591</v>
      </c>
      <c r="Q812" s="380" t="s">
        <v>350</v>
      </c>
      <c r="R812" s="380" t="s">
        <v>886</v>
      </c>
      <c r="S812" s="379"/>
      <c r="T812" s="380">
        <v>2</v>
      </c>
    </row>
    <row r="813" spans="1:20" x14ac:dyDescent="0.2">
      <c r="A813" s="151">
        <f t="shared" si="147"/>
        <v>53784</v>
      </c>
      <c r="B813" s="151">
        <f t="shared" si="148"/>
        <v>5</v>
      </c>
      <c r="C813" s="152">
        <f t="shared" si="149"/>
        <v>37</v>
      </c>
      <c r="D813" s="152" t="str">
        <f t="shared" si="150"/>
        <v>柴田</v>
      </c>
      <c r="E813" s="152" t="str">
        <f t="shared" si="151"/>
        <v>理子</v>
      </c>
      <c r="F813" s="153" t="str">
        <f t="shared" si="152"/>
        <v>ｼﾊﾞﾀ</v>
      </c>
      <c r="G813" s="153" t="str">
        <f t="shared" si="153"/>
        <v>ﾘｺ</v>
      </c>
      <c r="H813" s="154">
        <f t="shared" si="154"/>
        <v>2</v>
      </c>
      <c r="I813" s="152" t="str">
        <f t="shared" si="146"/>
        <v>桐朋女</v>
      </c>
      <c r="K813" s="152" t="str">
        <f t="shared" si="155"/>
        <v>女</v>
      </c>
      <c r="M813" s="380">
        <v>53784</v>
      </c>
      <c r="N813" s="380" t="s">
        <v>172</v>
      </c>
      <c r="O813" s="380" t="s">
        <v>1857</v>
      </c>
      <c r="P813" s="380" t="s">
        <v>475</v>
      </c>
      <c r="Q813" s="380" t="s">
        <v>486</v>
      </c>
      <c r="R813" s="380" t="s">
        <v>886</v>
      </c>
      <c r="S813" s="379"/>
      <c r="T813" s="380">
        <v>2</v>
      </c>
    </row>
    <row r="814" spans="1:20" x14ac:dyDescent="0.2">
      <c r="A814" s="151">
        <f t="shared" si="147"/>
        <v>53785</v>
      </c>
      <c r="B814" s="151">
        <f t="shared" si="148"/>
        <v>5</v>
      </c>
      <c r="C814" s="152">
        <f t="shared" si="149"/>
        <v>37</v>
      </c>
      <c r="D814" s="152" t="str">
        <f t="shared" si="150"/>
        <v>前山</v>
      </c>
      <c r="E814" s="152" t="str">
        <f t="shared" si="151"/>
        <v>未羽</v>
      </c>
      <c r="F814" s="153" t="str">
        <f t="shared" si="152"/>
        <v>ﾏｴﾔﾏ</v>
      </c>
      <c r="G814" s="153" t="str">
        <f t="shared" si="153"/>
        <v>ﾐﾜ</v>
      </c>
      <c r="H814" s="154">
        <f t="shared" si="154"/>
        <v>2</v>
      </c>
      <c r="I814" s="152" t="str">
        <f t="shared" si="146"/>
        <v>桐朋女</v>
      </c>
      <c r="K814" s="152" t="str">
        <f t="shared" si="155"/>
        <v>女</v>
      </c>
      <c r="M814" s="380">
        <v>53785</v>
      </c>
      <c r="N814" s="380" t="s">
        <v>3592</v>
      </c>
      <c r="O814" s="380" t="s">
        <v>3593</v>
      </c>
      <c r="P814" s="380" t="s">
        <v>3594</v>
      </c>
      <c r="Q814" s="380" t="s">
        <v>3019</v>
      </c>
      <c r="R814" s="380" t="s">
        <v>886</v>
      </c>
      <c r="S814" s="379"/>
      <c r="T814" s="380">
        <v>2</v>
      </c>
    </row>
    <row r="815" spans="1:20" x14ac:dyDescent="0.2">
      <c r="A815" s="151">
        <f t="shared" si="147"/>
        <v>53786</v>
      </c>
      <c r="B815" s="151">
        <f t="shared" si="148"/>
        <v>5</v>
      </c>
      <c r="C815" s="152">
        <f t="shared" si="149"/>
        <v>37</v>
      </c>
      <c r="D815" s="152" t="str">
        <f t="shared" si="150"/>
        <v>井関</v>
      </c>
      <c r="E815" s="152" t="str">
        <f t="shared" si="151"/>
        <v>理彩</v>
      </c>
      <c r="F815" s="153" t="str">
        <f t="shared" si="152"/>
        <v>ｲｾｷ</v>
      </c>
      <c r="G815" s="153" t="str">
        <f t="shared" si="153"/>
        <v>ﾘｻ</v>
      </c>
      <c r="H815" s="154">
        <f t="shared" si="154"/>
        <v>2</v>
      </c>
      <c r="I815" s="152" t="str">
        <f t="shared" si="146"/>
        <v>桐朋女</v>
      </c>
      <c r="K815" s="152" t="str">
        <f t="shared" si="155"/>
        <v>女</v>
      </c>
      <c r="M815" s="380">
        <v>53786</v>
      </c>
      <c r="N815" s="380" t="s">
        <v>3595</v>
      </c>
      <c r="O815" s="380" t="s">
        <v>3596</v>
      </c>
      <c r="P815" s="380" t="s">
        <v>3597</v>
      </c>
      <c r="Q815" s="380" t="s">
        <v>424</v>
      </c>
      <c r="R815" s="380" t="s">
        <v>886</v>
      </c>
      <c r="S815" s="379"/>
      <c r="T815" s="380">
        <v>2</v>
      </c>
    </row>
    <row r="816" spans="1:20" x14ac:dyDescent="0.2">
      <c r="A816" s="151">
        <f t="shared" si="147"/>
        <v>53787</v>
      </c>
      <c r="B816" s="151">
        <f t="shared" si="148"/>
        <v>5</v>
      </c>
      <c r="C816" s="152">
        <f t="shared" si="149"/>
        <v>37</v>
      </c>
      <c r="D816" s="152" t="str">
        <f t="shared" si="150"/>
        <v>山岡</v>
      </c>
      <c r="E816" s="152" t="str">
        <f t="shared" si="151"/>
        <v>茜</v>
      </c>
      <c r="F816" s="153" t="str">
        <f t="shared" si="152"/>
        <v>ﾔﾏｵｶ</v>
      </c>
      <c r="G816" s="153" t="str">
        <f t="shared" si="153"/>
        <v>ｱｶﾈ</v>
      </c>
      <c r="H816" s="154">
        <f t="shared" si="154"/>
        <v>2</v>
      </c>
      <c r="I816" s="152" t="str">
        <f t="shared" si="146"/>
        <v>桐朋女</v>
      </c>
      <c r="K816" s="152" t="str">
        <f t="shared" si="155"/>
        <v>女</v>
      </c>
      <c r="M816" s="380">
        <v>53787</v>
      </c>
      <c r="N816" s="380" t="s">
        <v>3598</v>
      </c>
      <c r="O816" s="380" t="s">
        <v>1640</v>
      </c>
      <c r="P816" s="380" t="s">
        <v>3599</v>
      </c>
      <c r="Q816" s="380" t="s">
        <v>1641</v>
      </c>
      <c r="R816" s="380" t="s">
        <v>886</v>
      </c>
      <c r="S816" s="379"/>
      <c r="T816" s="380">
        <v>2</v>
      </c>
    </row>
    <row r="817" spans="1:20" x14ac:dyDescent="0.2">
      <c r="A817" s="151">
        <f t="shared" si="147"/>
        <v>53788</v>
      </c>
      <c r="B817" s="151">
        <f t="shared" si="148"/>
        <v>5</v>
      </c>
      <c r="C817" s="152">
        <f t="shared" si="149"/>
        <v>37</v>
      </c>
      <c r="D817" s="152" t="str">
        <f t="shared" si="150"/>
        <v>内田</v>
      </c>
      <c r="E817" s="152" t="str">
        <f t="shared" si="151"/>
        <v>理央</v>
      </c>
      <c r="F817" s="153" t="str">
        <f t="shared" si="152"/>
        <v>ｳﾁﾀﾞ</v>
      </c>
      <c r="G817" s="153" t="str">
        <f t="shared" si="153"/>
        <v>ﾘｵ</v>
      </c>
      <c r="H817" s="154">
        <f t="shared" si="154"/>
        <v>2</v>
      </c>
      <c r="I817" s="152" t="str">
        <f t="shared" si="146"/>
        <v>桐朋女</v>
      </c>
      <c r="K817" s="152" t="str">
        <f t="shared" si="155"/>
        <v>女</v>
      </c>
      <c r="M817" s="380">
        <v>53788</v>
      </c>
      <c r="N817" s="380" t="s">
        <v>280</v>
      </c>
      <c r="O817" s="380" t="s">
        <v>1876</v>
      </c>
      <c r="P817" s="380" t="s">
        <v>529</v>
      </c>
      <c r="Q817" s="380" t="s">
        <v>397</v>
      </c>
      <c r="R817" s="380" t="s">
        <v>886</v>
      </c>
      <c r="S817" s="379"/>
      <c r="T817" s="380">
        <v>2</v>
      </c>
    </row>
    <row r="818" spans="1:20" x14ac:dyDescent="0.2">
      <c r="A818" s="151">
        <f t="shared" si="147"/>
        <v>53789</v>
      </c>
      <c r="B818" s="151">
        <f t="shared" si="148"/>
        <v>5</v>
      </c>
      <c r="C818" s="152">
        <f t="shared" si="149"/>
        <v>37</v>
      </c>
      <c r="D818" s="152" t="str">
        <f t="shared" si="150"/>
        <v>太田</v>
      </c>
      <c r="E818" s="152" t="str">
        <f t="shared" si="151"/>
        <v>由乃</v>
      </c>
      <c r="F818" s="153" t="str">
        <f t="shared" si="152"/>
        <v>ｵｵﾀ</v>
      </c>
      <c r="G818" s="153" t="str">
        <f t="shared" si="153"/>
        <v>ﾖｼﾉ</v>
      </c>
      <c r="H818" s="154">
        <f t="shared" si="154"/>
        <v>2</v>
      </c>
      <c r="I818" s="152" t="str">
        <f t="shared" si="146"/>
        <v>桐朋女</v>
      </c>
      <c r="K818" s="152" t="str">
        <f t="shared" si="155"/>
        <v>女</v>
      </c>
      <c r="M818" s="380">
        <v>53789</v>
      </c>
      <c r="N818" s="380" t="s">
        <v>190</v>
      </c>
      <c r="O818" s="380" t="s">
        <v>4253</v>
      </c>
      <c r="P818" s="380" t="s">
        <v>461</v>
      </c>
      <c r="Q818" s="380" t="s">
        <v>920</v>
      </c>
      <c r="R818" s="380" t="s">
        <v>886</v>
      </c>
      <c r="S818" s="379"/>
      <c r="T818" s="380">
        <v>2</v>
      </c>
    </row>
    <row r="819" spans="1:20" x14ac:dyDescent="0.2">
      <c r="A819" s="151">
        <f t="shared" si="147"/>
        <v>53790</v>
      </c>
      <c r="B819" s="151">
        <f t="shared" si="148"/>
        <v>5</v>
      </c>
      <c r="C819" s="152">
        <f t="shared" si="149"/>
        <v>37</v>
      </c>
      <c r="D819" s="152" t="str">
        <f t="shared" si="150"/>
        <v>渡辺</v>
      </c>
      <c r="E819" s="152" t="str">
        <f t="shared" si="151"/>
        <v>真由</v>
      </c>
      <c r="F819" s="153" t="str">
        <f t="shared" si="152"/>
        <v>ﾜﾀﾅﾍﾞ</v>
      </c>
      <c r="G819" s="153" t="str">
        <f t="shared" si="153"/>
        <v>ﾏﾕ</v>
      </c>
      <c r="H819" s="154">
        <f t="shared" si="154"/>
        <v>3</v>
      </c>
      <c r="I819" s="152" t="str">
        <f t="shared" si="146"/>
        <v>桐朋女</v>
      </c>
      <c r="K819" s="152" t="str">
        <f t="shared" si="155"/>
        <v>女</v>
      </c>
      <c r="M819" s="380">
        <v>53790</v>
      </c>
      <c r="N819" s="380" t="s">
        <v>113</v>
      </c>
      <c r="O819" s="380" t="s">
        <v>3411</v>
      </c>
      <c r="P819" s="380" t="s">
        <v>346</v>
      </c>
      <c r="Q819" s="380" t="s">
        <v>328</v>
      </c>
      <c r="R819" s="380" t="s">
        <v>886</v>
      </c>
      <c r="S819" s="379"/>
      <c r="T819" s="380">
        <v>3</v>
      </c>
    </row>
    <row r="820" spans="1:20" x14ac:dyDescent="0.2">
      <c r="A820" s="151">
        <f t="shared" si="147"/>
        <v>53792</v>
      </c>
      <c r="B820" s="151">
        <f t="shared" si="148"/>
        <v>5</v>
      </c>
      <c r="C820" s="152">
        <f t="shared" si="149"/>
        <v>37</v>
      </c>
      <c r="D820" s="152" t="str">
        <f t="shared" si="150"/>
        <v>吉田</v>
      </c>
      <c r="E820" s="152" t="str">
        <f t="shared" si="151"/>
        <v>桃</v>
      </c>
      <c r="F820" s="153" t="str">
        <f t="shared" si="152"/>
        <v>ﾖｼﾀﾞ</v>
      </c>
      <c r="G820" s="153" t="str">
        <f t="shared" si="153"/>
        <v>ﾓﾓ</v>
      </c>
      <c r="H820" s="154">
        <f t="shared" si="154"/>
        <v>2</v>
      </c>
      <c r="I820" s="152" t="str">
        <f t="shared" si="146"/>
        <v>桐朋女</v>
      </c>
      <c r="K820" s="152" t="str">
        <f t="shared" si="155"/>
        <v>女</v>
      </c>
      <c r="M820" s="380">
        <v>53792</v>
      </c>
      <c r="N820" s="380" t="s">
        <v>163</v>
      </c>
      <c r="O820" s="380" t="s">
        <v>4892</v>
      </c>
      <c r="P820" s="380" t="s">
        <v>510</v>
      </c>
      <c r="Q820" s="380" t="s">
        <v>4893</v>
      </c>
      <c r="R820" s="380" t="s">
        <v>886</v>
      </c>
      <c r="S820" s="379"/>
      <c r="T820" s="380">
        <v>2</v>
      </c>
    </row>
    <row r="821" spans="1:20" x14ac:dyDescent="0.2">
      <c r="A821" s="151">
        <f t="shared" si="147"/>
        <v>53853</v>
      </c>
      <c r="B821" s="151">
        <f t="shared" si="148"/>
        <v>5</v>
      </c>
      <c r="C821" s="152">
        <f t="shared" si="149"/>
        <v>38</v>
      </c>
      <c r="D821" s="152" t="str">
        <f t="shared" si="150"/>
        <v>塩澤</v>
      </c>
      <c r="E821" s="152" t="str">
        <f t="shared" si="151"/>
        <v>麻友</v>
      </c>
      <c r="F821" s="153" t="str">
        <f t="shared" si="152"/>
        <v>ｼｵｻﾞﾜ</v>
      </c>
      <c r="G821" s="153" t="str">
        <f t="shared" si="153"/>
        <v>ﾏﾕ</v>
      </c>
      <c r="H821" s="154">
        <f t="shared" si="154"/>
        <v>2</v>
      </c>
      <c r="I821" s="152" t="str">
        <f t="shared" si="146"/>
        <v>晃華学園</v>
      </c>
      <c r="K821" s="152" t="str">
        <f t="shared" si="155"/>
        <v>女</v>
      </c>
      <c r="M821" s="380">
        <v>53853</v>
      </c>
      <c r="N821" s="380" t="s">
        <v>4230</v>
      </c>
      <c r="O821" s="380" t="s">
        <v>5714</v>
      </c>
      <c r="P821" s="380" t="s">
        <v>4231</v>
      </c>
      <c r="Q821" s="380" t="s">
        <v>328</v>
      </c>
      <c r="R821" s="380" t="s">
        <v>886</v>
      </c>
      <c r="S821" s="379"/>
      <c r="T821" s="380">
        <v>2</v>
      </c>
    </row>
    <row r="822" spans="1:20" x14ac:dyDescent="0.2">
      <c r="A822" s="151">
        <f t="shared" si="147"/>
        <v>53854</v>
      </c>
      <c r="B822" s="151">
        <f t="shared" si="148"/>
        <v>5</v>
      </c>
      <c r="C822" s="152">
        <f t="shared" si="149"/>
        <v>38</v>
      </c>
      <c r="D822" s="152" t="str">
        <f t="shared" si="150"/>
        <v>江頭</v>
      </c>
      <c r="E822" s="152" t="str">
        <f t="shared" si="151"/>
        <v>麗万</v>
      </c>
      <c r="F822" s="153" t="str">
        <f t="shared" si="152"/>
        <v>ｴｶﾞｼﾗ</v>
      </c>
      <c r="G822" s="153" t="str">
        <f t="shared" si="153"/>
        <v>ﾚﾏ</v>
      </c>
      <c r="H822" s="154">
        <f t="shared" si="154"/>
        <v>2</v>
      </c>
      <c r="I822" s="152" t="str">
        <f t="shared" si="146"/>
        <v>晃華学園</v>
      </c>
      <c r="K822" s="152" t="str">
        <f t="shared" si="155"/>
        <v>女</v>
      </c>
      <c r="M822" s="380">
        <v>53854</v>
      </c>
      <c r="N822" s="380" t="s">
        <v>2135</v>
      </c>
      <c r="O822" s="380" t="s">
        <v>5715</v>
      </c>
      <c r="P822" s="380" t="s">
        <v>2313</v>
      </c>
      <c r="Q822" s="380" t="s">
        <v>5716</v>
      </c>
      <c r="R822" s="380" t="s">
        <v>886</v>
      </c>
      <c r="S822" s="379"/>
      <c r="T822" s="380">
        <v>2</v>
      </c>
    </row>
    <row r="823" spans="1:20" x14ac:dyDescent="0.2">
      <c r="A823" s="151">
        <f t="shared" si="147"/>
        <v>53855</v>
      </c>
      <c r="B823" s="151">
        <f t="shared" si="148"/>
        <v>5</v>
      </c>
      <c r="C823" s="152">
        <f t="shared" si="149"/>
        <v>38</v>
      </c>
      <c r="D823" s="152" t="str">
        <f t="shared" si="150"/>
        <v>松原</v>
      </c>
      <c r="E823" s="152" t="str">
        <f t="shared" si="151"/>
        <v>志歩</v>
      </c>
      <c r="F823" s="153" t="str">
        <f t="shared" si="152"/>
        <v>ﾏﾂﾊﾞﾗ</v>
      </c>
      <c r="G823" s="153" t="str">
        <f t="shared" si="153"/>
        <v>ｼﾎ</v>
      </c>
      <c r="H823" s="154">
        <f t="shared" si="154"/>
        <v>2</v>
      </c>
      <c r="I823" s="152" t="str">
        <f t="shared" si="146"/>
        <v>晃華学園</v>
      </c>
      <c r="K823" s="152" t="str">
        <f t="shared" si="155"/>
        <v>女</v>
      </c>
      <c r="M823" s="380">
        <v>53855</v>
      </c>
      <c r="N823" s="380" t="s">
        <v>4254</v>
      </c>
      <c r="O823" s="380" t="s">
        <v>5717</v>
      </c>
      <c r="P823" s="380" t="s">
        <v>4255</v>
      </c>
      <c r="Q823" s="380" t="s">
        <v>561</v>
      </c>
      <c r="R823" s="380" t="s">
        <v>886</v>
      </c>
      <c r="S823" s="379"/>
      <c r="T823" s="380">
        <v>2</v>
      </c>
    </row>
    <row r="824" spans="1:20" x14ac:dyDescent="0.2">
      <c r="A824" s="151">
        <f t="shared" si="147"/>
        <v>53857</v>
      </c>
      <c r="B824" s="151">
        <f t="shared" si="148"/>
        <v>5</v>
      </c>
      <c r="C824" s="152">
        <f t="shared" si="149"/>
        <v>38</v>
      </c>
      <c r="D824" s="152" t="str">
        <f t="shared" si="150"/>
        <v>鈴木</v>
      </c>
      <c r="E824" s="152" t="str">
        <f t="shared" si="151"/>
        <v>愛梨</v>
      </c>
      <c r="F824" s="153" t="str">
        <f t="shared" si="152"/>
        <v>ｽｽﾞｷ</v>
      </c>
      <c r="G824" s="153" t="str">
        <f t="shared" si="153"/>
        <v>ｱｲﾘ</v>
      </c>
      <c r="H824" s="154">
        <f t="shared" si="154"/>
        <v>2</v>
      </c>
      <c r="I824" s="152" t="str">
        <f t="shared" si="146"/>
        <v>晃華学園</v>
      </c>
      <c r="K824" s="152" t="str">
        <f t="shared" si="155"/>
        <v>女</v>
      </c>
      <c r="M824" s="380">
        <v>53857</v>
      </c>
      <c r="N824" s="380" t="s">
        <v>108</v>
      </c>
      <c r="O824" s="380" t="s">
        <v>4894</v>
      </c>
      <c r="P824" s="380" t="s">
        <v>356</v>
      </c>
      <c r="Q824" s="380" t="s">
        <v>1270</v>
      </c>
      <c r="R824" s="380" t="s">
        <v>886</v>
      </c>
      <c r="S824" s="379"/>
      <c r="T824" s="380">
        <v>2</v>
      </c>
    </row>
    <row r="825" spans="1:20" x14ac:dyDescent="0.2">
      <c r="A825" s="151">
        <f t="shared" si="147"/>
        <v>53859</v>
      </c>
      <c r="B825" s="151">
        <f t="shared" si="148"/>
        <v>5</v>
      </c>
      <c r="C825" s="152">
        <f t="shared" si="149"/>
        <v>38</v>
      </c>
      <c r="D825" s="152" t="str">
        <f t="shared" si="150"/>
        <v>豊田</v>
      </c>
      <c r="E825" s="152" t="str">
        <f t="shared" si="151"/>
        <v>彩乃</v>
      </c>
      <c r="F825" s="153" t="str">
        <f t="shared" si="152"/>
        <v>ﾄﾖﾀﾞ</v>
      </c>
      <c r="G825" s="153" t="str">
        <f t="shared" si="153"/>
        <v>ｱﾔﾉ</v>
      </c>
      <c r="H825" s="154">
        <f t="shared" si="154"/>
        <v>2</v>
      </c>
      <c r="I825" s="152" t="str">
        <f t="shared" si="146"/>
        <v>晃華学園</v>
      </c>
      <c r="K825" s="152" t="str">
        <f t="shared" si="155"/>
        <v>女</v>
      </c>
      <c r="M825" s="380">
        <v>53859</v>
      </c>
      <c r="N825" s="380" t="s">
        <v>242</v>
      </c>
      <c r="O825" s="380" t="s">
        <v>1750</v>
      </c>
      <c r="P825" s="380" t="s">
        <v>502</v>
      </c>
      <c r="Q825" s="380" t="s">
        <v>1511</v>
      </c>
      <c r="R825" s="380" t="s">
        <v>886</v>
      </c>
      <c r="S825" s="379"/>
      <c r="T825" s="380">
        <v>2</v>
      </c>
    </row>
    <row r="826" spans="1:20" x14ac:dyDescent="0.2">
      <c r="A826" s="151">
        <f t="shared" si="147"/>
        <v>53860</v>
      </c>
      <c r="B826" s="151">
        <f t="shared" si="148"/>
        <v>5</v>
      </c>
      <c r="C826" s="152">
        <f t="shared" si="149"/>
        <v>38</v>
      </c>
      <c r="D826" s="152" t="str">
        <f t="shared" si="150"/>
        <v>民野</v>
      </c>
      <c r="E826" s="152" t="str">
        <f t="shared" si="151"/>
        <v>由佳</v>
      </c>
      <c r="F826" s="153" t="str">
        <f t="shared" si="152"/>
        <v>ﾀﾐﾉ</v>
      </c>
      <c r="G826" s="153" t="str">
        <f t="shared" si="153"/>
        <v>ﾕｶ</v>
      </c>
      <c r="H826" s="154">
        <f t="shared" si="154"/>
        <v>2</v>
      </c>
      <c r="I826" s="152" t="str">
        <f t="shared" si="146"/>
        <v>晃華学園</v>
      </c>
      <c r="K826" s="152" t="str">
        <f t="shared" si="155"/>
        <v>女</v>
      </c>
      <c r="M826" s="380">
        <v>53860</v>
      </c>
      <c r="N826" s="380" t="s">
        <v>5718</v>
      </c>
      <c r="O826" s="380" t="s">
        <v>1508</v>
      </c>
      <c r="P826" s="380" t="s">
        <v>5719</v>
      </c>
      <c r="Q826" s="380" t="s">
        <v>347</v>
      </c>
      <c r="R826" s="380" t="s">
        <v>886</v>
      </c>
      <c r="S826" s="379"/>
      <c r="T826" s="380">
        <v>2</v>
      </c>
    </row>
    <row r="827" spans="1:20" x14ac:dyDescent="0.2">
      <c r="A827" s="151">
        <f t="shared" si="147"/>
        <v>53861</v>
      </c>
      <c r="B827" s="151">
        <f t="shared" si="148"/>
        <v>5</v>
      </c>
      <c r="C827" s="152">
        <f t="shared" si="149"/>
        <v>38</v>
      </c>
      <c r="D827" s="152" t="str">
        <f t="shared" si="150"/>
        <v>小林</v>
      </c>
      <c r="E827" s="152" t="str">
        <f t="shared" si="151"/>
        <v>美賀子</v>
      </c>
      <c r="F827" s="153" t="str">
        <f t="shared" si="152"/>
        <v>ｺﾊﾞﾔｼ</v>
      </c>
      <c r="G827" s="153" t="str">
        <f t="shared" si="153"/>
        <v>ﾐｶｺ</v>
      </c>
      <c r="H827" s="154">
        <f t="shared" si="154"/>
        <v>2</v>
      </c>
      <c r="I827" s="152" t="str">
        <f t="shared" si="146"/>
        <v>晃華学園</v>
      </c>
      <c r="K827" s="152" t="str">
        <f t="shared" si="155"/>
        <v>女</v>
      </c>
      <c r="M827" s="380">
        <v>53861</v>
      </c>
      <c r="N827" s="380" t="s">
        <v>121</v>
      </c>
      <c r="O827" s="380" t="s">
        <v>5720</v>
      </c>
      <c r="P827" s="380" t="s">
        <v>375</v>
      </c>
      <c r="Q827" s="380" t="s">
        <v>5721</v>
      </c>
      <c r="R827" s="380" t="s">
        <v>886</v>
      </c>
      <c r="S827" s="379"/>
      <c r="T827" s="380">
        <v>2</v>
      </c>
    </row>
    <row r="828" spans="1:20" x14ac:dyDescent="0.2">
      <c r="A828" s="151">
        <f t="shared" si="147"/>
        <v>53862</v>
      </c>
      <c r="B828" s="151">
        <f t="shared" si="148"/>
        <v>5</v>
      </c>
      <c r="C828" s="152">
        <f t="shared" si="149"/>
        <v>38</v>
      </c>
      <c r="D828" s="152" t="str">
        <f t="shared" si="150"/>
        <v>福田</v>
      </c>
      <c r="E828" s="152" t="str">
        <f t="shared" si="151"/>
        <v>凜</v>
      </c>
      <c r="F828" s="153" t="str">
        <f t="shared" si="152"/>
        <v>ﾌｸﾀﾞ</v>
      </c>
      <c r="G828" s="153" t="str">
        <f t="shared" si="153"/>
        <v>ﾘﾝ</v>
      </c>
      <c r="H828" s="154">
        <f t="shared" si="154"/>
        <v>1</v>
      </c>
      <c r="I828" s="152" t="str">
        <f t="shared" si="146"/>
        <v>晃華学園</v>
      </c>
      <c r="K828" s="152" t="str">
        <f t="shared" si="155"/>
        <v>女</v>
      </c>
      <c r="M828" s="380">
        <v>53862</v>
      </c>
      <c r="N828" s="380" t="s">
        <v>204</v>
      </c>
      <c r="O828" s="380" t="s">
        <v>2650</v>
      </c>
      <c r="P828" s="380" t="s">
        <v>553</v>
      </c>
      <c r="Q828" s="380" t="s">
        <v>1838</v>
      </c>
      <c r="R828" s="380" t="s">
        <v>886</v>
      </c>
      <c r="S828" s="379"/>
      <c r="T828" s="380">
        <v>1</v>
      </c>
    </row>
    <row r="829" spans="1:20" x14ac:dyDescent="0.2">
      <c r="A829" s="151">
        <f t="shared" si="147"/>
        <v>53863</v>
      </c>
      <c r="B829" s="151">
        <f t="shared" si="148"/>
        <v>5</v>
      </c>
      <c r="C829" s="152">
        <f t="shared" si="149"/>
        <v>38</v>
      </c>
      <c r="D829" s="152" t="str">
        <f t="shared" si="150"/>
        <v>齋藤</v>
      </c>
      <c r="E829" s="152" t="str">
        <f t="shared" si="151"/>
        <v>玲</v>
      </c>
      <c r="F829" s="153" t="str">
        <f t="shared" si="152"/>
        <v>ｻｲﾄｳ</v>
      </c>
      <c r="G829" s="153" t="str">
        <f t="shared" si="153"/>
        <v>ﾚｲ</v>
      </c>
      <c r="H829" s="154">
        <f t="shared" si="154"/>
        <v>1</v>
      </c>
      <c r="I829" s="152" t="str">
        <f t="shared" si="146"/>
        <v>晃華学園</v>
      </c>
      <c r="K829" s="152" t="str">
        <f t="shared" si="155"/>
        <v>女</v>
      </c>
      <c r="M829" s="380">
        <v>53863</v>
      </c>
      <c r="N829" s="380" t="s">
        <v>236</v>
      </c>
      <c r="O829" s="380" t="s">
        <v>2677</v>
      </c>
      <c r="P829" s="380" t="s">
        <v>321</v>
      </c>
      <c r="Q829" s="380" t="s">
        <v>427</v>
      </c>
      <c r="R829" s="380" t="s">
        <v>886</v>
      </c>
      <c r="S829" s="379"/>
      <c r="T829" s="380">
        <v>1</v>
      </c>
    </row>
    <row r="830" spans="1:20" x14ac:dyDescent="0.2">
      <c r="A830" s="151">
        <f t="shared" si="147"/>
        <v>53911</v>
      </c>
      <c r="B830" s="151">
        <f t="shared" si="148"/>
        <v>5</v>
      </c>
      <c r="C830" s="152">
        <f t="shared" si="149"/>
        <v>39</v>
      </c>
      <c r="D830" s="152" t="str">
        <f t="shared" si="150"/>
        <v>足立</v>
      </c>
      <c r="E830" s="152" t="str">
        <f t="shared" si="151"/>
        <v>崇留</v>
      </c>
      <c r="F830" s="153" t="str">
        <f t="shared" si="152"/>
        <v>ｱﾀﾞﾁ</v>
      </c>
      <c r="G830" s="153" t="str">
        <f t="shared" si="153"/>
        <v>ﾀｹﾙ</v>
      </c>
      <c r="H830" s="154">
        <f t="shared" si="154"/>
        <v>3</v>
      </c>
      <c r="I830" s="152" t="str">
        <f t="shared" si="146"/>
        <v>都狛江</v>
      </c>
      <c r="K830" s="152" t="str">
        <f t="shared" si="155"/>
        <v>男</v>
      </c>
      <c r="M830" s="380">
        <v>53911</v>
      </c>
      <c r="N830" s="380" t="s">
        <v>637</v>
      </c>
      <c r="O830" s="380" t="s">
        <v>2562</v>
      </c>
      <c r="P830" s="380" t="s">
        <v>638</v>
      </c>
      <c r="Q830" s="380" t="s">
        <v>634</v>
      </c>
      <c r="R830" s="380" t="s">
        <v>885</v>
      </c>
      <c r="S830" s="379"/>
      <c r="T830" s="380">
        <v>3</v>
      </c>
    </row>
    <row r="831" spans="1:20" x14ac:dyDescent="0.2">
      <c r="A831" s="151">
        <f t="shared" si="147"/>
        <v>53913</v>
      </c>
      <c r="B831" s="151">
        <f t="shared" si="148"/>
        <v>5</v>
      </c>
      <c r="C831" s="152">
        <f t="shared" si="149"/>
        <v>39</v>
      </c>
      <c r="D831" s="152" t="str">
        <f t="shared" si="150"/>
        <v>沢野</v>
      </c>
      <c r="E831" s="152" t="str">
        <f t="shared" si="151"/>
        <v>健</v>
      </c>
      <c r="F831" s="153" t="str">
        <f t="shared" si="152"/>
        <v>ｻﾜﾉ</v>
      </c>
      <c r="G831" s="153" t="str">
        <f t="shared" si="153"/>
        <v>ﾀｹﾙ</v>
      </c>
      <c r="H831" s="154">
        <f t="shared" si="154"/>
        <v>3</v>
      </c>
      <c r="I831" s="152" t="str">
        <f t="shared" si="146"/>
        <v>都狛江</v>
      </c>
      <c r="K831" s="152" t="str">
        <f t="shared" si="155"/>
        <v>男</v>
      </c>
      <c r="M831" s="380">
        <v>53913</v>
      </c>
      <c r="N831" s="380" t="s">
        <v>2563</v>
      </c>
      <c r="O831" s="380" t="s">
        <v>1992</v>
      </c>
      <c r="P831" s="380" t="s">
        <v>2564</v>
      </c>
      <c r="Q831" s="380" t="s">
        <v>634</v>
      </c>
      <c r="R831" s="380" t="s">
        <v>885</v>
      </c>
      <c r="S831" s="379"/>
      <c r="T831" s="380">
        <v>3</v>
      </c>
    </row>
    <row r="832" spans="1:20" x14ac:dyDescent="0.2">
      <c r="A832" s="151">
        <f t="shared" si="147"/>
        <v>53914</v>
      </c>
      <c r="B832" s="151">
        <f t="shared" si="148"/>
        <v>5</v>
      </c>
      <c r="C832" s="152">
        <f t="shared" si="149"/>
        <v>39</v>
      </c>
      <c r="D832" s="152" t="str">
        <f t="shared" si="150"/>
        <v>武井</v>
      </c>
      <c r="E832" s="152" t="str">
        <f t="shared" si="151"/>
        <v>俊樹</v>
      </c>
      <c r="F832" s="153" t="str">
        <f t="shared" si="152"/>
        <v>ﾀｹｲ</v>
      </c>
      <c r="G832" s="153" t="str">
        <f t="shared" si="153"/>
        <v>ﾄｼｷ</v>
      </c>
      <c r="H832" s="154">
        <f t="shared" si="154"/>
        <v>3</v>
      </c>
      <c r="I832" s="152" t="str">
        <f t="shared" si="146"/>
        <v>都狛江</v>
      </c>
      <c r="K832" s="152" t="str">
        <f t="shared" si="155"/>
        <v>男</v>
      </c>
      <c r="M832" s="380">
        <v>53914</v>
      </c>
      <c r="N832" s="380" t="s">
        <v>1643</v>
      </c>
      <c r="O832" s="380" t="s">
        <v>1974</v>
      </c>
      <c r="P832" s="380" t="s">
        <v>432</v>
      </c>
      <c r="Q832" s="380" t="s">
        <v>326</v>
      </c>
      <c r="R832" s="380" t="s">
        <v>885</v>
      </c>
      <c r="S832" s="379"/>
      <c r="T832" s="380">
        <v>3</v>
      </c>
    </row>
    <row r="833" spans="1:20" x14ac:dyDescent="0.2">
      <c r="A833" s="151">
        <f t="shared" si="147"/>
        <v>53916</v>
      </c>
      <c r="B833" s="151">
        <f t="shared" si="148"/>
        <v>5</v>
      </c>
      <c r="C833" s="152">
        <f t="shared" si="149"/>
        <v>39</v>
      </c>
      <c r="D833" s="152" t="str">
        <f t="shared" si="150"/>
        <v>橋井</v>
      </c>
      <c r="E833" s="152" t="str">
        <f t="shared" si="151"/>
        <v>博幸</v>
      </c>
      <c r="F833" s="153" t="str">
        <f t="shared" si="152"/>
        <v>ﾊｼｲ</v>
      </c>
      <c r="G833" s="153" t="str">
        <f t="shared" si="153"/>
        <v>ﾋﾛﾕｷ</v>
      </c>
      <c r="H833" s="154">
        <f t="shared" si="154"/>
        <v>3</v>
      </c>
      <c r="I833" s="152" t="str">
        <f t="shared" si="146"/>
        <v>都狛江</v>
      </c>
      <c r="K833" s="152" t="str">
        <f t="shared" si="155"/>
        <v>男</v>
      </c>
      <c r="M833" s="380">
        <v>53916</v>
      </c>
      <c r="N833" s="380" t="s">
        <v>2565</v>
      </c>
      <c r="O833" s="380" t="s">
        <v>2566</v>
      </c>
      <c r="P833" s="380" t="s">
        <v>2567</v>
      </c>
      <c r="Q833" s="380" t="s">
        <v>456</v>
      </c>
      <c r="R833" s="380" t="s">
        <v>885</v>
      </c>
      <c r="S833" s="379"/>
      <c r="T833" s="380">
        <v>3</v>
      </c>
    </row>
    <row r="834" spans="1:20" x14ac:dyDescent="0.2">
      <c r="A834" s="151">
        <f t="shared" si="147"/>
        <v>53917</v>
      </c>
      <c r="B834" s="151">
        <f t="shared" si="148"/>
        <v>5</v>
      </c>
      <c r="C834" s="152">
        <f t="shared" si="149"/>
        <v>39</v>
      </c>
      <c r="D834" s="152" t="str">
        <f t="shared" si="150"/>
        <v>松岡</v>
      </c>
      <c r="E834" s="152" t="str">
        <f t="shared" si="151"/>
        <v>優樹</v>
      </c>
      <c r="F834" s="153" t="str">
        <f t="shared" si="152"/>
        <v>ﾏﾂｵｶ</v>
      </c>
      <c r="G834" s="153" t="str">
        <f t="shared" si="153"/>
        <v>ﾏｻｷ</v>
      </c>
      <c r="H834" s="154">
        <f t="shared" si="154"/>
        <v>3</v>
      </c>
      <c r="I834" s="152" t="str">
        <f t="shared" ref="I834:I897" si="156">VLOOKUP(B834*100+C834,テスト,2,0)</f>
        <v>都狛江</v>
      </c>
      <c r="K834" s="152" t="str">
        <f t="shared" si="155"/>
        <v>男</v>
      </c>
      <c r="M834" s="380">
        <v>53917</v>
      </c>
      <c r="N834" s="380" t="s">
        <v>2568</v>
      </c>
      <c r="O834" s="380" t="s">
        <v>2400</v>
      </c>
      <c r="P834" s="380" t="s">
        <v>2569</v>
      </c>
      <c r="Q834" s="380" t="s">
        <v>446</v>
      </c>
      <c r="R834" s="380" t="s">
        <v>885</v>
      </c>
      <c r="S834" s="379"/>
      <c r="T834" s="380">
        <v>3</v>
      </c>
    </row>
    <row r="835" spans="1:20" x14ac:dyDescent="0.2">
      <c r="A835" s="151">
        <f t="shared" ref="A835:A898" si="157">M835</f>
        <v>53921</v>
      </c>
      <c r="B835" s="151">
        <f t="shared" ref="B835:B898" si="158">ROUNDDOWN(A835/10000,0)</f>
        <v>5</v>
      </c>
      <c r="C835" s="152">
        <f t="shared" ref="C835:C898" si="159">ROUNDDOWN((A835-B835*10000)/100,0)</f>
        <v>39</v>
      </c>
      <c r="D835" s="152" t="str">
        <f t="shared" ref="D835:D898" si="160">N835</f>
        <v>大内</v>
      </c>
      <c r="E835" s="152" t="str">
        <f t="shared" ref="E835:E898" si="161">O835</f>
        <v>颯太</v>
      </c>
      <c r="F835" s="153" t="str">
        <f t="shared" ref="F835:F898" si="162">P835</f>
        <v>ｵｵｳﾁ</v>
      </c>
      <c r="G835" s="153" t="str">
        <f t="shared" ref="G835:G898" si="163">Q835</f>
        <v>ｿｳﾀ</v>
      </c>
      <c r="H835" s="154">
        <f t="shared" ref="H835:H898" si="164">T835</f>
        <v>2</v>
      </c>
      <c r="I835" s="152" t="str">
        <f t="shared" si="156"/>
        <v>都狛江</v>
      </c>
      <c r="K835" s="152" t="str">
        <f t="shared" ref="K835:K898" si="165">R835</f>
        <v>男</v>
      </c>
      <c r="M835" s="380">
        <v>53921</v>
      </c>
      <c r="N835" s="380" t="s">
        <v>4256</v>
      </c>
      <c r="O835" s="380" t="s">
        <v>950</v>
      </c>
      <c r="P835" s="380" t="s">
        <v>4257</v>
      </c>
      <c r="Q835" s="380" t="s">
        <v>594</v>
      </c>
      <c r="R835" s="380" t="s">
        <v>885</v>
      </c>
      <c r="S835" s="379"/>
      <c r="T835" s="380">
        <v>2</v>
      </c>
    </row>
    <row r="836" spans="1:20" x14ac:dyDescent="0.2">
      <c r="A836" s="151">
        <f t="shared" si="157"/>
        <v>53922</v>
      </c>
      <c r="B836" s="151">
        <f t="shared" si="158"/>
        <v>5</v>
      </c>
      <c r="C836" s="152">
        <f t="shared" si="159"/>
        <v>39</v>
      </c>
      <c r="D836" s="152" t="str">
        <f t="shared" si="160"/>
        <v>角田</v>
      </c>
      <c r="E836" s="152" t="str">
        <f t="shared" si="161"/>
        <v>大翔</v>
      </c>
      <c r="F836" s="153" t="str">
        <f t="shared" si="162"/>
        <v>ｶｸﾀ</v>
      </c>
      <c r="G836" s="153" t="str">
        <f t="shared" si="163"/>
        <v>ﾋﾛﾄ</v>
      </c>
      <c r="H836" s="154">
        <f t="shared" si="164"/>
        <v>2</v>
      </c>
      <c r="I836" s="152" t="str">
        <f t="shared" si="156"/>
        <v>都狛江</v>
      </c>
      <c r="K836" s="152" t="str">
        <f t="shared" si="165"/>
        <v>男</v>
      </c>
      <c r="M836" s="380">
        <v>53922</v>
      </c>
      <c r="N836" s="380" t="s">
        <v>476</v>
      </c>
      <c r="O836" s="380" t="s">
        <v>4258</v>
      </c>
      <c r="P836" s="380" t="s">
        <v>4259</v>
      </c>
      <c r="Q836" s="380" t="s">
        <v>484</v>
      </c>
      <c r="R836" s="380" t="s">
        <v>885</v>
      </c>
      <c r="S836" s="379"/>
      <c r="T836" s="380">
        <v>2</v>
      </c>
    </row>
    <row r="837" spans="1:20" x14ac:dyDescent="0.2">
      <c r="A837" s="151">
        <f t="shared" si="157"/>
        <v>53923</v>
      </c>
      <c r="B837" s="151">
        <f t="shared" si="158"/>
        <v>5</v>
      </c>
      <c r="C837" s="152">
        <f t="shared" si="159"/>
        <v>39</v>
      </c>
      <c r="D837" s="152" t="str">
        <f t="shared" si="160"/>
        <v>児玉</v>
      </c>
      <c r="E837" s="152" t="str">
        <f t="shared" si="161"/>
        <v>晋二朗</v>
      </c>
      <c r="F837" s="153" t="str">
        <f t="shared" si="162"/>
        <v>ｺﾀﾞﾏ</v>
      </c>
      <c r="G837" s="153" t="str">
        <f t="shared" si="163"/>
        <v>ｼﾝｼﾞﾛｳ</v>
      </c>
      <c r="H837" s="154">
        <f t="shared" si="164"/>
        <v>2</v>
      </c>
      <c r="I837" s="152" t="str">
        <f t="shared" si="156"/>
        <v>都狛江</v>
      </c>
      <c r="K837" s="152" t="str">
        <f t="shared" si="165"/>
        <v>男</v>
      </c>
      <c r="M837" s="380">
        <v>53923</v>
      </c>
      <c r="N837" s="380" t="s">
        <v>1741</v>
      </c>
      <c r="O837" s="380" t="s">
        <v>4260</v>
      </c>
      <c r="P837" s="380" t="s">
        <v>1743</v>
      </c>
      <c r="Q837" s="380" t="s">
        <v>2534</v>
      </c>
      <c r="R837" s="380" t="s">
        <v>885</v>
      </c>
      <c r="S837" s="379"/>
      <c r="T837" s="380">
        <v>2</v>
      </c>
    </row>
    <row r="838" spans="1:20" x14ac:dyDescent="0.2">
      <c r="A838" s="151">
        <f t="shared" si="157"/>
        <v>53924</v>
      </c>
      <c r="B838" s="151">
        <f t="shared" si="158"/>
        <v>5</v>
      </c>
      <c r="C838" s="152">
        <f t="shared" si="159"/>
        <v>39</v>
      </c>
      <c r="D838" s="152" t="str">
        <f t="shared" si="160"/>
        <v>鈴木</v>
      </c>
      <c r="E838" s="152" t="str">
        <f t="shared" si="161"/>
        <v>直都</v>
      </c>
      <c r="F838" s="153" t="str">
        <f t="shared" si="162"/>
        <v>ｽｽﾞｷ</v>
      </c>
      <c r="G838" s="153" t="str">
        <f t="shared" si="163"/>
        <v>ﾅｵﾄ</v>
      </c>
      <c r="H838" s="154">
        <f t="shared" si="164"/>
        <v>2</v>
      </c>
      <c r="I838" s="152" t="str">
        <f t="shared" si="156"/>
        <v>都狛江</v>
      </c>
      <c r="K838" s="152" t="str">
        <f t="shared" si="165"/>
        <v>男</v>
      </c>
      <c r="M838" s="380">
        <v>53924</v>
      </c>
      <c r="N838" s="380" t="s">
        <v>108</v>
      </c>
      <c r="O838" s="380" t="s">
        <v>4261</v>
      </c>
      <c r="P838" s="380" t="s">
        <v>356</v>
      </c>
      <c r="Q838" s="380" t="s">
        <v>622</v>
      </c>
      <c r="R838" s="380" t="s">
        <v>885</v>
      </c>
      <c r="S838" s="379"/>
      <c r="T838" s="380">
        <v>2</v>
      </c>
    </row>
    <row r="839" spans="1:20" x14ac:dyDescent="0.2">
      <c r="A839" s="151">
        <f t="shared" si="157"/>
        <v>53925</v>
      </c>
      <c r="B839" s="151">
        <f t="shared" si="158"/>
        <v>5</v>
      </c>
      <c r="C839" s="152">
        <f t="shared" si="159"/>
        <v>39</v>
      </c>
      <c r="D839" s="152" t="str">
        <f t="shared" si="160"/>
        <v>中尾</v>
      </c>
      <c r="E839" s="152" t="str">
        <f t="shared" si="161"/>
        <v>稜介</v>
      </c>
      <c r="F839" s="153" t="str">
        <f t="shared" si="162"/>
        <v>ﾅｶｵ</v>
      </c>
      <c r="G839" s="153" t="str">
        <f t="shared" si="163"/>
        <v>ﾘｮｳｽｹ</v>
      </c>
      <c r="H839" s="154">
        <f t="shared" si="164"/>
        <v>2</v>
      </c>
      <c r="I839" s="152" t="str">
        <f t="shared" si="156"/>
        <v>都狛江</v>
      </c>
      <c r="K839" s="152" t="str">
        <f t="shared" si="165"/>
        <v>男</v>
      </c>
      <c r="M839" s="380">
        <v>53925</v>
      </c>
      <c r="N839" s="380" t="s">
        <v>1605</v>
      </c>
      <c r="O839" s="380" t="s">
        <v>4262</v>
      </c>
      <c r="P839" s="380" t="s">
        <v>1606</v>
      </c>
      <c r="Q839" s="380" t="s">
        <v>457</v>
      </c>
      <c r="R839" s="380" t="s">
        <v>885</v>
      </c>
      <c r="S839" s="379"/>
      <c r="T839" s="380">
        <v>2</v>
      </c>
    </row>
    <row r="840" spans="1:20" x14ac:dyDescent="0.2">
      <c r="A840" s="151">
        <f t="shared" si="157"/>
        <v>53926</v>
      </c>
      <c r="B840" s="151">
        <f t="shared" si="158"/>
        <v>5</v>
      </c>
      <c r="C840" s="152">
        <f t="shared" si="159"/>
        <v>39</v>
      </c>
      <c r="D840" s="152" t="str">
        <f t="shared" si="160"/>
        <v>中川</v>
      </c>
      <c r="E840" s="152" t="str">
        <f t="shared" si="161"/>
        <v>雅廣</v>
      </c>
      <c r="F840" s="153" t="str">
        <f t="shared" si="162"/>
        <v>ﾅｶｶﾞﾜ</v>
      </c>
      <c r="G840" s="153" t="str">
        <f t="shared" si="163"/>
        <v>ﾏｻﾋﾛ</v>
      </c>
      <c r="H840" s="154">
        <f t="shared" si="164"/>
        <v>2</v>
      </c>
      <c r="I840" s="152" t="str">
        <f t="shared" si="156"/>
        <v>都狛江</v>
      </c>
      <c r="K840" s="152" t="str">
        <f t="shared" si="165"/>
        <v>男</v>
      </c>
      <c r="M840" s="380">
        <v>53926</v>
      </c>
      <c r="N840" s="380" t="s">
        <v>143</v>
      </c>
      <c r="O840" s="380" t="s">
        <v>4263</v>
      </c>
      <c r="P840" s="380" t="s">
        <v>436</v>
      </c>
      <c r="Q840" s="380" t="s">
        <v>443</v>
      </c>
      <c r="R840" s="380" t="s">
        <v>885</v>
      </c>
      <c r="S840" s="379"/>
      <c r="T840" s="380">
        <v>2</v>
      </c>
    </row>
    <row r="841" spans="1:20" x14ac:dyDescent="0.2">
      <c r="A841" s="151">
        <f t="shared" si="157"/>
        <v>53927</v>
      </c>
      <c r="B841" s="151">
        <f t="shared" si="158"/>
        <v>5</v>
      </c>
      <c r="C841" s="152">
        <f t="shared" si="159"/>
        <v>39</v>
      </c>
      <c r="D841" s="152" t="str">
        <f t="shared" si="160"/>
        <v>東野</v>
      </c>
      <c r="E841" s="152" t="str">
        <f t="shared" si="161"/>
        <v>滉一</v>
      </c>
      <c r="F841" s="153" t="str">
        <f t="shared" si="162"/>
        <v>ﾋｶﾞｼﾉ</v>
      </c>
      <c r="G841" s="153" t="str">
        <f t="shared" si="163"/>
        <v>ｺｳｲﾁ</v>
      </c>
      <c r="H841" s="154">
        <f t="shared" si="164"/>
        <v>2</v>
      </c>
      <c r="I841" s="152" t="str">
        <f t="shared" si="156"/>
        <v>都狛江</v>
      </c>
      <c r="K841" s="152" t="str">
        <f t="shared" si="165"/>
        <v>男</v>
      </c>
      <c r="M841" s="380">
        <v>53927</v>
      </c>
      <c r="N841" s="380" t="s">
        <v>4264</v>
      </c>
      <c r="O841" s="380" t="s">
        <v>4265</v>
      </c>
      <c r="P841" s="380" t="s">
        <v>4266</v>
      </c>
      <c r="Q841" s="380" t="s">
        <v>632</v>
      </c>
      <c r="R841" s="380" t="s">
        <v>885</v>
      </c>
      <c r="S841" s="379"/>
      <c r="T841" s="380">
        <v>2</v>
      </c>
    </row>
    <row r="842" spans="1:20" x14ac:dyDescent="0.2">
      <c r="A842" s="151">
        <f t="shared" si="157"/>
        <v>53928</v>
      </c>
      <c r="B842" s="151">
        <f t="shared" si="158"/>
        <v>5</v>
      </c>
      <c r="C842" s="152">
        <f t="shared" si="159"/>
        <v>39</v>
      </c>
      <c r="D842" s="152" t="str">
        <f t="shared" si="160"/>
        <v>菅原</v>
      </c>
      <c r="E842" s="152" t="str">
        <f t="shared" si="161"/>
        <v>広大</v>
      </c>
      <c r="F842" s="153" t="str">
        <f t="shared" si="162"/>
        <v>ｽｶﾞﾜﾗ</v>
      </c>
      <c r="G842" s="153" t="str">
        <f t="shared" si="163"/>
        <v>ｺｳﾀﾞｲ</v>
      </c>
      <c r="H842" s="154">
        <f t="shared" si="164"/>
        <v>2</v>
      </c>
      <c r="I842" s="152" t="str">
        <f t="shared" si="156"/>
        <v>都狛江</v>
      </c>
      <c r="K842" s="152" t="str">
        <f t="shared" si="165"/>
        <v>男</v>
      </c>
      <c r="M842" s="380">
        <v>53928</v>
      </c>
      <c r="N842" s="380" t="s">
        <v>239</v>
      </c>
      <c r="O842" s="380" t="s">
        <v>1389</v>
      </c>
      <c r="P842" s="380" t="s">
        <v>449</v>
      </c>
      <c r="Q842" s="380" t="s">
        <v>343</v>
      </c>
      <c r="R842" s="380" t="s">
        <v>885</v>
      </c>
      <c r="S842" s="379"/>
      <c r="T842" s="380">
        <v>2</v>
      </c>
    </row>
    <row r="843" spans="1:20" x14ac:dyDescent="0.2">
      <c r="A843" s="151">
        <f t="shared" si="157"/>
        <v>53929</v>
      </c>
      <c r="B843" s="151">
        <f t="shared" si="158"/>
        <v>5</v>
      </c>
      <c r="C843" s="152">
        <f t="shared" si="159"/>
        <v>39</v>
      </c>
      <c r="D843" s="152" t="str">
        <f t="shared" si="160"/>
        <v>西條</v>
      </c>
      <c r="E843" s="152" t="str">
        <f t="shared" si="161"/>
        <v>勇人</v>
      </c>
      <c r="F843" s="153" t="str">
        <f t="shared" si="162"/>
        <v>ｻｲｼﾞｮｳ</v>
      </c>
      <c r="G843" s="153" t="str">
        <f t="shared" si="163"/>
        <v>ﾕｳﾄ</v>
      </c>
      <c r="H843" s="154">
        <f t="shared" si="164"/>
        <v>2</v>
      </c>
      <c r="I843" s="152" t="str">
        <f t="shared" si="156"/>
        <v>都狛江</v>
      </c>
      <c r="K843" s="152" t="str">
        <f t="shared" si="165"/>
        <v>男</v>
      </c>
      <c r="M843" s="380">
        <v>53929</v>
      </c>
      <c r="N843" s="380" t="s">
        <v>4895</v>
      </c>
      <c r="O843" s="380" t="s">
        <v>627</v>
      </c>
      <c r="P843" s="380" t="s">
        <v>4896</v>
      </c>
      <c r="Q843" s="380" t="s">
        <v>423</v>
      </c>
      <c r="R843" s="380" t="s">
        <v>885</v>
      </c>
      <c r="S843" s="379"/>
      <c r="T843" s="380">
        <v>2</v>
      </c>
    </row>
    <row r="844" spans="1:20" x14ac:dyDescent="0.2">
      <c r="A844" s="151">
        <f t="shared" si="157"/>
        <v>53931</v>
      </c>
      <c r="B844" s="151">
        <f t="shared" si="158"/>
        <v>5</v>
      </c>
      <c r="C844" s="152">
        <f t="shared" si="159"/>
        <v>39</v>
      </c>
      <c r="D844" s="152" t="str">
        <f t="shared" si="160"/>
        <v>小田</v>
      </c>
      <c r="E844" s="152" t="str">
        <f t="shared" si="161"/>
        <v>侑</v>
      </c>
      <c r="F844" s="153" t="str">
        <f t="shared" si="162"/>
        <v>ｵﾀﾞ</v>
      </c>
      <c r="G844" s="153" t="str">
        <f t="shared" si="163"/>
        <v>ｱﾂﾑ</v>
      </c>
      <c r="H844" s="154">
        <f t="shared" si="164"/>
        <v>1</v>
      </c>
      <c r="I844" s="152" t="str">
        <f t="shared" si="156"/>
        <v>都狛江</v>
      </c>
      <c r="K844" s="152" t="str">
        <f t="shared" si="165"/>
        <v>男</v>
      </c>
      <c r="M844" s="380">
        <v>53931</v>
      </c>
      <c r="N844" s="380" t="s">
        <v>1201</v>
      </c>
      <c r="O844" s="380" t="s">
        <v>5722</v>
      </c>
      <c r="P844" s="380" t="s">
        <v>1202</v>
      </c>
      <c r="Q844" s="380" t="s">
        <v>5723</v>
      </c>
      <c r="R844" s="380" t="s">
        <v>885</v>
      </c>
      <c r="S844" s="379"/>
      <c r="T844" s="380">
        <v>1</v>
      </c>
    </row>
    <row r="845" spans="1:20" x14ac:dyDescent="0.2">
      <c r="A845" s="151">
        <f t="shared" si="157"/>
        <v>53932</v>
      </c>
      <c r="B845" s="151">
        <f t="shared" si="158"/>
        <v>5</v>
      </c>
      <c r="C845" s="152">
        <f t="shared" si="159"/>
        <v>39</v>
      </c>
      <c r="D845" s="152" t="str">
        <f t="shared" si="160"/>
        <v>工藤</v>
      </c>
      <c r="E845" s="152" t="str">
        <f t="shared" si="161"/>
        <v>洋裕</v>
      </c>
      <c r="F845" s="153" t="str">
        <f t="shared" si="162"/>
        <v>ｸﾄﾞｳ</v>
      </c>
      <c r="G845" s="153" t="str">
        <f t="shared" si="163"/>
        <v>ﾖｳｽｹ</v>
      </c>
      <c r="H845" s="154">
        <f t="shared" si="164"/>
        <v>1</v>
      </c>
      <c r="I845" s="152" t="str">
        <f t="shared" si="156"/>
        <v>都狛江</v>
      </c>
      <c r="K845" s="152" t="str">
        <f t="shared" si="165"/>
        <v>男</v>
      </c>
      <c r="M845" s="380">
        <v>53932</v>
      </c>
      <c r="N845" s="380" t="s">
        <v>245</v>
      </c>
      <c r="O845" s="380" t="s">
        <v>5724</v>
      </c>
      <c r="P845" s="380" t="s">
        <v>528</v>
      </c>
      <c r="Q845" s="380" t="s">
        <v>5725</v>
      </c>
      <c r="R845" s="380" t="s">
        <v>885</v>
      </c>
      <c r="S845" s="379"/>
      <c r="T845" s="380">
        <v>1</v>
      </c>
    </row>
    <row r="846" spans="1:20" x14ac:dyDescent="0.2">
      <c r="A846" s="151">
        <f t="shared" si="157"/>
        <v>53933</v>
      </c>
      <c r="B846" s="151">
        <f t="shared" si="158"/>
        <v>5</v>
      </c>
      <c r="C846" s="152">
        <f t="shared" si="159"/>
        <v>39</v>
      </c>
      <c r="D846" s="152" t="str">
        <f t="shared" si="160"/>
        <v>國生</v>
      </c>
      <c r="E846" s="152" t="str">
        <f t="shared" si="161"/>
        <v>侑樹</v>
      </c>
      <c r="F846" s="153" t="str">
        <f t="shared" si="162"/>
        <v>ｺｸｼｮｳ</v>
      </c>
      <c r="G846" s="153" t="str">
        <f t="shared" si="163"/>
        <v>ﾕｳｷ</v>
      </c>
      <c r="H846" s="154">
        <f t="shared" si="164"/>
        <v>1</v>
      </c>
      <c r="I846" s="152" t="str">
        <f t="shared" si="156"/>
        <v>都狛江</v>
      </c>
      <c r="K846" s="152" t="str">
        <f t="shared" si="165"/>
        <v>男</v>
      </c>
      <c r="M846" s="380">
        <v>53933</v>
      </c>
      <c r="N846" s="380" t="s">
        <v>5726</v>
      </c>
      <c r="O846" s="380" t="s">
        <v>5727</v>
      </c>
      <c r="P846" s="380" t="s">
        <v>5728</v>
      </c>
      <c r="Q846" s="380" t="s">
        <v>307</v>
      </c>
      <c r="R846" s="380" t="s">
        <v>885</v>
      </c>
      <c r="S846" s="379"/>
      <c r="T846" s="380">
        <v>1</v>
      </c>
    </row>
    <row r="847" spans="1:20" x14ac:dyDescent="0.2">
      <c r="A847" s="151">
        <f t="shared" si="157"/>
        <v>53934</v>
      </c>
      <c r="B847" s="151">
        <f t="shared" si="158"/>
        <v>5</v>
      </c>
      <c r="C847" s="152">
        <f t="shared" si="159"/>
        <v>39</v>
      </c>
      <c r="D847" s="152" t="str">
        <f t="shared" si="160"/>
        <v>古田</v>
      </c>
      <c r="E847" s="152" t="str">
        <f t="shared" si="161"/>
        <v>和生</v>
      </c>
      <c r="F847" s="153" t="str">
        <f t="shared" si="162"/>
        <v>ﾌﾙﾀ</v>
      </c>
      <c r="G847" s="153" t="str">
        <f t="shared" si="163"/>
        <v>ｶｽﾞｷ</v>
      </c>
      <c r="H847" s="154">
        <f t="shared" si="164"/>
        <v>1</v>
      </c>
      <c r="I847" s="152" t="str">
        <f t="shared" si="156"/>
        <v>都狛江</v>
      </c>
      <c r="K847" s="152" t="str">
        <f t="shared" si="165"/>
        <v>男</v>
      </c>
      <c r="M847" s="380">
        <v>53934</v>
      </c>
      <c r="N847" s="380" t="s">
        <v>1526</v>
      </c>
      <c r="O847" s="380" t="s">
        <v>5729</v>
      </c>
      <c r="P847" s="380" t="s">
        <v>1527</v>
      </c>
      <c r="Q847" s="380" t="s">
        <v>376</v>
      </c>
      <c r="R847" s="380" t="s">
        <v>885</v>
      </c>
      <c r="S847" s="379"/>
      <c r="T847" s="380">
        <v>1</v>
      </c>
    </row>
    <row r="848" spans="1:20" x14ac:dyDescent="0.2">
      <c r="A848" s="151">
        <f t="shared" si="157"/>
        <v>53935</v>
      </c>
      <c r="B848" s="151">
        <f t="shared" si="158"/>
        <v>5</v>
      </c>
      <c r="C848" s="152">
        <f t="shared" si="159"/>
        <v>39</v>
      </c>
      <c r="D848" s="152" t="str">
        <f t="shared" si="160"/>
        <v>増田</v>
      </c>
      <c r="E848" s="152" t="str">
        <f t="shared" si="161"/>
        <v>祐太朗</v>
      </c>
      <c r="F848" s="153" t="str">
        <f t="shared" si="162"/>
        <v>ﾏｽﾀﾞ</v>
      </c>
      <c r="G848" s="153" t="str">
        <f t="shared" si="163"/>
        <v>ﾕｳﾀﾛｳ</v>
      </c>
      <c r="H848" s="154">
        <f t="shared" si="164"/>
        <v>1</v>
      </c>
      <c r="I848" s="152" t="str">
        <f t="shared" si="156"/>
        <v>都狛江</v>
      </c>
      <c r="K848" s="152" t="str">
        <f t="shared" si="165"/>
        <v>男</v>
      </c>
      <c r="M848" s="380">
        <v>53935</v>
      </c>
      <c r="N848" s="380" t="s">
        <v>5302</v>
      </c>
      <c r="O848" s="380" t="s">
        <v>3057</v>
      </c>
      <c r="P848" s="380" t="s">
        <v>490</v>
      </c>
      <c r="Q848" s="380" t="s">
        <v>639</v>
      </c>
      <c r="R848" s="380" t="s">
        <v>885</v>
      </c>
      <c r="S848" s="379"/>
      <c r="T848" s="380">
        <v>1</v>
      </c>
    </row>
    <row r="849" spans="1:20" x14ac:dyDescent="0.2">
      <c r="A849" s="151">
        <f t="shared" si="157"/>
        <v>53936</v>
      </c>
      <c r="B849" s="151">
        <f t="shared" si="158"/>
        <v>5</v>
      </c>
      <c r="C849" s="152">
        <f t="shared" si="159"/>
        <v>39</v>
      </c>
      <c r="D849" s="152" t="str">
        <f t="shared" si="160"/>
        <v>矢藤</v>
      </c>
      <c r="E849" s="152" t="str">
        <f t="shared" si="161"/>
        <v>秀幸</v>
      </c>
      <c r="F849" s="153" t="str">
        <f t="shared" si="162"/>
        <v>ﾔﾄｳ</v>
      </c>
      <c r="G849" s="153" t="str">
        <f t="shared" si="163"/>
        <v>ﾋﾃﾞﾕｷ</v>
      </c>
      <c r="H849" s="154">
        <f t="shared" si="164"/>
        <v>1</v>
      </c>
      <c r="I849" s="152" t="str">
        <f t="shared" si="156"/>
        <v>都狛江</v>
      </c>
      <c r="K849" s="152" t="str">
        <f t="shared" si="165"/>
        <v>男</v>
      </c>
      <c r="M849" s="380">
        <v>53936</v>
      </c>
      <c r="N849" s="380" t="s">
        <v>5730</v>
      </c>
      <c r="O849" s="380" t="s">
        <v>5731</v>
      </c>
      <c r="P849" s="380" t="s">
        <v>5732</v>
      </c>
      <c r="Q849" s="380" t="s">
        <v>4913</v>
      </c>
      <c r="R849" s="380" t="s">
        <v>885</v>
      </c>
      <c r="S849" s="379"/>
      <c r="T849" s="380">
        <v>1</v>
      </c>
    </row>
    <row r="850" spans="1:20" x14ac:dyDescent="0.2">
      <c r="A850" s="151">
        <f t="shared" si="157"/>
        <v>53937</v>
      </c>
      <c r="B850" s="151">
        <f t="shared" si="158"/>
        <v>5</v>
      </c>
      <c r="C850" s="152">
        <f t="shared" si="159"/>
        <v>39</v>
      </c>
      <c r="D850" s="152" t="str">
        <f t="shared" si="160"/>
        <v>渡邊</v>
      </c>
      <c r="E850" s="152" t="str">
        <f t="shared" si="161"/>
        <v>泰我</v>
      </c>
      <c r="F850" s="153" t="str">
        <f t="shared" si="162"/>
        <v>ﾜﾀﾅﾍﾞ</v>
      </c>
      <c r="G850" s="153" t="str">
        <f t="shared" si="163"/>
        <v>ﾀｲｶﾞ</v>
      </c>
      <c r="H850" s="154">
        <f t="shared" si="164"/>
        <v>1</v>
      </c>
      <c r="I850" s="152" t="str">
        <f t="shared" si="156"/>
        <v>都狛江</v>
      </c>
      <c r="K850" s="152" t="str">
        <f t="shared" si="165"/>
        <v>男</v>
      </c>
      <c r="M850" s="380">
        <v>53937</v>
      </c>
      <c r="N850" s="380" t="s">
        <v>223</v>
      </c>
      <c r="O850" s="380" t="s">
        <v>5733</v>
      </c>
      <c r="P850" s="380" t="s">
        <v>346</v>
      </c>
      <c r="Q850" s="380" t="s">
        <v>926</v>
      </c>
      <c r="R850" s="380" t="s">
        <v>885</v>
      </c>
      <c r="S850" s="379"/>
      <c r="T850" s="380">
        <v>1</v>
      </c>
    </row>
    <row r="851" spans="1:20" x14ac:dyDescent="0.2">
      <c r="A851" s="151">
        <f t="shared" si="157"/>
        <v>53951</v>
      </c>
      <c r="B851" s="151">
        <f t="shared" si="158"/>
        <v>5</v>
      </c>
      <c r="C851" s="152">
        <f t="shared" si="159"/>
        <v>39</v>
      </c>
      <c r="D851" s="152" t="str">
        <f t="shared" si="160"/>
        <v>稲垣</v>
      </c>
      <c r="E851" s="152" t="str">
        <f t="shared" si="161"/>
        <v>璃奈</v>
      </c>
      <c r="F851" s="153" t="str">
        <f t="shared" si="162"/>
        <v>ｲﾅｶﾞｷ</v>
      </c>
      <c r="G851" s="153" t="str">
        <f t="shared" si="163"/>
        <v>ﾘﾅ</v>
      </c>
      <c r="H851" s="154">
        <f t="shared" si="164"/>
        <v>1</v>
      </c>
      <c r="I851" s="152" t="str">
        <f t="shared" si="156"/>
        <v>都狛江</v>
      </c>
      <c r="K851" s="152" t="str">
        <f t="shared" si="165"/>
        <v>女</v>
      </c>
      <c r="M851" s="380">
        <v>53951</v>
      </c>
      <c r="N851" s="380" t="s">
        <v>5734</v>
      </c>
      <c r="O851" s="380" t="s">
        <v>5735</v>
      </c>
      <c r="P851" s="380" t="s">
        <v>5736</v>
      </c>
      <c r="Q851" s="380" t="s">
        <v>352</v>
      </c>
      <c r="R851" s="380" t="s">
        <v>886</v>
      </c>
      <c r="S851" s="379"/>
      <c r="T851" s="380">
        <v>1</v>
      </c>
    </row>
    <row r="852" spans="1:20" x14ac:dyDescent="0.2">
      <c r="A852" s="151">
        <f t="shared" si="157"/>
        <v>53952</v>
      </c>
      <c r="B852" s="151">
        <f t="shared" si="158"/>
        <v>5</v>
      </c>
      <c r="C852" s="152">
        <f t="shared" si="159"/>
        <v>39</v>
      </c>
      <c r="D852" s="152" t="str">
        <f t="shared" si="160"/>
        <v>寺元</v>
      </c>
      <c r="E852" s="152" t="str">
        <f t="shared" si="161"/>
        <v>能子</v>
      </c>
      <c r="F852" s="153" t="str">
        <f t="shared" si="162"/>
        <v>ﾃﾗﾓﾄ</v>
      </c>
      <c r="G852" s="153" t="str">
        <f t="shared" si="163"/>
        <v>ﾉｺ</v>
      </c>
      <c r="H852" s="154">
        <f t="shared" si="164"/>
        <v>1</v>
      </c>
      <c r="I852" s="152" t="str">
        <f t="shared" si="156"/>
        <v>都狛江</v>
      </c>
      <c r="K852" s="152" t="str">
        <f t="shared" si="165"/>
        <v>女</v>
      </c>
      <c r="M852" s="380">
        <v>53952</v>
      </c>
      <c r="N852" s="380" t="s">
        <v>5737</v>
      </c>
      <c r="O852" s="380" t="s">
        <v>5738</v>
      </c>
      <c r="P852" s="380" t="s">
        <v>5739</v>
      </c>
      <c r="Q852" s="380" t="s">
        <v>5740</v>
      </c>
      <c r="R852" s="380" t="s">
        <v>886</v>
      </c>
      <c r="S852" s="379"/>
      <c r="T852" s="380">
        <v>1</v>
      </c>
    </row>
    <row r="853" spans="1:20" x14ac:dyDescent="0.2">
      <c r="A853" s="151">
        <f t="shared" si="157"/>
        <v>53981</v>
      </c>
      <c r="B853" s="151">
        <f t="shared" si="158"/>
        <v>5</v>
      </c>
      <c r="C853" s="152">
        <f t="shared" si="159"/>
        <v>39</v>
      </c>
      <c r="D853" s="152" t="str">
        <f t="shared" si="160"/>
        <v>池内</v>
      </c>
      <c r="E853" s="152" t="str">
        <f t="shared" si="161"/>
        <v>梨紗</v>
      </c>
      <c r="F853" s="153" t="str">
        <f t="shared" si="162"/>
        <v>ｲｹｳﾁ</v>
      </c>
      <c r="G853" s="153" t="str">
        <f t="shared" si="163"/>
        <v>ﾘｻ</v>
      </c>
      <c r="H853" s="154">
        <f t="shared" si="164"/>
        <v>3</v>
      </c>
      <c r="I853" s="152" t="str">
        <f t="shared" si="156"/>
        <v>都狛江</v>
      </c>
      <c r="K853" s="152" t="str">
        <f t="shared" si="165"/>
        <v>女</v>
      </c>
      <c r="M853" s="380">
        <v>53981</v>
      </c>
      <c r="N853" s="380" t="s">
        <v>2570</v>
      </c>
      <c r="O853" s="380" t="s">
        <v>1644</v>
      </c>
      <c r="P853" s="380" t="s">
        <v>2571</v>
      </c>
      <c r="Q853" s="380" t="s">
        <v>424</v>
      </c>
      <c r="R853" s="380" t="s">
        <v>886</v>
      </c>
      <c r="S853" s="379"/>
      <c r="T853" s="380">
        <v>3</v>
      </c>
    </row>
    <row r="854" spans="1:20" x14ac:dyDescent="0.2">
      <c r="A854" s="151">
        <f t="shared" si="157"/>
        <v>53985</v>
      </c>
      <c r="B854" s="151">
        <f t="shared" si="158"/>
        <v>5</v>
      </c>
      <c r="C854" s="152">
        <f t="shared" si="159"/>
        <v>39</v>
      </c>
      <c r="D854" s="152" t="str">
        <f t="shared" si="160"/>
        <v>今野</v>
      </c>
      <c r="E854" s="152" t="str">
        <f t="shared" si="161"/>
        <v>桃花</v>
      </c>
      <c r="F854" s="153" t="str">
        <f t="shared" si="162"/>
        <v>ｺﾝﾉ</v>
      </c>
      <c r="G854" s="153" t="str">
        <f t="shared" si="163"/>
        <v>ﾓﾓｶ</v>
      </c>
      <c r="H854" s="154">
        <f t="shared" si="164"/>
        <v>3</v>
      </c>
      <c r="I854" s="152" t="str">
        <f t="shared" si="156"/>
        <v>都狛江</v>
      </c>
      <c r="K854" s="152" t="str">
        <f t="shared" si="165"/>
        <v>女</v>
      </c>
      <c r="M854" s="380">
        <v>53985</v>
      </c>
      <c r="N854" s="380" t="s">
        <v>45</v>
      </c>
      <c r="O854" s="380" t="s">
        <v>2091</v>
      </c>
      <c r="P854" s="380" t="s">
        <v>46</v>
      </c>
      <c r="Q854" s="380" t="s">
        <v>409</v>
      </c>
      <c r="R854" s="380" t="s">
        <v>886</v>
      </c>
      <c r="S854" s="379"/>
      <c r="T854" s="380">
        <v>3</v>
      </c>
    </row>
    <row r="855" spans="1:20" x14ac:dyDescent="0.2">
      <c r="A855" s="151">
        <f t="shared" si="157"/>
        <v>53986</v>
      </c>
      <c r="B855" s="151">
        <f t="shared" si="158"/>
        <v>5</v>
      </c>
      <c r="C855" s="152">
        <f t="shared" si="159"/>
        <v>39</v>
      </c>
      <c r="D855" s="152" t="str">
        <f t="shared" si="160"/>
        <v>前田</v>
      </c>
      <c r="E855" s="152" t="str">
        <f t="shared" si="161"/>
        <v>茜</v>
      </c>
      <c r="F855" s="153" t="str">
        <f t="shared" si="162"/>
        <v>ﾏｴﾀﾞ</v>
      </c>
      <c r="G855" s="153" t="str">
        <f t="shared" si="163"/>
        <v>ｱｶﾈ</v>
      </c>
      <c r="H855" s="154">
        <f t="shared" si="164"/>
        <v>3</v>
      </c>
      <c r="I855" s="152" t="str">
        <f t="shared" si="156"/>
        <v>都狛江</v>
      </c>
      <c r="K855" s="152" t="str">
        <f t="shared" si="165"/>
        <v>女</v>
      </c>
      <c r="M855" s="380">
        <v>53986</v>
      </c>
      <c r="N855" s="380" t="s">
        <v>176</v>
      </c>
      <c r="O855" s="380" t="s">
        <v>1640</v>
      </c>
      <c r="P855" s="380" t="s">
        <v>367</v>
      </c>
      <c r="Q855" s="380" t="s">
        <v>1641</v>
      </c>
      <c r="R855" s="380" t="s">
        <v>886</v>
      </c>
      <c r="S855" s="379"/>
      <c r="T855" s="380">
        <v>3</v>
      </c>
    </row>
    <row r="856" spans="1:20" x14ac:dyDescent="0.2">
      <c r="A856" s="151">
        <f t="shared" si="157"/>
        <v>53991</v>
      </c>
      <c r="B856" s="151">
        <f t="shared" si="158"/>
        <v>5</v>
      </c>
      <c r="C856" s="152">
        <f t="shared" si="159"/>
        <v>39</v>
      </c>
      <c r="D856" s="152" t="str">
        <f t="shared" si="160"/>
        <v>大沢</v>
      </c>
      <c r="E856" s="152" t="str">
        <f t="shared" si="161"/>
        <v>林</v>
      </c>
      <c r="F856" s="153" t="str">
        <f t="shared" si="162"/>
        <v>ｵｵｻﾜ</v>
      </c>
      <c r="G856" s="153" t="str">
        <f t="shared" si="163"/>
        <v>ﾘﾝ</v>
      </c>
      <c r="H856" s="154">
        <f t="shared" si="164"/>
        <v>2</v>
      </c>
      <c r="I856" s="152" t="str">
        <f t="shared" si="156"/>
        <v>都狛江</v>
      </c>
      <c r="K856" s="152" t="str">
        <f t="shared" si="165"/>
        <v>女</v>
      </c>
      <c r="M856" s="380">
        <v>53991</v>
      </c>
      <c r="N856" s="380" t="s">
        <v>4267</v>
      </c>
      <c r="O856" s="380" t="s">
        <v>961</v>
      </c>
      <c r="P856" s="380" t="s">
        <v>1322</v>
      </c>
      <c r="Q856" s="380" t="s">
        <v>1838</v>
      </c>
      <c r="R856" s="380" t="s">
        <v>886</v>
      </c>
      <c r="S856" s="379"/>
      <c r="T856" s="380">
        <v>2</v>
      </c>
    </row>
    <row r="857" spans="1:20" x14ac:dyDescent="0.2">
      <c r="A857" s="151">
        <f t="shared" si="157"/>
        <v>53992</v>
      </c>
      <c r="B857" s="151">
        <f t="shared" si="158"/>
        <v>5</v>
      </c>
      <c r="C857" s="152">
        <f t="shared" si="159"/>
        <v>39</v>
      </c>
      <c r="D857" s="152" t="str">
        <f t="shared" si="160"/>
        <v>岡部</v>
      </c>
      <c r="E857" s="152" t="str">
        <f t="shared" si="161"/>
        <v>瑞紀</v>
      </c>
      <c r="F857" s="153" t="str">
        <f t="shared" si="162"/>
        <v>ｵｶﾍﾞ</v>
      </c>
      <c r="G857" s="153" t="str">
        <f t="shared" si="163"/>
        <v>ﾐｽﾞｷ</v>
      </c>
      <c r="H857" s="154">
        <f t="shared" si="164"/>
        <v>2</v>
      </c>
      <c r="I857" s="152" t="str">
        <f t="shared" si="156"/>
        <v>都狛江</v>
      </c>
      <c r="K857" s="152" t="str">
        <f t="shared" si="165"/>
        <v>女</v>
      </c>
      <c r="M857" s="380">
        <v>53992</v>
      </c>
      <c r="N857" s="380" t="s">
        <v>921</v>
      </c>
      <c r="O857" s="380" t="s">
        <v>4268</v>
      </c>
      <c r="P857" s="380" t="s">
        <v>922</v>
      </c>
      <c r="Q857" s="380" t="s">
        <v>405</v>
      </c>
      <c r="R857" s="380" t="s">
        <v>886</v>
      </c>
      <c r="S857" s="379"/>
      <c r="T857" s="380">
        <v>2</v>
      </c>
    </row>
    <row r="858" spans="1:20" x14ac:dyDescent="0.2">
      <c r="A858" s="151">
        <f t="shared" si="157"/>
        <v>54004</v>
      </c>
      <c r="B858" s="151">
        <f t="shared" si="158"/>
        <v>5</v>
      </c>
      <c r="C858" s="152">
        <f t="shared" si="159"/>
        <v>40</v>
      </c>
      <c r="D858" s="152" t="str">
        <f t="shared" si="160"/>
        <v>久保田</v>
      </c>
      <c r="E858" s="152" t="str">
        <f t="shared" si="161"/>
        <v>圭司</v>
      </c>
      <c r="F858" s="153" t="str">
        <f t="shared" si="162"/>
        <v>ｸﾎﾞﾀ</v>
      </c>
      <c r="G858" s="153" t="str">
        <f t="shared" si="163"/>
        <v>ｹｲｼﾞ</v>
      </c>
      <c r="H858" s="154">
        <f t="shared" si="164"/>
        <v>3</v>
      </c>
      <c r="I858" s="152" t="str">
        <f t="shared" si="156"/>
        <v>都若葉総合</v>
      </c>
      <c r="K858" s="152" t="str">
        <f t="shared" si="165"/>
        <v>男</v>
      </c>
      <c r="M858" s="380">
        <v>54004</v>
      </c>
      <c r="N858" s="380" t="s">
        <v>628</v>
      </c>
      <c r="O858" s="380" t="s">
        <v>2576</v>
      </c>
      <c r="P858" s="380" t="s">
        <v>629</v>
      </c>
      <c r="Q858" s="380" t="s">
        <v>593</v>
      </c>
      <c r="R858" s="380" t="s">
        <v>885</v>
      </c>
      <c r="S858" s="379"/>
      <c r="T858" s="380">
        <v>3</v>
      </c>
    </row>
    <row r="859" spans="1:20" x14ac:dyDescent="0.2">
      <c r="A859" s="151">
        <f t="shared" si="157"/>
        <v>54005</v>
      </c>
      <c r="B859" s="151">
        <f t="shared" si="158"/>
        <v>5</v>
      </c>
      <c r="C859" s="152">
        <f t="shared" si="159"/>
        <v>40</v>
      </c>
      <c r="D859" s="152" t="str">
        <f t="shared" si="160"/>
        <v>嶋津</v>
      </c>
      <c r="E859" s="152" t="str">
        <f t="shared" si="161"/>
        <v>雄大</v>
      </c>
      <c r="F859" s="153" t="str">
        <f t="shared" si="162"/>
        <v>ｼﾏﾂﾞ</v>
      </c>
      <c r="G859" s="153" t="str">
        <f t="shared" si="163"/>
        <v>ﾕｳﾀﾞｲ</v>
      </c>
      <c r="H859" s="154">
        <f t="shared" si="164"/>
        <v>3</v>
      </c>
      <c r="I859" s="152" t="str">
        <f t="shared" si="156"/>
        <v>都若葉総合</v>
      </c>
      <c r="K859" s="152" t="str">
        <f t="shared" si="165"/>
        <v>男</v>
      </c>
      <c r="M859" s="380">
        <v>54005</v>
      </c>
      <c r="N859" s="380" t="s">
        <v>2577</v>
      </c>
      <c r="O859" s="380" t="s">
        <v>231</v>
      </c>
      <c r="P859" s="380" t="s">
        <v>2578</v>
      </c>
      <c r="Q859" s="380" t="s">
        <v>387</v>
      </c>
      <c r="R859" s="380" t="s">
        <v>885</v>
      </c>
      <c r="S859" s="379"/>
      <c r="T859" s="380">
        <v>3</v>
      </c>
    </row>
    <row r="860" spans="1:20" x14ac:dyDescent="0.2">
      <c r="A860" s="151">
        <f t="shared" si="157"/>
        <v>54006</v>
      </c>
      <c r="B860" s="151">
        <f t="shared" si="158"/>
        <v>5</v>
      </c>
      <c r="C860" s="152">
        <f t="shared" si="159"/>
        <v>40</v>
      </c>
      <c r="D860" s="152" t="str">
        <f t="shared" si="160"/>
        <v>髙橋</v>
      </c>
      <c r="E860" s="152" t="str">
        <f t="shared" si="161"/>
        <v>脩士</v>
      </c>
      <c r="F860" s="153" t="str">
        <f t="shared" si="162"/>
        <v>ﾀｶﾊｼ</v>
      </c>
      <c r="G860" s="153" t="str">
        <f t="shared" si="163"/>
        <v>ｼｭｳｼﾞ</v>
      </c>
      <c r="H860" s="154">
        <f t="shared" si="164"/>
        <v>3</v>
      </c>
      <c r="I860" s="152" t="str">
        <f t="shared" si="156"/>
        <v>都若葉総合</v>
      </c>
      <c r="K860" s="152" t="str">
        <f t="shared" si="165"/>
        <v>男</v>
      </c>
      <c r="M860" s="380">
        <v>54006</v>
      </c>
      <c r="N860" s="380" t="s">
        <v>149</v>
      </c>
      <c r="O860" s="380" t="s">
        <v>2579</v>
      </c>
      <c r="P860" s="380" t="s">
        <v>302</v>
      </c>
      <c r="Q860" s="380" t="s">
        <v>1673</v>
      </c>
      <c r="R860" s="380" t="s">
        <v>885</v>
      </c>
      <c r="S860" s="379"/>
      <c r="T860" s="380">
        <v>3</v>
      </c>
    </row>
    <row r="861" spans="1:20" x14ac:dyDescent="0.2">
      <c r="A861" s="151">
        <f t="shared" si="157"/>
        <v>54007</v>
      </c>
      <c r="B861" s="151">
        <f t="shared" si="158"/>
        <v>5</v>
      </c>
      <c r="C861" s="152">
        <f t="shared" si="159"/>
        <v>40</v>
      </c>
      <c r="D861" s="152" t="str">
        <f t="shared" si="160"/>
        <v>芥切</v>
      </c>
      <c r="E861" s="152" t="str">
        <f t="shared" si="161"/>
        <v>樹</v>
      </c>
      <c r="F861" s="153" t="str">
        <f t="shared" si="162"/>
        <v>ﾁﾘｷﾞﾘ</v>
      </c>
      <c r="G861" s="153" t="str">
        <f t="shared" si="163"/>
        <v>ｲﾂｷ</v>
      </c>
      <c r="H861" s="154">
        <f t="shared" si="164"/>
        <v>3</v>
      </c>
      <c r="I861" s="152" t="str">
        <f t="shared" si="156"/>
        <v>都若葉総合</v>
      </c>
      <c r="K861" s="152" t="str">
        <f t="shared" si="165"/>
        <v>男</v>
      </c>
      <c r="M861" s="380">
        <v>54007</v>
      </c>
      <c r="N861" s="380" t="s">
        <v>2580</v>
      </c>
      <c r="O861" s="380" t="s">
        <v>258</v>
      </c>
      <c r="P861" s="380" t="s">
        <v>2581</v>
      </c>
      <c r="Q861" s="380" t="s">
        <v>1274</v>
      </c>
      <c r="R861" s="380" t="s">
        <v>885</v>
      </c>
      <c r="S861" s="379"/>
      <c r="T861" s="380">
        <v>3</v>
      </c>
    </row>
    <row r="862" spans="1:20" x14ac:dyDescent="0.2">
      <c r="A862" s="151">
        <f t="shared" si="157"/>
        <v>54008</v>
      </c>
      <c r="B862" s="151">
        <f t="shared" si="158"/>
        <v>5</v>
      </c>
      <c r="C862" s="152">
        <f t="shared" si="159"/>
        <v>40</v>
      </c>
      <c r="D862" s="152" t="str">
        <f t="shared" si="160"/>
        <v>山縣</v>
      </c>
      <c r="E862" s="152" t="str">
        <f t="shared" si="161"/>
        <v>彰太</v>
      </c>
      <c r="F862" s="153" t="str">
        <f t="shared" si="162"/>
        <v>ﾔﾏｶﾞﾀ</v>
      </c>
      <c r="G862" s="153" t="str">
        <f t="shared" si="163"/>
        <v>ｼｮｳﾀ</v>
      </c>
      <c r="H862" s="154">
        <f t="shared" si="164"/>
        <v>3</v>
      </c>
      <c r="I862" s="152" t="str">
        <f t="shared" si="156"/>
        <v>都若葉総合</v>
      </c>
      <c r="K862" s="152" t="str">
        <f t="shared" si="165"/>
        <v>男</v>
      </c>
      <c r="M862" s="380">
        <v>54008</v>
      </c>
      <c r="N862" s="380" t="s">
        <v>2582</v>
      </c>
      <c r="O862" s="380" t="s">
        <v>2583</v>
      </c>
      <c r="P862" s="380" t="s">
        <v>2584</v>
      </c>
      <c r="Q862" s="380" t="s">
        <v>462</v>
      </c>
      <c r="R862" s="380" t="s">
        <v>885</v>
      </c>
      <c r="S862" s="379"/>
      <c r="T862" s="380">
        <v>3</v>
      </c>
    </row>
    <row r="863" spans="1:20" x14ac:dyDescent="0.2">
      <c r="A863" s="151">
        <f t="shared" si="157"/>
        <v>54009</v>
      </c>
      <c r="B863" s="151">
        <f t="shared" si="158"/>
        <v>5</v>
      </c>
      <c r="C863" s="152">
        <f t="shared" si="159"/>
        <v>40</v>
      </c>
      <c r="D863" s="152" t="str">
        <f t="shared" si="160"/>
        <v>栗原</v>
      </c>
      <c r="E863" s="152" t="str">
        <f t="shared" si="161"/>
        <v>克来</v>
      </c>
      <c r="F863" s="153" t="str">
        <f t="shared" si="162"/>
        <v>ｸﾘﾊﾗ</v>
      </c>
      <c r="G863" s="153" t="str">
        <f t="shared" si="163"/>
        <v>ｶﾂｷ</v>
      </c>
      <c r="H863" s="154">
        <f t="shared" si="164"/>
        <v>2</v>
      </c>
      <c r="I863" s="152" t="str">
        <f t="shared" si="156"/>
        <v>都若葉総合</v>
      </c>
      <c r="K863" s="152" t="str">
        <f t="shared" si="165"/>
        <v>男</v>
      </c>
      <c r="M863" s="380">
        <v>54009</v>
      </c>
      <c r="N863" s="380" t="s">
        <v>630</v>
      </c>
      <c r="O863" s="380" t="s">
        <v>4269</v>
      </c>
      <c r="P863" s="380" t="s">
        <v>631</v>
      </c>
      <c r="Q863" s="380" t="s">
        <v>4270</v>
      </c>
      <c r="R863" s="380" t="s">
        <v>885</v>
      </c>
      <c r="S863" s="379"/>
      <c r="T863" s="380">
        <v>2</v>
      </c>
    </row>
    <row r="864" spans="1:20" x14ac:dyDescent="0.2">
      <c r="A864" s="151">
        <f t="shared" si="157"/>
        <v>54010</v>
      </c>
      <c r="B864" s="151">
        <f t="shared" si="158"/>
        <v>5</v>
      </c>
      <c r="C864" s="152">
        <f t="shared" si="159"/>
        <v>40</v>
      </c>
      <c r="D864" s="152" t="str">
        <f t="shared" si="160"/>
        <v>小池</v>
      </c>
      <c r="E864" s="152" t="str">
        <f t="shared" si="161"/>
        <v>優登</v>
      </c>
      <c r="F864" s="153" t="str">
        <f t="shared" si="162"/>
        <v>ｺｲｹ</v>
      </c>
      <c r="G864" s="153" t="str">
        <f t="shared" si="163"/>
        <v>ﾕｳﾄ</v>
      </c>
      <c r="H864" s="154">
        <f t="shared" si="164"/>
        <v>2</v>
      </c>
      <c r="I864" s="152" t="str">
        <f t="shared" si="156"/>
        <v>都若葉総合</v>
      </c>
      <c r="K864" s="152" t="str">
        <f t="shared" si="165"/>
        <v>男</v>
      </c>
      <c r="M864" s="380">
        <v>54010</v>
      </c>
      <c r="N864" s="380" t="s">
        <v>1195</v>
      </c>
      <c r="O864" s="380" t="s">
        <v>4271</v>
      </c>
      <c r="P864" s="380" t="s">
        <v>1196</v>
      </c>
      <c r="Q864" s="380" t="s">
        <v>423</v>
      </c>
      <c r="R864" s="380" t="s">
        <v>885</v>
      </c>
      <c r="S864" s="379"/>
      <c r="T864" s="380">
        <v>2</v>
      </c>
    </row>
    <row r="865" spans="1:20" x14ac:dyDescent="0.2">
      <c r="A865" s="151">
        <f t="shared" si="157"/>
        <v>54011</v>
      </c>
      <c r="B865" s="151">
        <f t="shared" si="158"/>
        <v>5</v>
      </c>
      <c r="C865" s="152">
        <f t="shared" si="159"/>
        <v>40</v>
      </c>
      <c r="D865" s="152" t="str">
        <f t="shared" si="160"/>
        <v>小日向</v>
      </c>
      <c r="E865" s="152" t="str">
        <f t="shared" si="161"/>
        <v>玲郎</v>
      </c>
      <c r="F865" s="153" t="str">
        <f t="shared" si="162"/>
        <v>ｺﾋﾅﾀ</v>
      </c>
      <c r="G865" s="153" t="str">
        <f t="shared" si="163"/>
        <v>ﾚｵ</v>
      </c>
      <c r="H865" s="154">
        <f t="shared" si="164"/>
        <v>2</v>
      </c>
      <c r="I865" s="152" t="str">
        <f t="shared" si="156"/>
        <v>都若葉総合</v>
      </c>
      <c r="K865" s="152" t="str">
        <f t="shared" si="165"/>
        <v>男</v>
      </c>
      <c r="M865" s="380">
        <v>54011</v>
      </c>
      <c r="N865" s="380" t="s">
        <v>4272</v>
      </c>
      <c r="O865" s="380" t="s">
        <v>4273</v>
      </c>
      <c r="P865" s="380" t="s">
        <v>4274</v>
      </c>
      <c r="Q865" s="380" t="s">
        <v>2456</v>
      </c>
      <c r="R865" s="380" t="s">
        <v>885</v>
      </c>
      <c r="S865" s="379"/>
      <c r="T865" s="380">
        <v>2</v>
      </c>
    </row>
    <row r="866" spans="1:20" x14ac:dyDescent="0.2">
      <c r="A866" s="151">
        <f t="shared" si="157"/>
        <v>54012</v>
      </c>
      <c r="B866" s="151">
        <f t="shared" si="158"/>
        <v>5</v>
      </c>
      <c r="C866" s="152">
        <f t="shared" si="159"/>
        <v>40</v>
      </c>
      <c r="D866" s="152" t="str">
        <f t="shared" si="160"/>
        <v>武田</v>
      </c>
      <c r="E866" s="152" t="str">
        <f t="shared" si="161"/>
        <v>冬尉</v>
      </c>
      <c r="F866" s="153" t="str">
        <f t="shared" si="162"/>
        <v>ﾀｹﾀﾞ</v>
      </c>
      <c r="G866" s="153" t="str">
        <f t="shared" si="163"/>
        <v>ﾄｳｲ</v>
      </c>
      <c r="H866" s="154">
        <f t="shared" si="164"/>
        <v>2</v>
      </c>
      <c r="I866" s="152" t="str">
        <f t="shared" si="156"/>
        <v>都若葉総合</v>
      </c>
      <c r="K866" s="152" t="str">
        <f t="shared" si="165"/>
        <v>男</v>
      </c>
      <c r="M866" s="380">
        <v>54012</v>
      </c>
      <c r="N866" s="380" t="s">
        <v>270</v>
      </c>
      <c r="O866" s="380" t="s">
        <v>4275</v>
      </c>
      <c r="P866" s="380" t="s">
        <v>615</v>
      </c>
      <c r="Q866" s="380" t="s">
        <v>1760</v>
      </c>
      <c r="R866" s="380" t="s">
        <v>885</v>
      </c>
      <c r="S866" s="379"/>
      <c r="T866" s="380">
        <v>2</v>
      </c>
    </row>
    <row r="867" spans="1:20" x14ac:dyDescent="0.2">
      <c r="A867" s="151">
        <f t="shared" si="157"/>
        <v>54013</v>
      </c>
      <c r="B867" s="151">
        <f t="shared" si="158"/>
        <v>5</v>
      </c>
      <c r="C867" s="152">
        <f t="shared" si="159"/>
        <v>40</v>
      </c>
      <c r="D867" s="152" t="str">
        <f t="shared" si="160"/>
        <v>大石</v>
      </c>
      <c r="E867" s="152" t="str">
        <f t="shared" si="161"/>
        <v>夏樹</v>
      </c>
      <c r="F867" s="153" t="str">
        <f t="shared" si="162"/>
        <v>ｵｵｲｼ</v>
      </c>
      <c r="G867" s="153" t="str">
        <f t="shared" si="163"/>
        <v>ﾅﾂｷ</v>
      </c>
      <c r="H867" s="154">
        <f t="shared" si="164"/>
        <v>1</v>
      </c>
      <c r="I867" s="152" t="str">
        <f t="shared" si="156"/>
        <v>都若葉総合</v>
      </c>
      <c r="K867" s="152" t="str">
        <f t="shared" si="165"/>
        <v>男</v>
      </c>
      <c r="M867" s="380">
        <v>54013</v>
      </c>
      <c r="N867" s="380" t="s">
        <v>5741</v>
      </c>
      <c r="O867" s="380" t="s">
        <v>5742</v>
      </c>
      <c r="P867" s="380" t="s">
        <v>5743</v>
      </c>
      <c r="Q867" s="380" t="s">
        <v>345</v>
      </c>
      <c r="R867" s="380" t="s">
        <v>885</v>
      </c>
      <c r="S867" s="379"/>
      <c r="T867" s="380">
        <v>1</v>
      </c>
    </row>
    <row r="868" spans="1:20" x14ac:dyDescent="0.2">
      <c r="A868" s="151">
        <f t="shared" si="157"/>
        <v>54014</v>
      </c>
      <c r="B868" s="151">
        <f t="shared" si="158"/>
        <v>5</v>
      </c>
      <c r="C868" s="152">
        <f t="shared" si="159"/>
        <v>40</v>
      </c>
      <c r="D868" s="152" t="str">
        <f t="shared" si="160"/>
        <v>金井</v>
      </c>
      <c r="E868" s="152" t="str">
        <f t="shared" si="161"/>
        <v>裕也</v>
      </c>
      <c r="F868" s="153" t="str">
        <f t="shared" si="162"/>
        <v>ｶﾅｲ</v>
      </c>
      <c r="G868" s="153" t="str">
        <f t="shared" si="163"/>
        <v>ﾕｳﾔ</v>
      </c>
      <c r="H868" s="154">
        <f t="shared" si="164"/>
        <v>1</v>
      </c>
      <c r="I868" s="152" t="str">
        <f t="shared" si="156"/>
        <v>都若葉総合</v>
      </c>
      <c r="K868" s="152" t="str">
        <f t="shared" si="165"/>
        <v>男</v>
      </c>
      <c r="M868" s="380">
        <v>54014</v>
      </c>
      <c r="N868" s="380" t="s">
        <v>1707</v>
      </c>
      <c r="O868" s="380" t="s">
        <v>150</v>
      </c>
      <c r="P868" s="380" t="s">
        <v>1708</v>
      </c>
      <c r="Q868" s="380" t="s">
        <v>451</v>
      </c>
      <c r="R868" s="380" t="s">
        <v>885</v>
      </c>
      <c r="S868" s="379"/>
      <c r="T868" s="380">
        <v>1</v>
      </c>
    </row>
    <row r="869" spans="1:20" x14ac:dyDescent="0.2">
      <c r="A869" s="151">
        <f t="shared" si="157"/>
        <v>54015</v>
      </c>
      <c r="B869" s="151">
        <f t="shared" si="158"/>
        <v>5</v>
      </c>
      <c r="C869" s="152">
        <f t="shared" si="159"/>
        <v>40</v>
      </c>
      <c r="D869" s="152" t="str">
        <f t="shared" si="160"/>
        <v>土方</v>
      </c>
      <c r="E869" s="152" t="str">
        <f t="shared" si="161"/>
        <v>康</v>
      </c>
      <c r="F869" s="153" t="str">
        <f t="shared" si="162"/>
        <v>ﾋｼﾞｶﾀ</v>
      </c>
      <c r="G869" s="153" t="str">
        <f t="shared" si="163"/>
        <v>ｺｳ</v>
      </c>
      <c r="H869" s="154">
        <f t="shared" si="164"/>
        <v>1</v>
      </c>
      <c r="I869" s="152" t="str">
        <f t="shared" si="156"/>
        <v>都若葉総合</v>
      </c>
      <c r="K869" s="152" t="str">
        <f t="shared" si="165"/>
        <v>男</v>
      </c>
      <c r="M869" s="380">
        <v>54015</v>
      </c>
      <c r="N869" s="380" t="s">
        <v>5744</v>
      </c>
      <c r="O869" s="380" t="s">
        <v>5745</v>
      </c>
      <c r="P869" s="380" t="s">
        <v>5746</v>
      </c>
      <c r="Q869" s="380" t="s">
        <v>566</v>
      </c>
      <c r="R869" s="380" t="s">
        <v>885</v>
      </c>
      <c r="S869" s="379"/>
      <c r="T869" s="380">
        <v>1</v>
      </c>
    </row>
    <row r="870" spans="1:20" x14ac:dyDescent="0.2">
      <c r="A870" s="151">
        <f t="shared" si="157"/>
        <v>54016</v>
      </c>
      <c r="B870" s="151">
        <f t="shared" si="158"/>
        <v>5</v>
      </c>
      <c r="C870" s="152">
        <f t="shared" si="159"/>
        <v>40</v>
      </c>
      <c r="D870" s="152" t="str">
        <f t="shared" si="160"/>
        <v>森</v>
      </c>
      <c r="E870" s="152" t="str">
        <f t="shared" si="161"/>
        <v>駿人</v>
      </c>
      <c r="F870" s="153" t="str">
        <f t="shared" si="162"/>
        <v>ﾓﾘ</v>
      </c>
      <c r="G870" s="153" t="str">
        <f t="shared" si="163"/>
        <v>ﾊﾔﾄ</v>
      </c>
      <c r="H870" s="154">
        <f t="shared" si="164"/>
        <v>1</v>
      </c>
      <c r="I870" s="152" t="str">
        <f t="shared" si="156"/>
        <v>都若葉総合</v>
      </c>
      <c r="K870" s="152" t="str">
        <f t="shared" si="165"/>
        <v>男</v>
      </c>
      <c r="M870" s="380">
        <v>54016</v>
      </c>
      <c r="N870" s="380" t="s">
        <v>379</v>
      </c>
      <c r="O870" s="380" t="s">
        <v>1904</v>
      </c>
      <c r="P870" s="380" t="s">
        <v>380</v>
      </c>
      <c r="Q870" s="380" t="s">
        <v>394</v>
      </c>
      <c r="R870" s="380" t="s">
        <v>885</v>
      </c>
      <c r="S870" s="379"/>
      <c r="T870" s="380">
        <v>1</v>
      </c>
    </row>
    <row r="871" spans="1:20" x14ac:dyDescent="0.2">
      <c r="A871" s="151">
        <f t="shared" si="157"/>
        <v>54089</v>
      </c>
      <c r="B871" s="151">
        <f t="shared" si="158"/>
        <v>5</v>
      </c>
      <c r="C871" s="152">
        <f t="shared" si="159"/>
        <v>40</v>
      </c>
      <c r="D871" s="152" t="str">
        <f t="shared" si="160"/>
        <v>吉田</v>
      </c>
      <c r="E871" s="152" t="str">
        <f t="shared" si="161"/>
        <v>有里</v>
      </c>
      <c r="F871" s="153" t="str">
        <f t="shared" si="162"/>
        <v>ﾖｼﾀﾞ</v>
      </c>
      <c r="G871" s="153" t="str">
        <f t="shared" si="163"/>
        <v>ﾕﾘ</v>
      </c>
      <c r="H871" s="154">
        <f t="shared" si="164"/>
        <v>3</v>
      </c>
      <c r="I871" s="152" t="str">
        <f t="shared" si="156"/>
        <v>都若葉総合</v>
      </c>
      <c r="K871" s="152" t="str">
        <f t="shared" si="165"/>
        <v>女</v>
      </c>
      <c r="M871" s="380">
        <v>54089</v>
      </c>
      <c r="N871" s="380" t="s">
        <v>163</v>
      </c>
      <c r="O871" s="380" t="s">
        <v>1720</v>
      </c>
      <c r="P871" s="380" t="s">
        <v>510</v>
      </c>
      <c r="Q871" s="380" t="s">
        <v>320</v>
      </c>
      <c r="R871" s="380" t="s">
        <v>886</v>
      </c>
      <c r="S871" s="379"/>
      <c r="T871" s="380">
        <v>3</v>
      </c>
    </row>
    <row r="872" spans="1:20" x14ac:dyDescent="0.2">
      <c r="A872" s="151">
        <f t="shared" si="157"/>
        <v>54090</v>
      </c>
      <c r="B872" s="151">
        <f t="shared" si="158"/>
        <v>5</v>
      </c>
      <c r="C872" s="152">
        <f t="shared" si="159"/>
        <v>40</v>
      </c>
      <c r="D872" s="152" t="str">
        <f t="shared" si="160"/>
        <v>溝内</v>
      </c>
      <c r="E872" s="152" t="str">
        <f t="shared" si="161"/>
        <v>夏花</v>
      </c>
      <c r="F872" s="153" t="str">
        <f t="shared" si="162"/>
        <v>ﾐｿﾞｳﾁ</v>
      </c>
      <c r="G872" s="153" t="str">
        <f t="shared" si="163"/>
        <v>ﾅﾂｶ</v>
      </c>
      <c r="H872" s="154">
        <f t="shared" si="164"/>
        <v>3</v>
      </c>
      <c r="I872" s="152" t="str">
        <f t="shared" si="156"/>
        <v>都若葉総合</v>
      </c>
      <c r="K872" s="152" t="str">
        <f t="shared" si="165"/>
        <v>女</v>
      </c>
      <c r="M872" s="380">
        <v>54090</v>
      </c>
      <c r="N872" s="380" t="s">
        <v>2585</v>
      </c>
      <c r="O872" s="380" t="s">
        <v>2586</v>
      </c>
      <c r="P872" s="380" t="s">
        <v>2587</v>
      </c>
      <c r="Q872" s="380" t="s">
        <v>2588</v>
      </c>
      <c r="R872" s="380" t="s">
        <v>886</v>
      </c>
      <c r="S872" s="379"/>
      <c r="T872" s="380">
        <v>3</v>
      </c>
    </row>
    <row r="873" spans="1:20" x14ac:dyDescent="0.2">
      <c r="A873" s="151">
        <f t="shared" si="157"/>
        <v>54091</v>
      </c>
      <c r="B873" s="151">
        <f t="shared" si="158"/>
        <v>5</v>
      </c>
      <c r="C873" s="152">
        <f t="shared" si="159"/>
        <v>40</v>
      </c>
      <c r="D873" s="152" t="str">
        <f t="shared" si="160"/>
        <v>山本</v>
      </c>
      <c r="E873" s="152" t="str">
        <f t="shared" si="161"/>
        <v>愛万音</v>
      </c>
      <c r="F873" s="153" t="str">
        <f t="shared" si="162"/>
        <v>ﾔﾏﾓﾄ</v>
      </c>
      <c r="G873" s="153" t="str">
        <f t="shared" si="163"/>
        <v>ｱﾏﾈ</v>
      </c>
      <c r="H873" s="154">
        <f t="shared" si="164"/>
        <v>2</v>
      </c>
      <c r="I873" s="152" t="str">
        <f t="shared" si="156"/>
        <v>都若葉総合</v>
      </c>
      <c r="K873" s="152" t="str">
        <f t="shared" si="165"/>
        <v>女</v>
      </c>
      <c r="M873" s="380">
        <v>54091</v>
      </c>
      <c r="N873" s="380" t="s">
        <v>129</v>
      </c>
      <c r="O873" s="380" t="s">
        <v>4276</v>
      </c>
      <c r="P873" s="380" t="s">
        <v>384</v>
      </c>
      <c r="Q873" s="380" t="s">
        <v>4277</v>
      </c>
      <c r="R873" s="380" t="s">
        <v>886</v>
      </c>
      <c r="S873" s="379"/>
      <c r="T873" s="380">
        <v>2</v>
      </c>
    </row>
    <row r="874" spans="1:20" x14ac:dyDescent="0.2">
      <c r="A874" s="151">
        <f t="shared" si="157"/>
        <v>54092</v>
      </c>
      <c r="B874" s="151">
        <f t="shared" si="158"/>
        <v>5</v>
      </c>
      <c r="C874" s="152">
        <f t="shared" si="159"/>
        <v>40</v>
      </c>
      <c r="D874" s="152" t="str">
        <f t="shared" si="160"/>
        <v>鎌田</v>
      </c>
      <c r="E874" s="152" t="str">
        <f t="shared" si="161"/>
        <v>小町</v>
      </c>
      <c r="F874" s="153" t="str">
        <f t="shared" si="162"/>
        <v>ｶﾏﾀ</v>
      </c>
      <c r="G874" s="153" t="str">
        <f t="shared" si="163"/>
        <v>ｺﾏﾁ</v>
      </c>
      <c r="H874" s="154">
        <f t="shared" si="164"/>
        <v>1</v>
      </c>
      <c r="I874" s="152" t="str">
        <f t="shared" si="156"/>
        <v>都若葉総合</v>
      </c>
      <c r="K874" s="152" t="str">
        <f t="shared" si="165"/>
        <v>女</v>
      </c>
      <c r="M874" s="380">
        <v>54092</v>
      </c>
      <c r="N874" s="380" t="s">
        <v>2725</v>
      </c>
      <c r="O874" s="380" t="s">
        <v>5747</v>
      </c>
      <c r="P874" s="380" t="s">
        <v>4766</v>
      </c>
      <c r="Q874" s="380" t="s">
        <v>5748</v>
      </c>
      <c r="R874" s="380" t="s">
        <v>886</v>
      </c>
      <c r="S874" s="379"/>
      <c r="T874" s="380">
        <v>1</v>
      </c>
    </row>
    <row r="875" spans="1:20" x14ac:dyDescent="0.2">
      <c r="A875" s="151">
        <f t="shared" si="157"/>
        <v>54093</v>
      </c>
      <c r="B875" s="151">
        <f t="shared" si="158"/>
        <v>5</v>
      </c>
      <c r="C875" s="152">
        <f t="shared" si="159"/>
        <v>40</v>
      </c>
      <c r="D875" s="152" t="str">
        <f t="shared" si="160"/>
        <v>鈴木</v>
      </c>
      <c r="E875" s="152" t="str">
        <f t="shared" si="161"/>
        <v>陽奈</v>
      </c>
      <c r="F875" s="153" t="str">
        <f t="shared" si="162"/>
        <v>ｽｽﾞｷ</v>
      </c>
      <c r="G875" s="153" t="str">
        <f t="shared" si="163"/>
        <v>ﾋﾅ</v>
      </c>
      <c r="H875" s="154">
        <f t="shared" si="164"/>
        <v>1</v>
      </c>
      <c r="I875" s="152" t="str">
        <f t="shared" si="156"/>
        <v>都若葉総合</v>
      </c>
      <c r="K875" s="152" t="str">
        <f t="shared" si="165"/>
        <v>女</v>
      </c>
      <c r="M875" s="380">
        <v>54093</v>
      </c>
      <c r="N875" s="380" t="s">
        <v>108</v>
      </c>
      <c r="O875" s="380" t="s">
        <v>5749</v>
      </c>
      <c r="P875" s="380" t="s">
        <v>356</v>
      </c>
      <c r="Q875" s="380" t="s">
        <v>1353</v>
      </c>
      <c r="R875" s="380" t="s">
        <v>886</v>
      </c>
      <c r="S875" s="379"/>
      <c r="T875" s="380">
        <v>1</v>
      </c>
    </row>
    <row r="876" spans="1:20" x14ac:dyDescent="0.2">
      <c r="A876" s="151">
        <f t="shared" si="157"/>
        <v>54094</v>
      </c>
      <c r="B876" s="151">
        <f t="shared" si="158"/>
        <v>5</v>
      </c>
      <c r="C876" s="152">
        <f t="shared" si="159"/>
        <v>40</v>
      </c>
      <c r="D876" s="152" t="str">
        <f t="shared" si="160"/>
        <v>髙萩</v>
      </c>
      <c r="E876" s="152" t="str">
        <f t="shared" si="161"/>
        <v>あゆ</v>
      </c>
      <c r="F876" s="153" t="str">
        <f t="shared" si="162"/>
        <v>ﾀｶﾊｷﾞ</v>
      </c>
      <c r="G876" s="153" t="str">
        <f t="shared" si="163"/>
        <v>ｱﾕ</v>
      </c>
      <c r="H876" s="154">
        <f t="shared" si="164"/>
        <v>1</v>
      </c>
      <c r="I876" s="152" t="str">
        <f t="shared" si="156"/>
        <v>都若葉総合</v>
      </c>
      <c r="K876" s="152" t="str">
        <f t="shared" si="165"/>
        <v>女</v>
      </c>
      <c r="M876" s="380">
        <v>54094</v>
      </c>
      <c r="N876" s="380" t="s">
        <v>5750</v>
      </c>
      <c r="O876" s="380" t="s">
        <v>5751</v>
      </c>
      <c r="P876" s="380" t="s">
        <v>5752</v>
      </c>
      <c r="Q876" s="380" t="s">
        <v>2864</v>
      </c>
      <c r="R876" s="380" t="s">
        <v>886</v>
      </c>
      <c r="S876" s="379"/>
      <c r="T876" s="380">
        <v>1</v>
      </c>
    </row>
    <row r="877" spans="1:20" x14ac:dyDescent="0.2">
      <c r="A877" s="151">
        <f t="shared" si="157"/>
        <v>54095</v>
      </c>
      <c r="B877" s="151">
        <f t="shared" si="158"/>
        <v>5</v>
      </c>
      <c r="C877" s="152">
        <f t="shared" si="159"/>
        <v>40</v>
      </c>
      <c r="D877" s="152" t="str">
        <f t="shared" si="160"/>
        <v>今野</v>
      </c>
      <c r="E877" s="152" t="str">
        <f t="shared" si="161"/>
        <v>春風</v>
      </c>
      <c r="F877" s="153" t="str">
        <f t="shared" si="162"/>
        <v>ｺﾝﾉ</v>
      </c>
      <c r="G877" s="153" t="str">
        <f t="shared" si="163"/>
        <v>ﾊﾙｶ</v>
      </c>
      <c r="H877" s="154">
        <f t="shared" si="164"/>
        <v>1</v>
      </c>
      <c r="I877" s="152" t="str">
        <f t="shared" si="156"/>
        <v>都若葉総合</v>
      </c>
      <c r="K877" s="152" t="str">
        <f t="shared" si="165"/>
        <v>女</v>
      </c>
      <c r="M877" s="380">
        <v>54095</v>
      </c>
      <c r="N877" s="380" t="s">
        <v>45</v>
      </c>
      <c r="O877" s="380" t="s">
        <v>5753</v>
      </c>
      <c r="P877" s="380" t="s">
        <v>46</v>
      </c>
      <c r="Q877" s="380" t="s">
        <v>364</v>
      </c>
      <c r="R877" s="380" t="s">
        <v>886</v>
      </c>
      <c r="S877" s="379"/>
      <c r="T877" s="380">
        <v>1</v>
      </c>
    </row>
    <row r="878" spans="1:20" x14ac:dyDescent="0.2">
      <c r="A878" s="151">
        <f t="shared" si="157"/>
        <v>54201</v>
      </c>
      <c r="B878" s="151">
        <f t="shared" si="158"/>
        <v>5</v>
      </c>
      <c r="C878" s="152">
        <f t="shared" si="159"/>
        <v>42</v>
      </c>
      <c r="D878" s="152" t="str">
        <f t="shared" si="160"/>
        <v>國司</v>
      </c>
      <c r="E878" s="152" t="str">
        <f t="shared" si="161"/>
        <v>裕通</v>
      </c>
      <c r="F878" s="153" t="str">
        <f t="shared" si="162"/>
        <v>ｸﾆｼ</v>
      </c>
      <c r="G878" s="153" t="str">
        <f t="shared" si="163"/>
        <v>ﾋﾛﾕｷ</v>
      </c>
      <c r="H878" s="154">
        <f t="shared" si="164"/>
        <v>3</v>
      </c>
      <c r="I878" s="152" t="str">
        <f t="shared" si="156"/>
        <v>都田無</v>
      </c>
      <c r="K878" s="152" t="str">
        <f t="shared" si="165"/>
        <v>男</v>
      </c>
      <c r="M878" s="380">
        <v>54201</v>
      </c>
      <c r="N878" s="380" t="s">
        <v>2589</v>
      </c>
      <c r="O878" s="380" t="s">
        <v>3054</v>
      </c>
      <c r="P878" s="380" t="s">
        <v>2590</v>
      </c>
      <c r="Q878" s="380" t="s">
        <v>456</v>
      </c>
      <c r="R878" s="380" t="s">
        <v>885</v>
      </c>
      <c r="S878" s="379"/>
      <c r="T878" s="380">
        <v>3</v>
      </c>
    </row>
    <row r="879" spans="1:20" x14ac:dyDescent="0.2">
      <c r="A879" s="151">
        <f t="shared" si="157"/>
        <v>54202</v>
      </c>
      <c r="B879" s="151">
        <f t="shared" si="158"/>
        <v>5</v>
      </c>
      <c r="C879" s="152">
        <f t="shared" si="159"/>
        <v>42</v>
      </c>
      <c r="D879" s="152" t="str">
        <f t="shared" si="160"/>
        <v>小野</v>
      </c>
      <c r="E879" s="152" t="str">
        <f t="shared" si="161"/>
        <v>亜吏</v>
      </c>
      <c r="F879" s="153" t="str">
        <f t="shared" si="162"/>
        <v>ｵﾉ</v>
      </c>
      <c r="G879" s="153" t="str">
        <f t="shared" si="163"/>
        <v>ｱﾘ</v>
      </c>
      <c r="H879" s="154">
        <f t="shared" si="164"/>
        <v>3</v>
      </c>
      <c r="I879" s="152" t="str">
        <f t="shared" si="156"/>
        <v>都田無</v>
      </c>
      <c r="K879" s="152" t="str">
        <f t="shared" si="165"/>
        <v>男</v>
      </c>
      <c r="M879" s="380">
        <v>54202</v>
      </c>
      <c r="N879" s="380" t="s">
        <v>233</v>
      </c>
      <c r="O879" s="380" t="s">
        <v>2591</v>
      </c>
      <c r="P879" s="380" t="s">
        <v>546</v>
      </c>
      <c r="Q879" s="380" t="s">
        <v>2592</v>
      </c>
      <c r="R879" s="380" t="s">
        <v>885</v>
      </c>
      <c r="S879" s="379"/>
      <c r="T879" s="380">
        <v>3</v>
      </c>
    </row>
    <row r="880" spans="1:20" x14ac:dyDescent="0.2">
      <c r="A880" s="151">
        <f t="shared" si="157"/>
        <v>54203</v>
      </c>
      <c r="B880" s="151">
        <f t="shared" si="158"/>
        <v>5</v>
      </c>
      <c r="C880" s="152">
        <f t="shared" si="159"/>
        <v>42</v>
      </c>
      <c r="D880" s="152" t="str">
        <f t="shared" si="160"/>
        <v>小田</v>
      </c>
      <c r="E880" s="152" t="str">
        <f t="shared" si="161"/>
        <v>佑真</v>
      </c>
      <c r="F880" s="153" t="str">
        <f t="shared" si="162"/>
        <v>ｵﾀﾞ</v>
      </c>
      <c r="G880" s="153" t="str">
        <f t="shared" si="163"/>
        <v>ﾕｳﾏ</v>
      </c>
      <c r="H880" s="154">
        <f t="shared" si="164"/>
        <v>3</v>
      </c>
      <c r="I880" s="152" t="str">
        <f t="shared" si="156"/>
        <v>都田無</v>
      </c>
      <c r="K880" s="152" t="str">
        <f t="shared" si="165"/>
        <v>男</v>
      </c>
      <c r="M880" s="380">
        <v>54203</v>
      </c>
      <c r="N880" s="380" t="s">
        <v>1201</v>
      </c>
      <c r="O880" s="380" t="s">
        <v>1351</v>
      </c>
      <c r="P880" s="380" t="s">
        <v>1202</v>
      </c>
      <c r="Q880" s="380" t="s">
        <v>618</v>
      </c>
      <c r="R880" s="380" t="s">
        <v>885</v>
      </c>
      <c r="S880" s="379"/>
      <c r="T880" s="380">
        <v>3</v>
      </c>
    </row>
    <row r="881" spans="1:20" x14ac:dyDescent="0.2">
      <c r="A881" s="151">
        <f t="shared" si="157"/>
        <v>54204</v>
      </c>
      <c r="B881" s="151">
        <f t="shared" si="158"/>
        <v>5</v>
      </c>
      <c r="C881" s="152">
        <f t="shared" si="159"/>
        <v>42</v>
      </c>
      <c r="D881" s="152" t="str">
        <f t="shared" si="160"/>
        <v>宮本</v>
      </c>
      <c r="E881" s="152" t="str">
        <f t="shared" si="161"/>
        <v>隼佑</v>
      </c>
      <c r="F881" s="153" t="str">
        <f t="shared" si="162"/>
        <v>ﾐﾔﾓﾄ</v>
      </c>
      <c r="G881" s="153" t="str">
        <f t="shared" si="163"/>
        <v>ｼｭﾝｽｹ</v>
      </c>
      <c r="H881" s="154">
        <f t="shared" si="164"/>
        <v>3</v>
      </c>
      <c r="I881" s="152" t="str">
        <f t="shared" si="156"/>
        <v>都田無</v>
      </c>
      <c r="K881" s="152" t="str">
        <f t="shared" si="165"/>
        <v>男</v>
      </c>
      <c r="M881" s="380">
        <v>54204</v>
      </c>
      <c r="N881" s="380" t="s">
        <v>260</v>
      </c>
      <c r="O881" s="380" t="s">
        <v>2593</v>
      </c>
      <c r="P881" s="380" t="s">
        <v>574</v>
      </c>
      <c r="Q881" s="380" t="s">
        <v>478</v>
      </c>
      <c r="R881" s="380" t="s">
        <v>885</v>
      </c>
      <c r="S881" s="379"/>
      <c r="T881" s="380">
        <v>3</v>
      </c>
    </row>
    <row r="882" spans="1:20" x14ac:dyDescent="0.2">
      <c r="A882" s="151">
        <f t="shared" si="157"/>
        <v>54207</v>
      </c>
      <c r="B882" s="151">
        <f t="shared" si="158"/>
        <v>5</v>
      </c>
      <c r="C882" s="152">
        <f t="shared" si="159"/>
        <v>42</v>
      </c>
      <c r="D882" s="152" t="str">
        <f t="shared" si="160"/>
        <v>樋口</v>
      </c>
      <c r="E882" s="152" t="str">
        <f t="shared" si="161"/>
        <v>翔</v>
      </c>
      <c r="F882" s="153" t="str">
        <f t="shared" si="162"/>
        <v>ﾋｸﾞﾁ</v>
      </c>
      <c r="G882" s="153" t="str">
        <f t="shared" si="163"/>
        <v>ｶｹﾙ</v>
      </c>
      <c r="H882" s="154">
        <f t="shared" si="164"/>
        <v>3</v>
      </c>
      <c r="I882" s="152" t="str">
        <f t="shared" si="156"/>
        <v>都田無</v>
      </c>
      <c r="K882" s="152" t="str">
        <f t="shared" si="165"/>
        <v>男</v>
      </c>
      <c r="M882" s="380">
        <v>54207</v>
      </c>
      <c r="N882" s="380" t="s">
        <v>518</v>
      </c>
      <c r="O882" s="380" t="s">
        <v>116</v>
      </c>
      <c r="P882" s="380" t="s">
        <v>519</v>
      </c>
      <c r="Q882" s="380" t="s">
        <v>2</v>
      </c>
      <c r="R882" s="380" t="s">
        <v>885</v>
      </c>
      <c r="S882" s="379"/>
      <c r="T882" s="380">
        <v>3</v>
      </c>
    </row>
    <row r="883" spans="1:20" x14ac:dyDescent="0.2">
      <c r="A883" s="151">
        <f t="shared" si="157"/>
        <v>54208</v>
      </c>
      <c r="B883" s="151">
        <f t="shared" si="158"/>
        <v>5</v>
      </c>
      <c r="C883" s="152">
        <f t="shared" si="159"/>
        <v>42</v>
      </c>
      <c r="D883" s="152" t="str">
        <f t="shared" si="160"/>
        <v>安藤</v>
      </c>
      <c r="E883" s="152" t="str">
        <f t="shared" si="161"/>
        <v>拓也</v>
      </c>
      <c r="F883" s="153" t="str">
        <f t="shared" si="162"/>
        <v>ｱﾝﾄﾞｳ</v>
      </c>
      <c r="G883" s="153" t="str">
        <f t="shared" si="163"/>
        <v>ﾀｸﾔ</v>
      </c>
      <c r="H883" s="154">
        <f t="shared" si="164"/>
        <v>3</v>
      </c>
      <c r="I883" s="152" t="str">
        <f t="shared" si="156"/>
        <v>都田無</v>
      </c>
      <c r="K883" s="152" t="str">
        <f t="shared" si="165"/>
        <v>男</v>
      </c>
      <c r="M883" s="380">
        <v>54208</v>
      </c>
      <c r="N883" s="380" t="s">
        <v>126</v>
      </c>
      <c r="O883" s="380" t="s">
        <v>114</v>
      </c>
      <c r="P883" s="380" t="s">
        <v>651</v>
      </c>
      <c r="Q883" s="380" t="s">
        <v>357</v>
      </c>
      <c r="R883" s="380" t="s">
        <v>885</v>
      </c>
      <c r="S883" s="379"/>
      <c r="T883" s="380">
        <v>3</v>
      </c>
    </row>
    <row r="884" spans="1:20" x14ac:dyDescent="0.2">
      <c r="A884" s="151">
        <f t="shared" si="157"/>
        <v>54209</v>
      </c>
      <c r="B884" s="151">
        <f t="shared" si="158"/>
        <v>5</v>
      </c>
      <c r="C884" s="152">
        <f t="shared" si="159"/>
        <v>42</v>
      </c>
      <c r="D884" s="152" t="str">
        <f t="shared" si="160"/>
        <v>遠藤</v>
      </c>
      <c r="E884" s="152" t="str">
        <f t="shared" si="161"/>
        <v>武</v>
      </c>
      <c r="F884" s="153" t="str">
        <f t="shared" si="162"/>
        <v>ｴﾝﾄﾞｳ</v>
      </c>
      <c r="G884" s="153" t="str">
        <f t="shared" si="163"/>
        <v>ﾀｹﾙ</v>
      </c>
      <c r="H884" s="154">
        <f t="shared" si="164"/>
        <v>2</v>
      </c>
      <c r="I884" s="152" t="str">
        <f t="shared" si="156"/>
        <v>都田無</v>
      </c>
      <c r="K884" s="152" t="str">
        <f t="shared" si="165"/>
        <v>男</v>
      </c>
      <c r="M884" s="380">
        <v>54209</v>
      </c>
      <c r="N884" s="380" t="s">
        <v>99</v>
      </c>
      <c r="O884" s="380" t="s">
        <v>650</v>
      </c>
      <c r="P884" s="380" t="s">
        <v>303</v>
      </c>
      <c r="Q884" s="380" t="s">
        <v>634</v>
      </c>
      <c r="R884" s="380" t="s">
        <v>885</v>
      </c>
      <c r="S884" s="379"/>
      <c r="T884" s="380">
        <v>2</v>
      </c>
    </row>
    <row r="885" spans="1:20" x14ac:dyDescent="0.2">
      <c r="A885" s="151">
        <f t="shared" si="157"/>
        <v>54211</v>
      </c>
      <c r="B885" s="151">
        <f t="shared" si="158"/>
        <v>5</v>
      </c>
      <c r="C885" s="152">
        <f t="shared" si="159"/>
        <v>42</v>
      </c>
      <c r="D885" s="152" t="str">
        <f t="shared" si="160"/>
        <v>那須</v>
      </c>
      <c r="E885" s="152" t="str">
        <f t="shared" si="161"/>
        <v>蒼</v>
      </c>
      <c r="F885" s="153" t="str">
        <f t="shared" si="162"/>
        <v>ﾅｽ</v>
      </c>
      <c r="G885" s="153" t="str">
        <f t="shared" si="163"/>
        <v>ｱｵｲ</v>
      </c>
      <c r="H885" s="154">
        <f t="shared" si="164"/>
        <v>2</v>
      </c>
      <c r="I885" s="152" t="str">
        <f t="shared" si="156"/>
        <v>都田無</v>
      </c>
      <c r="K885" s="152" t="str">
        <f t="shared" si="165"/>
        <v>男</v>
      </c>
      <c r="M885" s="380">
        <v>54211</v>
      </c>
      <c r="N885" s="380" t="s">
        <v>1799</v>
      </c>
      <c r="O885" s="380" t="s">
        <v>2667</v>
      </c>
      <c r="P885" s="380" t="s">
        <v>1800</v>
      </c>
      <c r="Q885" s="380" t="s">
        <v>952</v>
      </c>
      <c r="R885" s="380" t="s">
        <v>885</v>
      </c>
      <c r="S885" s="379"/>
      <c r="T885" s="380">
        <v>2</v>
      </c>
    </row>
    <row r="886" spans="1:20" x14ac:dyDescent="0.2">
      <c r="A886" s="151">
        <f t="shared" si="157"/>
        <v>54212</v>
      </c>
      <c r="B886" s="151">
        <f t="shared" si="158"/>
        <v>5</v>
      </c>
      <c r="C886" s="152">
        <f t="shared" si="159"/>
        <v>42</v>
      </c>
      <c r="D886" s="152" t="str">
        <f t="shared" si="160"/>
        <v>君塚</v>
      </c>
      <c r="E886" s="152" t="str">
        <f t="shared" si="161"/>
        <v>湧太郎</v>
      </c>
      <c r="F886" s="153" t="str">
        <f t="shared" si="162"/>
        <v>ｷﾐﾂﾞｶ</v>
      </c>
      <c r="G886" s="153" t="str">
        <f t="shared" si="163"/>
        <v>ﾕｳﾀﾛｳ</v>
      </c>
      <c r="H886" s="154">
        <f t="shared" si="164"/>
        <v>2</v>
      </c>
      <c r="I886" s="152" t="str">
        <f t="shared" si="156"/>
        <v>都田無</v>
      </c>
      <c r="K886" s="152" t="str">
        <f t="shared" si="165"/>
        <v>男</v>
      </c>
      <c r="M886" s="380">
        <v>54212</v>
      </c>
      <c r="N886" s="380" t="s">
        <v>3601</v>
      </c>
      <c r="O886" s="380" t="s">
        <v>3602</v>
      </c>
      <c r="P886" s="380" t="s">
        <v>3603</v>
      </c>
      <c r="Q886" s="380" t="s">
        <v>639</v>
      </c>
      <c r="R886" s="380" t="s">
        <v>885</v>
      </c>
      <c r="S886" s="379"/>
      <c r="T886" s="380">
        <v>2</v>
      </c>
    </row>
    <row r="887" spans="1:20" x14ac:dyDescent="0.2">
      <c r="A887" s="151">
        <f t="shared" si="157"/>
        <v>54213</v>
      </c>
      <c r="B887" s="151">
        <f t="shared" si="158"/>
        <v>5</v>
      </c>
      <c r="C887" s="152">
        <f t="shared" si="159"/>
        <v>42</v>
      </c>
      <c r="D887" s="152" t="str">
        <f t="shared" si="160"/>
        <v>本田</v>
      </c>
      <c r="E887" s="152" t="str">
        <f t="shared" si="161"/>
        <v>優貴</v>
      </c>
      <c r="F887" s="153" t="str">
        <f t="shared" si="162"/>
        <v>ﾎﾝﾀﾞ</v>
      </c>
      <c r="G887" s="153" t="str">
        <f t="shared" si="163"/>
        <v>ﾕｳｷ</v>
      </c>
      <c r="H887" s="154">
        <f t="shared" si="164"/>
        <v>2</v>
      </c>
      <c r="I887" s="152" t="str">
        <f t="shared" si="156"/>
        <v>都田無</v>
      </c>
      <c r="K887" s="152" t="str">
        <f t="shared" si="165"/>
        <v>男</v>
      </c>
      <c r="M887" s="380">
        <v>54213</v>
      </c>
      <c r="N887" s="380" t="s">
        <v>145</v>
      </c>
      <c r="O887" s="380" t="s">
        <v>4278</v>
      </c>
      <c r="P887" s="380" t="s">
        <v>442</v>
      </c>
      <c r="Q887" s="380" t="s">
        <v>307</v>
      </c>
      <c r="R887" s="380" t="s">
        <v>885</v>
      </c>
      <c r="S887" s="379"/>
      <c r="T887" s="380">
        <v>2</v>
      </c>
    </row>
    <row r="888" spans="1:20" x14ac:dyDescent="0.2">
      <c r="A888" s="151">
        <f t="shared" si="157"/>
        <v>54214</v>
      </c>
      <c r="B888" s="151">
        <f t="shared" si="158"/>
        <v>5</v>
      </c>
      <c r="C888" s="152">
        <f t="shared" si="159"/>
        <v>42</v>
      </c>
      <c r="D888" s="152" t="str">
        <f t="shared" si="160"/>
        <v>山田</v>
      </c>
      <c r="E888" s="152" t="str">
        <f t="shared" si="161"/>
        <v>勇気</v>
      </c>
      <c r="F888" s="153" t="str">
        <f t="shared" si="162"/>
        <v>ﾔﾏﾀﾞ</v>
      </c>
      <c r="G888" s="153" t="str">
        <f t="shared" si="163"/>
        <v>ﾕｳｷ</v>
      </c>
      <c r="H888" s="154">
        <f t="shared" si="164"/>
        <v>2</v>
      </c>
      <c r="I888" s="152" t="str">
        <f t="shared" si="156"/>
        <v>都田無</v>
      </c>
      <c r="K888" s="152" t="str">
        <f t="shared" si="165"/>
        <v>男</v>
      </c>
      <c r="M888" s="380">
        <v>54214</v>
      </c>
      <c r="N888" s="380" t="s">
        <v>103</v>
      </c>
      <c r="O888" s="380" t="s">
        <v>4279</v>
      </c>
      <c r="P888" s="380" t="s">
        <v>317</v>
      </c>
      <c r="Q888" s="380" t="s">
        <v>307</v>
      </c>
      <c r="R888" s="380" t="s">
        <v>885</v>
      </c>
      <c r="S888" s="379"/>
      <c r="T888" s="380">
        <v>2</v>
      </c>
    </row>
    <row r="889" spans="1:20" x14ac:dyDescent="0.2">
      <c r="A889" s="151">
        <f t="shared" si="157"/>
        <v>54215</v>
      </c>
      <c r="B889" s="151">
        <f t="shared" si="158"/>
        <v>5</v>
      </c>
      <c r="C889" s="152">
        <f t="shared" si="159"/>
        <v>42</v>
      </c>
      <c r="D889" s="152" t="str">
        <f t="shared" si="160"/>
        <v>千葉</v>
      </c>
      <c r="E889" s="152" t="str">
        <f t="shared" si="161"/>
        <v>昭彦</v>
      </c>
      <c r="F889" s="153" t="str">
        <f t="shared" si="162"/>
        <v>ﾁﾊﾞ</v>
      </c>
      <c r="G889" s="153" t="str">
        <f t="shared" si="163"/>
        <v>ｱｷﾋｺ</v>
      </c>
      <c r="H889" s="154">
        <f t="shared" si="164"/>
        <v>2</v>
      </c>
      <c r="I889" s="152" t="str">
        <f t="shared" si="156"/>
        <v>都田無</v>
      </c>
      <c r="K889" s="152" t="str">
        <f t="shared" si="165"/>
        <v>男</v>
      </c>
      <c r="M889" s="380">
        <v>54215</v>
      </c>
      <c r="N889" s="380" t="s">
        <v>2882</v>
      </c>
      <c r="O889" s="380" t="s">
        <v>4280</v>
      </c>
      <c r="P889" s="380" t="s">
        <v>2883</v>
      </c>
      <c r="Q889" s="380" t="s">
        <v>4281</v>
      </c>
      <c r="R889" s="380" t="s">
        <v>885</v>
      </c>
      <c r="S889" s="379"/>
      <c r="T889" s="380">
        <v>2</v>
      </c>
    </row>
    <row r="890" spans="1:20" x14ac:dyDescent="0.2">
      <c r="A890" s="151">
        <f t="shared" si="157"/>
        <v>54217</v>
      </c>
      <c r="B890" s="151">
        <f t="shared" si="158"/>
        <v>5</v>
      </c>
      <c r="C890" s="152">
        <f t="shared" si="159"/>
        <v>42</v>
      </c>
      <c r="D890" s="152" t="str">
        <f t="shared" si="160"/>
        <v>岡本</v>
      </c>
      <c r="E890" s="152" t="str">
        <f t="shared" si="161"/>
        <v>隼哉</v>
      </c>
      <c r="F890" s="153" t="str">
        <f t="shared" si="162"/>
        <v>ｵｶﾓﾄ</v>
      </c>
      <c r="G890" s="153" t="str">
        <f t="shared" si="163"/>
        <v>ｼｭﾝﾔ</v>
      </c>
      <c r="H890" s="154">
        <f t="shared" si="164"/>
        <v>2</v>
      </c>
      <c r="I890" s="152" t="str">
        <f t="shared" si="156"/>
        <v>都田無</v>
      </c>
      <c r="K890" s="152" t="str">
        <f t="shared" si="165"/>
        <v>男</v>
      </c>
      <c r="M890" s="380">
        <v>54217</v>
      </c>
      <c r="N890" s="380" t="s">
        <v>227</v>
      </c>
      <c r="O890" s="380" t="s">
        <v>4282</v>
      </c>
      <c r="P890" s="380" t="s">
        <v>372</v>
      </c>
      <c r="Q890" s="380" t="s">
        <v>987</v>
      </c>
      <c r="R890" s="380" t="s">
        <v>885</v>
      </c>
      <c r="S890" s="379"/>
      <c r="T890" s="380">
        <v>2</v>
      </c>
    </row>
    <row r="891" spans="1:20" x14ac:dyDescent="0.2">
      <c r="A891" s="151">
        <f t="shared" si="157"/>
        <v>54218</v>
      </c>
      <c r="B891" s="151">
        <f t="shared" si="158"/>
        <v>5</v>
      </c>
      <c r="C891" s="152">
        <f t="shared" si="159"/>
        <v>42</v>
      </c>
      <c r="D891" s="152" t="str">
        <f t="shared" si="160"/>
        <v>廣見</v>
      </c>
      <c r="E891" s="152" t="str">
        <f t="shared" si="161"/>
        <v>侑楽</v>
      </c>
      <c r="F891" s="153" t="str">
        <f t="shared" si="162"/>
        <v>ﾋﾛﾐ</v>
      </c>
      <c r="G891" s="153" t="str">
        <f t="shared" si="163"/>
        <v>ﾕｳﾗ</v>
      </c>
      <c r="H891" s="154">
        <f t="shared" si="164"/>
        <v>2</v>
      </c>
      <c r="I891" s="152" t="str">
        <f t="shared" si="156"/>
        <v>都田無</v>
      </c>
      <c r="K891" s="152" t="str">
        <f t="shared" si="165"/>
        <v>男</v>
      </c>
      <c r="M891" s="380">
        <v>54218</v>
      </c>
      <c r="N891" s="380" t="s">
        <v>4283</v>
      </c>
      <c r="O891" s="380" t="s">
        <v>4284</v>
      </c>
      <c r="P891" s="380" t="s">
        <v>496</v>
      </c>
      <c r="Q891" s="380" t="s">
        <v>4285</v>
      </c>
      <c r="R891" s="380" t="s">
        <v>885</v>
      </c>
      <c r="S891" s="379"/>
      <c r="T891" s="380">
        <v>2</v>
      </c>
    </row>
    <row r="892" spans="1:20" x14ac:dyDescent="0.2">
      <c r="A892" s="151">
        <f t="shared" si="157"/>
        <v>54219</v>
      </c>
      <c r="B892" s="151">
        <f t="shared" si="158"/>
        <v>5</v>
      </c>
      <c r="C892" s="152">
        <f t="shared" si="159"/>
        <v>42</v>
      </c>
      <c r="D892" s="152" t="str">
        <f t="shared" si="160"/>
        <v>萩谷</v>
      </c>
      <c r="E892" s="152" t="str">
        <f t="shared" si="161"/>
        <v>優人</v>
      </c>
      <c r="F892" s="153" t="str">
        <f t="shared" si="162"/>
        <v>ﾊｷﾞﾔ</v>
      </c>
      <c r="G892" s="153" t="str">
        <f t="shared" si="163"/>
        <v>ﾕｳﾄ</v>
      </c>
      <c r="H892" s="154">
        <f t="shared" si="164"/>
        <v>2</v>
      </c>
      <c r="I892" s="152" t="str">
        <f t="shared" si="156"/>
        <v>都田無</v>
      </c>
      <c r="K892" s="152" t="str">
        <f t="shared" si="165"/>
        <v>男</v>
      </c>
      <c r="M892" s="380">
        <v>54219</v>
      </c>
      <c r="N892" s="380" t="s">
        <v>2962</v>
      </c>
      <c r="O892" s="380" t="s">
        <v>1858</v>
      </c>
      <c r="P892" s="380" t="s">
        <v>2964</v>
      </c>
      <c r="Q892" s="380" t="s">
        <v>423</v>
      </c>
      <c r="R892" s="380" t="s">
        <v>885</v>
      </c>
      <c r="S892" s="379"/>
      <c r="T892" s="380">
        <v>2</v>
      </c>
    </row>
    <row r="893" spans="1:20" x14ac:dyDescent="0.2">
      <c r="A893" s="151">
        <f t="shared" si="157"/>
        <v>54221</v>
      </c>
      <c r="B893" s="151">
        <f t="shared" si="158"/>
        <v>5</v>
      </c>
      <c r="C893" s="152">
        <f t="shared" si="159"/>
        <v>42</v>
      </c>
      <c r="D893" s="152" t="str">
        <f t="shared" si="160"/>
        <v>岡田</v>
      </c>
      <c r="E893" s="152" t="str">
        <f t="shared" si="161"/>
        <v>勤</v>
      </c>
      <c r="F893" s="153" t="str">
        <f t="shared" si="162"/>
        <v>ｵｶﾀﾞ</v>
      </c>
      <c r="G893" s="153" t="str">
        <f t="shared" si="163"/>
        <v>ﾂﾄﾑ</v>
      </c>
      <c r="H893" s="154">
        <f t="shared" si="164"/>
        <v>2</v>
      </c>
      <c r="I893" s="152" t="str">
        <f t="shared" si="156"/>
        <v>都田無</v>
      </c>
      <c r="K893" s="152" t="str">
        <f t="shared" si="165"/>
        <v>男</v>
      </c>
      <c r="M893" s="380">
        <v>54221</v>
      </c>
      <c r="N893" s="380" t="s">
        <v>110</v>
      </c>
      <c r="O893" s="380" t="s">
        <v>4286</v>
      </c>
      <c r="P893" s="380" t="s">
        <v>332</v>
      </c>
      <c r="Q893" s="380" t="s">
        <v>4287</v>
      </c>
      <c r="R893" s="380" t="s">
        <v>885</v>
      </c>
      <c r="S893" s="379"/>
      <c r="T893" s="380">
        <v>2</v>
      </c>
    </row>
    <row r="894" spans="1:20" x14ac:dyDescent="0.2">
      <c r="A894" s="151">
        <f t="shared" si="157"/>
        <v>54223</v>
      </c>
      <c r="B894" s="151">
        <f t="shared" si="158"/>
        <v>5</v>
      </c>
      <c r="C894" s="152">
        <f t="shared" si="159"/>
        <v>42</v>
      </c>
      <c r="D894" s="152" t="str">
        <f t="shared" si="160"/>
        <v>佐野</v>
      </c>
      <c r="E894" s="152" t="str">
        <f t="shared" si="161"/>
        <v>力斗</v>
      </c>
      <c r="F894" s="153" t="str">
        <f t="shared" si="162"/>
        <v>ｻﾉ</v>
      </c>
      <c r="G894" s="153" t="str">
        <f t="shared" si="163"/>
        <v>ﾘｷﾄ</v>
      </c>
      <c r="H894" s="154">
        <f t="shared" si="164"/>
        <v>2</v>
      </c>
      <c r="I894" s="152" t="str">
        <f t="shared" si="156"/>
        <v>都田無</v>
      </c>
      <c r="K894" s="152" t="str">
        <f t="shared" si="165"/>
        <v>男</v>
      </c>
      <c r="M894" s="380">
        <v>54223</v>
      </c>
      <c r="N894" s="380" t="s">
        <v>187</v>
      </c>
      <c r="O894" s="380" t="s">
        <v>6520</v>
      </c>
      <c r="P894" s="380" t="s">
        <v>584</v>
      </c>
      <c r="Q894" s="380" t="s">
        <v>6521</v>
      </c>
      <c r="R894" s="380" t="s">
        <v>885</v>
      </c>
      <c r="S894" s="379"/>
      <c r="T894" s="380">
        <v>2</v>
      </c>
    </row>
    <row r="895" spans="1:20" x14ac:dyDescent="0.2">
      <c r="A895" s="151">
        <f t="shared" si="157"/>
        <v>54224</v>
      </c>
      <c r="B895" s="151">
        <f t="shared" si="158"/>
        <v>5</v>
      </c>
      <c r="C895" s="152">
        <f t="shared" si="159"/>
        <v>42</v>
      </c>
      <c r="D895" s="152" t="str">
        <f t="shared" si="160"/>
        <v>柿澤</v>
      </c>
      <c r="E895" s="152" t="str">
        <f t="shared" si="161"/>
        <v>勇煕</v>
      </c>
      <c r="F895" s="153" t="str">
        <f t="shared" si="162"/>
        <v>ｶｷｻﾞﾜ</v>
      </c>
      <c r="G895" s="153" t="str">
        <f t="shared" si="163"/>
        <v>ﾕｳｷ</v>
      </c>
      <c r="H895" s="154">
        <f t="shared" si="164"/>
        <v>2</v>
      </c>
      <c r="I895" s="152" t="str">
        <f t="shared" si="156"/>
        <v>都田無</v>
      </c>
      <c r="K895" s="152" t="str">
        <f t="shared" si="165"/>
        <v>男</v>
      </c>
      <c r="M895" s="380">
        <v>54224</v>
      </c>
      <c r="N895" s="380" t="s">
        <v>4288</v>
      </c>
      <c r="O895" s="380" t="s">
        <v>4289</v>
      </c>
      <c r="P895" s="380" t="s">
        <v>4290</v>
      </c>
      <c r="Q895" s="380" t="s">
        <v>307</v>
      </c>
      <c r="R895" s="380" t="s">
        <v>885</v>
      </c>
      <c r="S895" s="379"/>
      <c r="T895" s="380">
        <v>2</v>
      </c>
    </row>
    <row r="896" spans="1:20" x14ac:dyDescent="0.2">
      <c r="A896" s="151">
        <f t="shared" si="157"/>
        <v>54225</v>
      </c>
      <c r="B896" s="151">
        <f t="shared" si="158"/>
        <v>5</v>
      </c>
      <c r="C896" s="152">
        <f t="shared" si="159"/>
        <v>42</v>
      </c>
      <c r="D896" s="152" t="str">
        <f t="shared" si="160"/>
        <v>貝塚</v>
      </c>
      <c r="E896" s="152" t="str">
        <f t="shared" si="161"/>
        <v>俊紀</v>
      </c>
      <c r="F896" s="153" t="str">
        <f t="shared" si="162"/>
        <v>ｶｲﾂﾞｶ</v>
      </c>
      <c r="G896" s="153" t="str">
        <f t="shared" si="163"/>
        <v>ﾄｼｷ</v>
      </c>
      <c r="H896" s="154">
        <f t="shared" si="164"/>
        <v>2</v>
      </c>
      <c r="I896" s="152" t="str">
        <f t="shared" si="156"/>
        <v>都田無</v>
      </c>
      <c r="K896" s="152" t="str">
        <f t="shared" si="165"/>
        <v>男</v>
      </c>
      <c r="M896" s="380">
        <v>54225</v>
      </c>
      <c r="N896" s="380" t="s">
        <v>4897</v>
      </c>
      <c r="O896" s="380" t="s">
        <v>4898</v>
      </c>
      <c r="P896" s="380" t="s">
        <v>4899</v>
      </c>
      <c r="Q896" s="380" t="s">
        <v>326</v>
      </c>
      <c r="R896" s="380" t="s">
        <v>885</v>
      </c>
      <c r="S896" s="379"/>
      <c r="T896" s="380">
        <v>2</v>
      </c>
    </row>
    <row r="897" spans="1:20" x14ac:dyDescent="0.2">
      <c r="A897" s="151">
        <f t="shared" si="157"/>
        <v>54226</v>
      </c>
      <c r="B897" s="151">
        <f t="shared" si="158"/>
        <v>5</v>
      </c>
      <c r="C897" s="152">
        <f t="shared" si="159"/>
        <v>42</v>
      </c>
      <c r="D897" s="152" t="str">
        <f t="shared" si="160"/>
        <v>岡村</v>
      </c>
      <c r="E897" s="152" t="str">
        <f t="shared" si="161"/>
        <v>八雲</v>
      </c>
      <c r="F897" s="153" t="str">
        <f t="shared" si="162"/>
        <v>ｵｶﾑﾗ</v>
      </c>
      <c r="G897" s="153" t="str">
        <f t="shared" si="163"/>
        <v>ﾔｸﾓ</v>
      </c>
      <c r="H897" s="154">
        <f t="shared" si="164"/>
        <v>2</v>
      </c>
      <c r="I897" s="152" t="str">
        <f t="shared" si="156"/>
        <v>都田無</v>
      </c>
      <c r="K897" s="152" t="str">
        <f t="shared" si="165"/>
        <v>男</v>
      </c>
      <c r="M897" s="380">
        <v>54226</v>
      </c>
      <c r="N897" s="380" t="s">
        <v>290</v>
      </c>
      <c r="O897" s="380" t="s">
        <v>4900</v>
      </c>
      <c r="P897" s="380" t="s">
        <v>655</v>
      </c>
      <c r="Q897" s="380" t="s">
        <v>4901</v>
      </c>
      <c r="R897" s="380" t="s">
        <v>885</v>
      </c>
      <c r="S897" s="379"/>
      <c r="T897" s="380">
        <v>2</v>
      </c>
    </row>
    <row r="898" spans="1:20" x14ac:dyDescent="0.2">
      <c r="A898" s="151">
        <f t="shared" si="157"/>
        <v>54227</v>
      </c>
      <c r="B898" s="151">
        <f t="shared" si="158"/>
        <v>5</v>
      </c>
      <c r="C898" s="152">
        <f t="shared" si="159"/>
        <v>42</v>
      </c>
      <c r="D898" s="152" t="str">
        <f t="shared" si="160"/>
        <v>竹中</v>
      </c>
      <c r="E898" s="152" t="str">
        <f t="shared" si="161"/>
        <v>宏彰</v>
      </c>
      <c r="F898" s="153" t="str">
        <f t="shared" si="162"/>
        <v>ﾀｹﾅｶ</v>
      </c>
      <c r="G898" s="153" t="str">
        <f t="shared" si="163"/>
        <v>ﾋﾛｱｷ</v>
      </c>
      <c r="H898" s="154">
        <f t="shared" si="164"/>
        <v>2</v>
      </c>
      <c r="I898" s="152" t="str">
        <f t="shared" ref="I898:I961" si="166">VLOOKUP(B898*100+C898,テスト,2,0)</f>
        <v>都田無</v>
      </c>
      <c r="K898" s="152" t="str">
        <f t="shared" si="165"/>
        <v>男</v>
      </c>
      <c r="M898" s="380">
        <v>54227</v>
      </c>
      <c r="N898" s="380" t="s">
        <v>5117</v>
      </c>
      <c r="O898" s="380" t="s">
        <v>5118</v>
      </c>
      <c r="P898" s="380" t="s">
        <v>5119</v>
      </c>
      <c r="Q898" s="380" t="s">
        <v>439</v>
      </c>
      <c r="R898" s="380" t="s">
        <v>885</v>
      </c>
      <c r="S898" s="379"/>
      <c r="T898" s="380">
        <v>2</v>
      </c>
    </row>
    <row r="899" spans="1:20" x14ac:dyDescent="0.2">
      <c r="A899" s="151">
        <f t="shared" ref="A899:A962" si="167">M899</f>
        <v>54228</v>
      </c>
      <c r="B899" s="151">
        <f t="shared" ref="B899:B962" si="168">ROUNDDOWN(A899/10000,0)</f>
        <v>5</v>
      </c>
      <c r="C899" s="152">
        <f t="shared" ref="C899:C962" si="169">ROUNDDOWN((A899-B899*10000)/100,0)</f>
        <v>42</v>
      </c>
      <c r="D899" s="152" t="str">
        <f t="shared" ref="D899:D962" si="170">N899</f>
        <v>横井</v>
      </c>
      <c r="E899" s="152" t="str">
        <f t="shared" ref="E899:E962" si="171">O899</f>
        <v>智也</v>
      </c>
      <c r="F899" s="153" t="str">
        <f t="shared" ref="F899:F962" si="172">P899</f>
        <v>ﾖｺｲ</v>
      </c>
      <c r="G899" s="153" t="str">
        <f t="shared" ref="G899:G962" si="173">Q899</f>
        <v>ﾄﾓﾔ</v>
      </c>
      <c r="H899" s="154">
        <f t="shared" ref="H899:H962" si="174">T899</f>
        <v>1</v>
      </c>
      <c r="I899" s="152" t="str">
        <f t="shared" si="166"/>
        <v>都田無</v>
      </c>
      <c r="K899" s="152" t="str">
        <f t="shared" ref="K899:K962" si="175">R899</f>
        <v>男</v>
      </c>
      <c r="M899" s="380">
        <v>54228</v>
      </c>
      <c r="N899" s="380" t="s">
        <v>5120</v>
      </c>
      <c r="O899" s="380" t="s">
        <v>249</v>
      </c>
      <c r="P899" s="380" t="s">
        <v>5121</v>
      </c>
      <c r="Q899" s="380" t="s">
        <v>454</v>
      </c>
      <c r="R899" s="380" t="s">
        <v>885</v>
      </c>
      <c r="S899" s="379"/>
      <c r="T899" s="380">
        <v>1</v>
      </c>
    </row>
    <row r="900" spans="1:20" x14ac:dyDescent="0.2">
      <c r="A900" s="151">
        <f t="shared" si="167"/>
        <v>54229</v>
      </c>
      <c r="B900" s="151">
        <f t="shared" si="168"/>
        <v>5</v>
      </c>
      <c r="C900" s="152">
        <f t="shared" si="169"/>
        <v>42</v>
      </c>
      <c r="D900" s="152" t="str">
        <f t="shared" si="170"/>
        <v>浅倉</v>
      </c>
      <c r="E900" s="152" t="str">
        <f t="shared" si="171"/>
        <v>穂鷹</v>
      </c>
      <c r="F900" s="153" t="str">
        <f t="shared" si="172"/>
        <v>ｱｻｸﾗ</v>
      </c>
      <c r="G900" s="153" t="str">
        <f t="shared" si="173"/>
        <v>ﾎﾀｶ</v>
      </c>
      <c r="H900" s="154">
        <f t="shared" si="174"/>
        <v>1</v>
      </c>
      <c r="I900" s="152" t="str">
        <f t="shared" si="166"/>
        <v>都田無</v>
      </c>
      <c r="K900" s="152" t="str">
        <f t="shared" si="175"/>
        <v>男</v>
      </c>
      <c r="M900" s="380">
        <v>54229</v>
      </c>
      <c r="N900" s="380" t="s">
        <v>5122</v>
      </c>
      <c r="O900" s="380" t="s">
        <v>5123</v>
      </c>
      <c r="P900" s="380" t="s">
        <v>5124</v>
      </c>
      <c r="Q900" s="380" t="s">
        <v>4928</v>
      </c>
      <c r="R900" s="380" t="s">
        <v>885</v>
      </c>
      <c r="S900" s="379"/>
      <c r="T900" s="380">
        <v>1</v>
      </c>
    </row>
    <row r="901" spans="1:20" x14ac:dyDescent="0.2">
      <c r="A901" s="151">
        <f t="shared" si="167"/>
        <v>54230</v>
      </c>
      <c r="B901" s="151">
        <f t="shared" si="168"/>
        <v>5</v>
      </c>
      <c r="C901" s="152">
        <f t="shared" si="169"/>
        <v>42</v>
      </c>
      <c r="D901" s="152" t="str">
        <f t="shared" si="170"/>
        <v>川上</v>
      </c>
      <c r="E901" s="152" t="str">
        <f t="shared" si="171"/>
        <v>陸</v>
      </c>
      <c r="F901" s="153" t="str">
        <f t="shared" si="172"/>
        <v>ｶﾜｶﾐ</v>
      </c>
      <c r="G901" s="153" t="str">
        <f t="shared" si="173"/>
        <v>ﾘｸ</v>
      </c>
      <c r="H901" s="154">
        <f t="shared" si="174"/>
        <v>1</v>
      </c>
      <c r="I901" s="152" t="str">
        <f t="shared" si="166"/>
        <v>都田無</v>
      </c>
      <c r="K901" s="152" t="str">
        <f t="shared" si="175"/>
        <v>男</v>
      </c>
      <c r="M901" s="380">
        <v>54230</v>
      </c>
      <c r="N901" s="380" t="s">
        <v>3543</v>
      </c>
      <c r="O901" s="380" t="s">
        <v>226</v>
      </c>
      <c r="P901" s="380" t="s">
        <v>592</v>
      </c>
      <c r="Q901" s="380" t="s">
        <v>371</v>
      </c>
      <c r="R901" s="380" t="s">
        <v>885</v>
      </c>
      <c r="S901" s="379"/>
      <c r="T901" s="380">
        <v>1</v>
      </c>
    </row>
    <row r="902" spans="1:20" x14ac:dyDescent="0.2">
      <c r="A902" s="151">
        <f t="shared" si="167"/>
        <v>54231</v>
      </c>
      <c r="B902" s="151">
        <f t="shared" si="168"/>
        <v>5</v>
      </c>
      <c r="C902" s="152">
        <f t="shared" si="169"/>
        <v>42</v>
      </c>
      <c r="D902" s="152" t="str">
        <f t="shared" si="170"/>
        <v>岩間</v>
      </c>
      <c r="E902" s="152" t="str">
        <f t="shared" si="171"/>
        <v>建</v>
      </c>
      <c r="F902" s="153" t="str">
        <f t="shared" si="172"/>
        <v>ｲﾜﾏ</v>
      </c>
      <c r="G902" s="153" t="str">
        <f t="shared" si="173"/>
        <v>ﾀｹﾙ</v>
      </c>
      <c r="H902" s="154">
        <f t="shared" si="174"/>
        <v>1</v>
      </c>
      <c r="I902" s="152" t="str">
        <f t="shared" si="166"/>
        <v>都田無</v>
      </c>
      <c r="K902" s="152" t="str">
        <f t="shared" si="175"/>
        <v>男</v>
      </c>
      <c r="M902" s="380">
        <v>54231</v>
      </c>
      <c r="N902" s="380" t="s">
        <v>2397</v>
      </c>
      <c r="O902" s="380" t="s">
        <v>5754</v>
      </c>
      <c r="P902" s="380" t="s">
        <v>2399</v>
      </c>
      <c r="Q902" s="380" t="s">
        <v>634</v>
      </c>
      <c r="R902" s="380" t="s">
        <v>885</v>
      </c>
      <c r="S902" s="379"/>
      <c r="T902" s="380">
        <v>1</v>
      </c>
    </row>
    <row r="903" spans="1:20" x14ac:dyDescent="0.2">
      <c r="A903" s="151">
        <f t="shared" si="167"/>
        <v>54232</v>
      </c>
      <c r="B903" s="151">
        <f t="shared" si="168"/>
        <v>5</v>
      </c>
      <c r="C903" s="152">
        <f t="shared" si="169"/>
        <v>42</v>
      </c>
      <c r="D903" s="152" t="str">
        <f t="shared" si="170"/>
        <v>柳</v>
      </c>
      <c r="E903" s="152" t="str">
        <f t="shared" si="171"/>
        <v>和磨</v>
      </c>
      <c r="F903" s="153" t="str">
        <f t="shared" si="172"/>
        <v>ﾔﾅｷﾞ</v>
      </c>
      <c r="G903" s="153" t="str">
        <f t="shared" si="173"/>
        <v>ｶｽﾞﾏ</v>
      </c>
      <c r="H903" s="154">
        <f t="shared" si="174"/>
        <v>1</v>
      </c>
      <c r="I903" s="152" t="str">
        <f t="shared" si="166"/>
        <v>都田無</v>
      </c>
      <c r="K903" s="152" t="str">
        <f t="shared" si="175"/>
        <v>男</v>
      </c>
      <c r="M903" s="380">
        <v>54232</v>
      </c>
      <c r="N903" s="380" t="s">
        <v>4802</v>
      </c>
      <c r="O903" s="380" t="s">
        <v>5125</v>
      </c>
      <c r="P903" s="380" t="s">
        <v>5126</v>
      </c>
      <c r="Q903" s="380" t="s">
        <v>544</v>
      </c>
      <c r="R903" s="380" t="s">
        <v>885</v>
      </c>
      <c r="S903" s="379"/>
      <c r="T903" s="380">
        <v>1</v>
      </c>
    </row>
    <row r="904" spans="1:20" x14ac:dyDescent="0.2">
      <c r="A904" s="151">
        <f t="shared" si="167"/>
        <v>54233</v>
      </c>
      <c r="B904" s="151">
        <f t="shared" si="168"/>
        <v>5</v>
      </c>
      <c r="C904" s="152">
        <f t="shared" si="169"/>
        <v>42</v>
      </c>
      <c r="D904" s="152" t="str">
        <f t="shared" si="170"/>
        <v>関口</v>
      </c>
      <c r="E904" s="152" t="str">
        <f t="shared" si="171"/>
        <v>晃平</v>
      </c>
      <c r="F904" s="153" t="str">
        <f t="shared" si="172"/>
        <v>ｾｷｸﾞﾁ</v>
      </c>
      <c r="G904" s="153" t="str">
        <f t="shared" si="173"/>
        <v>ｺｳﾍｲ</v>
      </c>
      <c r="H904" s="154">
        <f t="shared" si="174"/>
        <v>1</v>
      </c>
      <c r="I904" s="152" t="str">
        <f t="shared" si="166"/>
        <v>都田無</v>
      </c>
      <c r="K904" s="152" t="str">
        <f t="shared" si="175"/>
        <v>男</v>
      </c>
      <c r="M904" s="380">
        <v>54233</v>
      </c>
      <c r="N904" s="380" t="s">
        <v>5755</v>
      </c>
      <c r="O904" s="380" t="s">
        <v>979</v>
      </c>
      <c r="P904" s="380" t="s">
        <v>5756</v>
      </c>
      <c r="Q904" s="380" t="s">
        <v>355</v>
      </c>
      <c r="R904" s="380" t="s">
        <v>885</v>
      </c>
      <c r="S904" s="379"/>
      <c r="T904" s="380">
        <v>1</v>
      </c>
    </row>
    <row r="905" spans="1:20" x14ac:dyDescent="0.2">
      <c r="A905" s="151">
        <f t="shared" si="167"/>
        <v>54234</v>
      </c>
      <c r="B905" s="151">
        <f t="shared" si="168"/>
        <v>5</v>
      </c>
      <c r="C905" s="152">
        <f t="shared" si="169"/>
        <v>42</v>
      </c>
      <c r="D905" s="152" t="str">
        <f t="shared" si="170"/>
        <v>増田</v>
      </c>
      <c r="E905" s="152" t="str">
        <f t="shared" si="171"/>
        <v>賢一</v>
      </c>
      <c r="F905" s="153" t="str">
        <f t="shared" si="172"/>
        <v>ﾏｽﾀﾞ</v>
      </c>
      <c r="G905" s="153" t="str">
        <f t="shared" si="173"/>
        <v>ｹﾝｲﾁ</v>
      </c>
      <c r="H905" s="154">
        <f t="shared" si="174"/>
        <v>1</v>
      </c>
      <c r="I905" s="152" t="str">
        <f t="shared" si="166"/>
        <v>都田無</v>
      </c>
      <c r="K905" s="152" t="str">
        <f t="shared" si="175"/>
        <v>男</v>
      </c>
      <c r="M905" s="380">
        <v>54234</v>
      </c>
      <c r="N905" s="380" t="s">
        <v>5302</v>
      </c>
      <c r="O905" s="380" t="s">
        <v>5757</v>
      </c>
      <c r="P905" s="380" t="s">
        <v>490</v>
      </c>
      <c r="Q905" s="380" t="s">
        <v>5758</v>
      </c>
      <c r="R905" s="380" t="s">
        <v>885</v>
      </c>
      <c r="S905" s="379"/>
      <c r="T905" s="380">
        <v>1</v>
      </c>
    </row>
    <row r="906" spans="1:20" x14ac:dyDescent="0.2">
      <c r="A906" s="151">
        <f t="shared" si="167"/>
        <v>54235</v>
      </c>
      <c r="B906" s="151">
        <f t="shared" si="168"/>
        <v>5</v>
      </c>
      <c r="C906" s="152">
        <f t="shared" si="169"/>
        <v>42</v>
      </c>
      <c r="D906" s="152" t="str">
        <f t="shared" si="170"/>
        <v>瀧口</v>
      </c>
      <c r="E906" s="152" t="str">
        <f t="shared" si="171"/>
        <v>翔</v>
      </c>
      <c r="F906" s="153" t="str">
        <f t="shared" si="172"/>
        <v>ﾀｷｸﾞﾁ</v>
      </c>
      <c r="G906" s="153" t="str">
        <f t="shared" si="173"/>
        <v>ｼｮｳ</v>
      </c>
      <c r="H906" s="154">
        <f t="shared" si="174"/>
        <v>1</v>
      </c>
      <c r="I906" s="152" t="str">
        <f t="shared" si="166"/>
        <v>都田無</v>
      </c>
      <c r="K906" s="152" t="str">
        <f t="shared" si="175"/>
        <v>男</v>
      </c>
      <c r="M906" s="380">
        <v>54235</v>
      </c>
      <c r="N906" s="380" t="s">
        <v>5759</v>
      </c>
      <c r="O906" s="380" t="s">
        <v>116</v>
      </c>
      <c r="P906" s="380" t="s">
        <v>5760</v>
      </c>
      <c r="Q906" s="380" t="s">
        <v>362</v>
      </c>
      <c r="R906" s="380" t="s">
        <v>885</v>
      </c>
      <c r="S906" s="379"/>
      <c r="T906" s="380">
        <v>1</v>
      </c>
    </row>
    <row r="907" spans="1:20" x14ac:dyDescent="0.2">
      <c r="A907" s="151">
        <f t="shared" si="167"/>
        <v>54236</v>
      </c>
      <c r="B907" s="151">
        <f t="shared" si="168"/>
        <v>5</v>
      </c>
      <c r="C907" s="152">
        <f t="shared" si="169"/>
        <v>42</v>
      </c>
      <c r="D907" s="152" t="str">
        <f t="shared" si="170"/>
        <v>須能</v>
      </c>
      <c r="E907" s="152" t="str">
        <f t="shared" si="171"/>
        <v>友貴</v>
      </c>
      <c r="F907" s="153" t="str">
        <f t="shared" si="172"/>
        <v>ｽﾉｳ</v>
      </c>
      <c r="G907" s="153" t="str">
        <f t="shared" si="173"/>
        <v>ﾄﾓｷ</v>
      </c>
      <c r="H907" s="154">
        <f t="shared" si="174"/>
        <v>1</v>
      </c>
      <c r="I907" s="152" t="str">
        <f t="shared" si="166"/>
        <v>都田無</v>
      </c>
      <c r="K907" s="152" t="str">
        <f t="shared" si="175"/>
        <v>男</v>
      </c>
      <c r="M907" s="380">
        <v>54236</v>
      </c>
      <c r="N907" s="380" t="s">
        <v>6522</v>
      </c>
      <c r="O907" s="380" t="s">
        <v>2153</v>
      </c>
      <c r="P907" s="380" t="s">
        <v>6523</v>
      </c>
      <c r="Q907" s="380" t="s">
        <v>324</v>
      </c>
      <c r="R907" s="380" t="s">
        <v>885</v>
      </c>
      <c r="S907" s="379"/>
      <c r="T907" s="380">
        <v>1</v>
      </c>
    </row>
    <row r="908" spans="1:20" x14ac:dyDescent="0.2">
      <c r="A908" s="151">
        <f t="shared" si="167"/>
        <v>54237</v>
      </c>
      <c r="B908" s="151">
        <f t="shared" si="168"/>
        <v>5</v>
      </c>
      <c r="C908" s="152">
        <f t="shared" si="169"/>
        <v>42</v>
      </c>
      <c r="D908" s="152" t="str">
        <f t="shared" si="170"/>
        <v>粂川</v>
      </c>
      <c r="E908" s="152" t="str">
        <f t="shared" si="171"/>
        <v>翔</v>
      </c>
      <c r="F908" s="153" t="str">
        <f t="shared" si="172"/>
        <v>ｸﾒｶﾜ</v>
      </c>
      <c r="G908" s="153" t="str">
        <f t="shared" si="173"/>
        <v>ｶｹﾙ</v>
      </c>
      <c r="H908" s="154">
        <f t="shared" si="174"/>
        <v>1</v>
      </c>
      <c r="I908" s="152" t="str">
        <f t="shared" si="166"/>
        <v>都田無</v>
      </c>
      <c r="K908" s="152" t="str">
        <f t="shared" si="175"/>
        <v>男</v>
      </c>
      <c r="M908" s="380">
        <v>54237</v>
      </c>
      <c r="N908" s="380" t="s">
        <v>5866</v>
      </c>
      <c r="O908" s="380" t="s">
        <v>116</v>
      </c>
      <c r="P908" s="380" t="s">
        <v>5867</v>
      </c>
      <c r="Q908" s="380" t="s">
        <v>2</v>
      </c>
      <c r="R908" s="380" t="s">
        <v>885</v>
      </c>
      <c r="S908" s="379"/>
      <c r="T908" s="380">
        <v>1</v>
      </c>
    </row>
    <row r="909" spans="1:20" x14ac:dyDescent="0.2">
      <c r="A909" s="151">
        <f t="shared" si="167"/>
        <v>54238</v>
      </c>
      <c r="B909" s="151">
        <f t="shared" si="168"/>
        <v>5</v>
      </c>
      <c r="C909" s="152">
        <f t="shared" si="169"/>
        <v>42</v>
      </c>
      <c r="D909" s="152" t="str">
        <f t="shared" si="170"/>
        <v>神田</v>
      </c>
      <c r="E909" s="152" t="str">
        <f t="shared" si="171"/>
        <v>丞</v>
      </c>
      <c r="F909" s="153" t="str">
        <f t="shared" si="172"/>
        <v>ｶﾝﾀﾞ</v>
      </c>
      <c r="G909" s="153" t="str">
        <f t="shared" si="173"/>
        <v>ｼﾞｮｳ</v>
      </c>
      <c r="H909" s="154">
        <f t="shared" si="174"/>
        <v>1</v>
      </c>
      <c r="I909" s="152" t="str">
        <f t="shared" si="166"/>
        <v>都田無</v>
      </c>
      <c r="K909" s="152" t="str">
        <f t="shared" si="175"/>
        <v>男</v>
      </c>
      <c r="M909" s="380">
        <v>54238</v>
      </c>
      <c r="N909" s="380" t="s">
        <v>6608</v>
      </c>
      <c r="O909" s="380" t="s">
        <v>6345</v>
      </c>
      <c r="P909" s="380" t="s">
        <v>6609</v>
      </c>
      <c r="Q909" s="380" t="s">
        <v>4376</v>
      </c>
      <c r="R909" s="380" t="s">
        <v>885</v>
      </c>
      <c r="S909" s="379"/>
      <c r="T909" s="380">
        <v>1</v>
      </c>
    </row>
    <row r="910" spans="1:20" x14ac:dyDescent="0.2">
      <c r="A910" s="151">
        <f t="shared" si="167"/>
        <v>54247</v>
      </c>
      <c r="B910" s="151">
        <f t="shared" si="168"/>
        <v>5</v>
      </c>
      <c r="C910" s="152">
        <f t="shared" si="169"/>
        <v>42</v>
      </c>
      <c r="D910" s="152" t="str">
        <f t="shared" si="170"/>
        <v>金井</v>
      </c>
      <c r="E910" s="152" t="str">
        <f t="shared" si="171"/>
        <v>俊樹</v>
      </c>
      <c r="F910" s="153" t="str">
        <f t="shared" si="172"/>
        <v>ｶﾅｲ</v>
      </c>
      <c r="G910" s="153" t="str">
        <f t="shared" si="173"/>
        <v>ｼｭﾝｷ</v>
      </c>
      <c r="H910" s="154">
        <f t="shared" si="174"/>
        <v>3</v>
      </c>
      <c r="I910" s="152" t="str">
        <f t="shared" si="166"/>
        <v>都田無</v>
      </c>
      <c r="K910" s="152" t="str">
        <f t="shared" si="175"/>
        <v>男</v>
      </c>
      <c r="M910" s="380">
        <v>54247</v>
      </c>
      <c r="N910" s="380" t="s">
        <v>1707</v>
      </c>
      <c r="O910" s="380" t="s">
        <v>1974</v>
      </c>
      <c r="P910" s="380" t="s">
        <v>1708</v>
      </c>
      <c r="Q910" s="380" t="s">
        <v>2228</v>
      </c>
      <c r="R910" s="380" t="s">
        <v>885</v>
      </c>
      <c r="S910" s="379"/>
      <c r="T910" s="380">
        <v>3</v>
      </c>
    </row>
    <row r="911" spans="1:20" x14ac:dyDescent="0.2">
      <c r="A911" s="151">
        <f t="shared" si="167"/>
        <v>54248</v>
      </c>
      <c r="B911" s="151">
        <f t="shared" si="168"/>
        <v>5</v>
      </c>
      <c r="C911" s="152">
        <f t="shared" si="169"/>
        <v>42</v>
      </c>
      <c r="D911" s="152" t="str">
        <f t="shared" si="170"/>
        <v>松井</v>
      </c>
      <c r="E911" s="152" t="str">
        <f t="shared" si="171"/>
        <v>陸</v>
      </c>
      <c r="F911" s="153" t="str">
        <f t="shared" si="172"/>
        <v>ﾏﾂｲ</v>
      </c>
      <c r="G911" s="153" t="str">
        <f t="shared" si="173"/>
        <v>ﾘｸ</v>
      </c>
      <c r="H911" s="154">
        <f t="shared" si="174"/>
        <v>3</v>
      </c>
      <c r="I911" s="152" t="str">
        <f t="shared" si="166"/>
        <v>都田無</v>
      </c>
      <c r="K911" s="152" t="str">
        <f t="shared" si="175"/>
        <v>男</v>
      </c>
      <c r="M911" s="380">
        <v>54248</v>
      </c>
      <c r="N911" s="380" t="s">
        <v>1520</v>
      </c>
      <c r="O911" s="380" t="s">
        <v>226</v>
      </c>
      <c r="P911" s="380" t="s">
        <v>1521</v>
      </c>
      <c r="Q911" s="380" t="s">
        <v>371</v>
      </c>
      <c r="R911" s="380" t="s">
        <v>885</v>
      </c>
      <c r="S911" s="379"/>
      <c r="T911" s="380">
        <v>3</v>
      </c>
    </row>
    <row r="912" spans="1:20" x14ac:dyDescent="0.2">
      <c r="A912" s="151">
        <f t="shared" si="167"/>
        <v>54249</v>
      </c>
      <c r="B912" s="151">
        <f t="shared" si="168"/>
        <v>5</v>
      </c>
      <c r="C912" s="152">
        <f t="shared" si="169"/>
        <v>42</v>
      </c>
      <c r="D912" s="152" t="str">
        <f t="shared" si="170"/>
        <v>池田</v>
      </c>
      <c r="E912" s="152" t="str">
        <f t="shared" si="171"/>
        <v>太樹</v>
      </c>
      <c r="F912" s="153" t="str">
        <f t="shared" si="172"/>
        <v>ｲｹﾀﾞ</v>
      </c>
      <c r="G912" s="153" t="str">
        <f t="shared" si="173"/>
        <v>ﾀｲｷ</v>
      </c>
      <c r="H912" s="154">
        <f t="shared" si="174"/>
        <v>3</v>
      </c>
      <c r="I912" s="152" t="str">
        <f t="shared" si="166"/>
        <v>都田無</v>
      </c>
      <c r="K912" s="152" t="str">
        <f t="shared" si="175"/>
        <v>男</v>
      </c>
      <c r="M912" s="380">
        <v>54249</v>
      </c>
      <c r="N912" s="380" t="s">
        <v>141</v>
      </c>
      <c r="O912" s="380" t="s">
        <v>1975</v>
      </c>
      <c r="P912" s="380" t="s">
        <v>377</v>
      </c>
      <c r="Q912" s="380" t="s">
        <v>982</v>
      </c>
      <c r="R912" s="380" t="s">
        <v>885</v>
      </c>
      <c r="S912" s="379"/>
      <c r="T912" s="380">
        <v>3</v>
      </c>
    </row>
    <row r="913" spans="1:20" x14ac:dyDescent="0.2">
      <c r="A913" s="151">
        <f t="shared" si="167"/>
        <v>54268</v>
      </c>
      <c r="B913" s="151">
        <f t="shared" si="168"/>
        <v>5</v>
      </c>
      <c r="C913" s="152">
        <f t="shared" si="169"/>
        <v>42</v>
      </c>
      <c r="D913" s="152" t="str">
        <f t="shared" si="170"/>
        <v>森分</v>
      </c>
      <c r="E913" s="152" t="str">
        <f t="shared" si="171"/>
        <v>莉音</v>
      </c>
      <c r="F913" s="153" t="str">
        <f t="shared" si="172"/>
        <v>ﾓﾘﾜｹ</v>
      </c>
      <c r="G913" s="153" t="str">
        <f t="shared" si="173"/>
        <v>ﾘｵﾝ</v>
      </c>
      <c r="H913" s="154">
        <f t="shared" si="174"/>
        <v>3</v>
      </c>
      <c r="I913" s="152" t="str">
        <f t="shared" si="166"/>
        <v>都田無</v>
      </c>
      <c r="K913" s="152" t="str">
        <f t="shared" si="175"/>
        <v>女</v>
      </c>
      <c r="M913" s="380">
        <v>54268</v>
      </c>
      <c r="N913" s="380" t="s">
        <v>1976</v>
      </c>
      <c r="O913" s="380" t="s">
        <v>1977</v>
      </c>
      <c r="P913" s="380" t="s">
        <v>2229</v>
      </c>
      <c r="Q913" s="380" t="s">
        <v>1777</v>
      </c>
      <c r="R913" s="380" t="s">
        <v>886</v>
      </c>
      <c r="S913" s="379"/>
      <c r="T913" s="380">
        <v>3</v>
      </c>
    </row>
    <row r="914" spans="1:20" x14ac:dyDescent="0.2">
      <c r="A914" s="151">
        <f t="shared" si="167"/>
        <v>54269</v>
      </c>
      <c r="B914" s="151">
        <f t="shared" si="168"/>
        <v>5</v>
      </c>
      <c r="C914" s="152">
        <f t="shared" si="169"/>
        <v>42</v>
      </c>
      <c r="D914" s="152" t="str">
        <f t="shared" si="170"/>
        <v>新屋</v>
      </c>
      <c r="E914" s="152" t="str">
        <f t="shared" si="171"/>
        <v>麟子</v>
      </c>
      <c r="F914" s="153" t="str">
        <f t="shared" si="172"/>
        <v>ｼﾝﾔ</v>
      </c>
      <c r="G914" s="153" t="str">
        <f t="shared" si="173"/>
        <v>ﾘﾝｺ</v>
      </c>
      <c r="H914" s="154">
        <f t="shared" si="174"/>
        <v>3</v>
      </c>
      <c r="I914" s="152" t="str">
        <f t="shared" si="166"/>
        <v>都田無</v>
      </c>
      <c r="K914" s="152" t="str">
        <f t="shared" si="175"/>
        <v>女</v>
      </c>
      <c r="M914" s="380">
        <v>54269</v>
      </c>
      <c r="N914" s="380" t="s">
        <v>2594</v>
      </c>
      <c r="O914" s="380" t="s">
        <v>2595</v>
      </c>
      <c r="P914" s="380" t="s">
        <v>2208</v>
      </c>
      <c r="Q914" s="380" t="s">
        <v>2596</v>
      </c>
      <c r="R914" s="380" t="s">
        <v>886</v>
      </c>
      <c r="S914" s="379"/>
      <c r="T914" s="380">
        <v>3</v>
      </c>
    </row>
    <row r="915" spans="1:20" x14ac:dyDescent="0.2">
      <c r="A915" s="151">
        <f t="shared" si="167"/>
        <v>54270</v>
      </c>
      <c r="B915" s="151">
        <f t="shared" si="168"/>
        <v>5</v>
      </c>
      <c r="C915" s="152">
        <f t="shared" si="169"/>
        <v>42</v>
      </c>
      <c r="D915" s="152" t="str">
        <f t="shared" si="170"/>
        <v>佐山</v>
      </c>
      <c r="E915" s="152" t="str">
        <f t="shared" si="171"/>
        <v>琴乃</v>
      </c>
      <c r="F915" s="153" t="str">
        <f t="shared" si="172"/>
        <v>ｻﾔﾏ</v>
      </c>
      <c r="G915" s="153" t="str">
        <f t="shared" si="173"/>
        <v>ｺﾄﾉ</v>
      </c>
      <c r="H915" s="154">
        <f t="shared" si="174"/>
        <v>3</v>
      </c>
      <c r="I915" s="152" t="str">
        <f t="shared" si="166"/>
        <v>都田無</v>
      </c>
      <c r="K915" s="152" t="str">
        <f t="shared" si="175"/>
        <v>女</v>
      </c>
      <c r="M915" s="380">
        <v>54270</v>
      </c>
      <c r="N915" s="380" t="s">
        <v>2597</v>
      </c>
      <c r="O915" s="380" t="s">
        <v>2598</v>
      </c>
      <c r="P915" s="380" t="s">
        <v>2599</v>
      </c>
      <c r="Q915" s="380" t="s">
        <v>2600</v>
      </c>
      <c r="R915" s="380" t="s">
        <v>886</v>
      </c>
      <c r="S915" s="379"/>
      <c r="T915" s="380">
        <v>3</v>
      </c>
    </row>
    <row r="916" spans="1:20" x14ac:dyDescent="0.2">
      <c r="A916" s="151">
        <f t="shared" si="167"/>
        <v>54271</v>
      </c>
      <c r="B916" s="151">
        <f t="shared" si="168"/>
        <v>5</v>
      </c>
      <c r="C916" s="152">
        <f t="shared" si="169"/>
        <v>42</v>
      </c>
      <c r="D916" s="152" t="str">
        <f t="shared" si="170"/>
        <v>平林</v>
      </c>
      <c r="E916" s="152" t="str">
        <f t="shared" si="171"/>
        <v>萌</v>
      </c>
      <c r="F916" s="153" t="str">
        <f t="shared" si="172"/>
        <v>ﾋﾗﾊﾞﾔｼ</v>
      </c>
      <c r="G916" s="153" t="str">
        <f t="shared" si="173"/>
        <v>ﾓｴ</v>
      </c>
      <c r="H916" s="154">
        <f t="shared" si="174"/>
        <v>2</v>
      </c>
      <c r="I916" s="152" t="str">
        <f t="shared" si="166"/>
        <v>都田無</v>
      </c>
      <c r="K916" s="152" t="str">
        <f t="shared" si="175"/>
        <v>女</v>
      </c>
      <c r="M916" s="380">
        <v>54271</v>
      </c>
      <c r="N916" s="380" t="s">
        <v>2608</v>
      </c>
      <c r="O916" s="380" t="s">
        <v>135</v>
      </c>
      <c r="P916" s="380" t="s">
        <v>2609</v>
      </c>
      <c r="Q916" s="380" t="s">
        <v>410</v>
      </c>
      <c r="R916" s="380" t="s">
        <v>886</v>
      </c>
      <c r="S916" s="379"/>
      <c r="T916" s="380">
        <v>2</v>
      </c>
    </row>
    <row r="917" spans="1:20" x14ac:dyDescent="0.2">
      <c r="A917" s="151">
        <f t="shared" si="167"/>
        <v>54272</v>
      </c>
      <c r="B917" s="151">
        <f t="shared" si="168"/>
        <v>5</v>
      </c>
      <c r="C917" s="152">
        <f t="shared" si="169"/>
        <v>42</v>
      </c>
      <c r="D917" s="152" t="str">
        <f t="shared" si="170"/>
        <v>札場</v>
      </c>
      <c r="E917" s="152" t="str">
        <f t="shared" si="171"/>
        <v>詩乃</v>
      </c>
      <c r="F917" s="153" t="str">
        <f t="shared" si="172"/>
        <v>ﾌﾀﾞﾊﾞ</v>
      </c>
      <c r="G917" s="153" t="str">
        <f t="shared" si="173"/>
        <v>ｼﾉ</v>
      </c>
      <c r="H917" s="154">
        <f t="shared" si="174"/>
        <v>2</v>
      </c>
      <c r="I917" s="152" t="str">
        <f t="shared" si="166"/>
        <v>都田無</v>
      </c>
      <c r="K917" s="152" t="str">
        <f t="shared" si="175"/>
        <v>女</v>
      </c>
      <c r="M917" s="379">
        <v>54272</v>
      </c>
      <c r="N917" s="379" t="s">
        <v>3604</v>
      </c>
      <c r="O917" s="379" t="s">
        <v>1796</v>
      </c>
      <c r="P917" s="379" t="s">
        <v>3605</v>
      </c>
      <c r="Q917" s="379" t="s">
        <v>1515</v>
      </c>
      <c r="R917" s="379" t="s">
        <v>886</v>
      </c>
      <c r="S917" s="379"/>
      <c r="T917" s="379">
        <v>2</v>
      </c>
    </row>
    <row r="918" spans="1:20" x14ac:dyDescent="0.2">
      <c r="A918" s="151">
        <f t="shared" si="167"/>
        <v>54273</v>
      </c>
      <c r="B918" s="151">
        <f t="shared" si="168"/>
        <v>5</v>
      </c>
      <c r="C918" s="152">
        <f t="shared" si="169"/>
        <v>42</v>
      </c>
      <c r="D918" s="152" t="str">
        <f t="shared" si="170"/>
        <v>小林</v>
      </c>
      <c r="E918" s="152" t="str">
        <f t="shared" si="171"/>
        <v>彩音</v>
      </c>
      <c r="F918" s="153" t="str">
        <f t="shared" si="172"/>
        <v>ｺﾊﾞﾔｼ</v>
      </c>
      <c r="G918" s="153" t="str">
        <f t="shared" si="173"/>
        <v>ｱﾔﾈ</v>
      </c>
      <c r="H918" s="154">
        <f t="shared" si="174"/>
        <v>2</v>
      </c>
      <c r="I918" s="152" t="str">
        <f t="shared" si="166"/>
        <v>都田無</v>
      </c>
      <c r="K918" s="152" t="str">
        <f t="shared" si="175"/>
        <v>女</v>
      </c>
      <c r="M918" s="379">
        <v>54273</v>
      </c>
      <c r="N918" s="379" t="s">
        <v>121</v>
      </c>
      <c r="O918" s="379" t="s">
        <v>1801</v>
      </c>
      <c r="P918" s="379" t="s">
        <v>375</v>
      </c>
      <c r="Q918" s="379" t="s">
        <v>401</v>
      </c>
      <c r="R918" s="379" t="s">
        <v>886</v>
      </c>
      <c r="S918" s="379"/>
      <c r="T918" s="379">
        <v>2</v>
      </c>
    </row>
    <row r="919" spans="1:20" x14ac:dyDescent="0.2">
      <c r="A919" s="151">
        <f t="shared" si="167"/>
        <v>54275</v>
      </c>
      <c r="B919" s="151">
        <f t="shared" si="168"/>
        <v>5</v>
      </c>
      <c r="C919" s="152">
        <f t="shared" si="169"/>
        <v>42</v>
      </c>
      <c r="D919" s="152" t="str">
        <f t="shared" si="170"/>
        <v>山下</v>
      </c>
      <c r="E919" s="152" t="str">
        <f t="shared" si="171"/>
        <v>亜依菜</v>
      </c>
      <c r="F919" s="153" t="str">
        <f t="shared" si="172"/>
        <v>ﾔﾏｼﾀ</v>
      </c>
      <c r="G919" s="153" t="str">
        <f t="shared" si="173"/>
        <v>ｱｲﾅ</v>
      </c>
      <c r="H919" s="154">
        <f t="shared" si="174"/>
        <v>2</v>
      </c>
      <c r="I919" s="152" t="str">
        <f t="shared" si="166"/>
        <v>都田無</v>
      </c>
      <c r="K919" s="152" t="str">
        <f t="shared" si="175"/>
        <v>女</v>
      </c>
      <c r="M919" s="379">
        <v>54275</v>
      </c>
      <c r="N919" s="379" t="s">
        <v>612</v>
      </c>
      <c r="O919" s="379" t="s">
        <v>4291</v>
      </c>
      <c r="P919" s="379" t="s">
        <v>613</v>
      </c>
      <c r="Q919" s="379" t="s">
        <v>1846</v>
      </c>
      <c r="R919" s="379" t="s">
        <v>886</v>
      </c>
      <c r="S919" s="379"/>
      <c r="T919" s="379">
        <v>2</v>
      </c>
    </row>
    <row r="920" spans="1:20" x14ac:dyDescent="0.2">
      <c r="A920" s="151">
        <f t="shared" si="167"/>
        <v>54276</v>
      </c>
      <c r="B920" s="151">
        <f t="shared" si="168"/>
        <v>5</v>
      </c>
      <c r="C920" s="152">
        <f t="shared" si="169"/>
        <v>42</v>
      </c>
      <c r="D920" s="152" t="str">
        <f t="shared" si="170"/>
        <v>宮澤</v>
      </c>
      <c r="E920" s="152" t="str">
        <f t="shared" si="171"/>
        <v>桜子</v>
      </c>
      <c r="F920" s="153" t="str">
        <f t="shared" si="172"/>
        <v>ﾐﾔｻﾞﾜ</v>
      </c>
      <c r="G920" s="153" t="str">
        <f t="shared" si="173"/>
        <v>ｻｸﾗｺ</v>
      </c>
      <c r="H920" s="154">
        <f t="shared" si="174"/>
        <v>2</v>
      </c>
      <c r="I920" s="152" t="str">
        <f t="shared" si="166"/>
        <v>都田無</v>
      </c>
      <c r="K920" s="152" t="str">
        <f t="shared" si="175"/>
        <v>女</v>
      </c>
      <c r="M920" s="379">
        <v>54276</v>
      </c>
      <c r="N920" s="379" t="s">
        <v>2720</v>
      </c>
      <c r="O920" s="379" t="s">
        <v>4292</v>
      </c>
      <c r="P920" s="379" t="s">
        <v>2721</v>
      </c>
      <c r="Q920" s="379" t="s">
        <v>4293</v>
      </c>
      <c r="R920" s="379" t="s">
        <v>886</v>
      </c>
      <c r="S920" s="379"/>
      <c r="T920" s="379">
        <v>2</v>
      </c>
    </row>
    <row r="921" spans="1:20" x14ac:dyDescent="0.2">
      <c r="A921" s="151">
        <f t="shared" si="167"/>
        <v>54277</v>
      </c>
      <c r="B921" s="151">
        <f t="shared" si="168"/>
        <v>5</v>
      </c>
      <c r="C921" s="152">
        <f t="shared" si="169"/>
        <v>42</v>
      </c>
      <c r="D921" s="152" t="str">
        <f t="shared" si="170"/>
        <v>高橋</v>
      </c>
      <c r="E921" s="152" t="str">
        <f t="shared" si="171"/>
        <v>玲奈</v>
      </c>
      <c r="F921" s="153" t="str">
        <f t="shared" si="172"/>
        <v>ﾀｶﾊｼ</v>
      </c>
      <c r="G921" s="153" t="str">
        <f t="shared" si="173"/>
        <v>ﾚﾅ</v>
      </c>
      <c r="H921" s="154">
        <f t="shared" si="174"/>
        <v>2</v>
      </c>
      <c r="I921" s="152" t="str">
        <f t="shared" si="166"/>
        <v>都田無</v>
      </c>
      <c r="K921" s="152" t="str">
        <f t="shared" si="175"/>
        <v>女</v>
      </c>
      <c r="M921" s="151">
        <v>54277</v>
      </c>
      <c r="N921" s="151" t="s">
        <v>123</v>
      </c>
      <c r="O921" s="151" t="s">
        <v>4294</v>
      </c>
      <c r="P921" s="151" t="s">
        <v>302</v>
      </c>
      <c r="Q921" s="151" t="s">
        <v>4295</v>
      </c>
      <c r="R921" s="151" t="s">
        <v>886</v>
      </c>
      <c r="T921" s="151">
        <v>2</v>
      </c>
    </row>
    <row r="922" spans="1:20" x14ac:dyDescent="0.2">
      <c r="A922" s="151">
        <f t="shared" si="167"/>
        <v>54278</v>
      </c>
      <c r="B922" s="151">
        <f t="shared" si="168"/>
        <v>5</v>
      </c>
      <c r="C922" s="152">
        <f t="shared" si="169"/>
        <v>42</v>
      </c>
      <c r="D922" s="152" t="str">
        <f t="shared" si="170"/>
        <v>小林</v>
      </c>
      <c r="E922" s="152" t="str">
        <f t="shared" si="171"/>
        <v>夕夏</v>
      </c>
      <c r="F922" s="153" t="str">
        <f t="shared" si="172"/>
        <v>ｺﾊﾞﾔｼ</v>
      </c>
      <c r="G922" s="153" t="str">
        <f t="shared" si="173"/>
        <v>ﾕﾅ</v>
      </c>
      <c r="H922" s="154">
        <f t="shared" si="174"/>
        <v>1</v>
      </c>
      <c r="I922" s="152" t="str">
        <f t="shared" si="166"/>
        <v>都田無</v>
      </c>
      <c r="K922" s="152" t="str">
        <f t="shared" si="175"/>
        <v>女</v>
      </c>
      <c r="M922" s="151">
        <v>54278</v>
      </c>
      <c r="N922" s="151" t="s">
        <v>121</v>
      </c>
      <c r="O922" s="151" t="s">
        <v>5761</v>
      </c>
      <c r="P922" s="151" t="s">
        <v>375</v>
      </c>
      <c r="Q922" s="151" t="s">
        <v>2819</v>
      </c>
      <c r="R922" s="151" t="s">
        <v>886</v>
      </c>
      <c r="T922" s="151">
        <v>1</v>
      </c>
    </row>
    <row r="923" spans="1:20" x14ac:dyDescent="0.2">
      <c r="A923" s="151">
        <f t="shared" si="167"/>
        <v>54279</v>
      </c>
      <c r="B923" s="151">
        <f t="shared" si="168"/>
        <v>5</v>
      </c>
      <c r="C923" s="152">
        <f t="shared" si="169"/>
        <v>42</v>
      </c>
      <c r="D923" s="152" t="str">
        <f t="shared" si="170"/>
        <v>津村</v>
      </c>
      <c r="E923" s="152" t="str">
        <f t="shared" si="171"/>
        <v>萌夏</v>
      </c>
      <c r="F923" s="153" t="str">
        <f t="shared" si="172"/>
        <v>ﾂﾑﾗ</v>
      </c>
      <c r="G923" s="153" t="str">
        <f t="shared" si="173"/>
        <v>ﾓｶ</v>
      </c>
      <c r="H923" s="154">
        <f t="shared" si="174"/>
        <v>1</v>
      </c>
      <c r="I923" s="152" t="str">
        <f t="shared" si="166"/>
        <v>都田無</v>
      </c>
      <c r="K923" s="152" t="str">
        <f t="shared" si="175"/>
        <v>女</v>
      </c>
      <c r="M923" s="151">
        <v>54279</v>
      </c>
      <c r="N923" s="151" t="s">
        <v>5762</v>
      </c>
      <c r="O923" s="151" t="s">
        <v>5763</v>
      </c>
      <c r="P923" s="151" t="s">
        <v>5764</v>
      </c>
      <c r="Q923" s="151" t="s">
        <v>5765</v>
      </c>
      <c r="R923" s="151" t="s">
        <v>886</v>
      </c>
      <c r="T923" s="151">
        <v>1</v>
      </c>
    </row>
    <row r="924" spans="1:20" x14ac:dyDescent="0.2">
      <c r="A924" s="151">
        <f t="shared" si="167"/>
        <v>54280</v>
      </c>
      <c r="B924" s="151">
        <f t="shared" si="168"/>
        <v>5</v>
      </c>
      <c r="C924" s="152">
        <f t="shared" si="169"/>
        <v>42</v>
      </c>
      <c r="D924" s="152" t="str">
        <f t="shared" si="170"/>
        <v>植田</v>
      </c>
      <c r="E924" s="152" t="str">
        <f t="shared" si="171"/>
        <v>彩花</v>
      </c>
      <c r="F924" s="153" t="str">
        <f t="shared" si="172"/>
        <v>ｳｴﾀﾞ</v>
      </c>
      <c r="G924" s="153" t="str">
        <f t="shared" si="173"/>
        <v>ｱﾔｶ</v>
      </c>
      <c r="H924" s="154">
        <f t="shared" si="174"/>
        <v>1</v>
      </c>
      <c r="I924" s="152" t="str">
        <f t="shared" si="166"/>
        <v>都田無</v>
      </c>
      <c r="K924" s="152" t="str">
        <f t="shared" si="175"/>
        <v>女</v>
      </c>
      <c r="M924" s="151">
        <v>54280</v>
      </c>
      <c r="N924" s="151" t="s">
        <v>5766</v>
      </c>
      <c r="O924" s="151" t="s">
        <v>3646</v>
      </c>
      <c r="P924" s="151" t="s">
        <v>1238</v>
      </c>
      <c r="Q924" s="151" t="s">
        <v>433</v>
      </c>
      <c r="R924" s="151" t="s">
        <v>886</v>
      </c>
      <c r="T924" s="151">
        <v>1</v>
      </c>
    </row>
    <row r="925" spans="1:20" x14ac:dyDescent="0.2">
      <c r="A925" s="151">
        <f t="shared" si="167"/>
        <v>54281</v>
      </c>
      <c r="B925" s="151">
        <f t="shared" si="168"/>
        <v>5</v>
      </c>
      <c r="C925" s="152">
        <f t="shared" si="169"/>
        <v>42</v>
      </c>
      <c r="D925" s="152" t="str">
        <f t="shared" si="170"/>
        <v>稲垣</v>
      </c>
      <c r="E925" s="152" t="str">
        <f t="shared" si="171"/>
        <v>亜美</v>
      </c>
      <c r="F925" s="153" t="str">
        <f t="shared" si="172"/>
        <v>ｲﾅｶﾞｷ</v>
      </c>
      <c r="G925" s="153" t="str">
        <f t="shared" si="173"/>
        <v>ｱﾐ</v>
      </c>
      <c r="H925" s="154">
        <f t="shared" si="174"/>
        <v>1</v>
      </c>
      <c r="I925" s="152" t="str">
        <f t="shared" si="166"/>
        <v>都田無</v>
      </c>
      <c r="K925" s="152" t="str">
        <f t="shared" si="175"/>
        <v>女</v>
      </c>
      <c r="M925" s="151">
        <v>54281</v>
      </c>
      <c r="N925" s="151" t="s">
        <v>5734</v>
      </c>
      <c r="O925" s="151" t="s">
        <v>1282</v>
      </c>
      <c r="P925" s="151" t="s">
        <v>5736</v>
      </c>
      <c r="Q925" s="151" t="s">
        <v>923</v>
      </c>
      <c r="R925" s="151" t="s">
        <v>886</v>
      </c>
      <c r="T925" s="151">
        <v>1</v>
      </c>
    </row>
    <row r="926" spans="1:20" x14ac:dyDescent="0.2">
      <c r="A926" s="151">
        <f t="shared" si="167"/>
        <v>54282</v>
      </c>
      <c r="B926" s="151">
        <f t="shared" si="168"/>
        <v>5</v>
      </c>
      <c r="C926" s="152">
        <f t="shared" si="169"/>
        <v>42</v>
      </c>
      <c r="D926" s="152" t="str">
        <f t="shared" si="170"/>
        <v>笠井</v>
      </c>
      <c r="E926" s="152" t="str">
        <f t="shared" si="171"/>
        <v>このみ</v>
      </c>
      <c r="F926" s="153" t="str">
        <f t="shared" si="172"/>
        <v>ｶｻｲ</v>
      </c>
      <c r="G926" s="153" t="str">
        <f t="shared" si="173"/>
        <v>ｺﾉﾐ</v>
      </c>
      <c r="H926" s="154">
        <f t="shared" si="174"/>
        <v>1</v>
      </c>
      <c r="I926" s="152" t="str">
        <f t="shared" si="166"/>
        <v>都田無</v>
      </c>
      <c r="K926" s="152" t="str">
        <f t="shared" si="175"/>
        <v>女</v>
      </c>
      <c r="M926" s="151">
        <v>54282</v>
      </c>
      <c r="N926" s="151" t="s">
        <v>5767</v>
      </c>
      <c r="O926" s="151" t="s">
        <v>5768</v>
      </c>
      <c r="P926" s="151" t="s">
        <v>5769</v>
      </c>
      <c r="Q926" s="151" t="s">
        <v>5770</v>
      </c>
      <c r="R926" s="151" t="s">
        <v>886</v>
      </c>
      <c r="T926" s="151">
        <v>1</v>
      </c>
    </row>
    <row r="927" spans="1:20" x14ac:dyDescent="0.2">
      <c r="A927" s="151">
        <f t="shared" si="167"/>
        <v>54283</v>
      </c>
      <c r="B927" s="151">
        <f t="shared" si="168"/>
        <v>5</v>
      </c>
      <c r="C927" s="152">
        <f t="shared" si="169"/>
        <v>42</v>
      </c>
      <c r="D927" s="152" t="str">
        <f t="shared" si="170"/>
        <v>冨来</v>
      </c>
      <c r="E927" s="152" t="str">
        <f t="shared" si="171"/>
        <v>美鈴</v>
      </c>
      <c r="F927" s="153" t="str">
        <f t="shared" si="172"/>
        <v>ﾄﾐｷ</v>
      </c>
      <c r="G927" s="153" t="str">
        <f t="shared" si="173"/>
        <v>ﾐｽｽﾞ</v>
      </c>
      <c r="H927" s="154">
        <f t="shared" si="174"/>
        <v>2</v>
      </c>
      <c r="I927" s="152" t="str">
        <f t="shared" si="166"/>
        <v>都田無</v>
      </c>
      <c r="K927" s="152" t="str">
        <f t="shared" si="175"/>
        <v>女</v>
      </c>
      <c r="M927" s="151">
        <v>54283</v>
      </c>
      <c r="N927" s="151" t="s">
        <v>5771</v>
      </c>
      <c r="O927" s="151" t="s">
        <v>1553</v>
      </c>
      <c r="P927" s="151" t="s">
        <v>5772</v>
      </c>
      <c r="Q927" s="151" t="s">
        <v>1229</v>
      </c>
      <c r="R927" s="151" t="s">
        <v>886</v>
      </c>
      <c r="T927" s="151">
        <v>2</v>
      </c>
    </row>
    <row r="928" spans="1:20" x14ac:dyDescent="0.2">
      <c r="A928" s="151">
        <f t="shared" si="167"/>
        <v>54284</v>
      </c>
      <c r="B928" s="151">
        <f t="shared" si="168"/>
        <v>5</v>
      </c>
      <c r="C928" s="152">
        <f t="shared" si="169"/>
        <v>42</v>
      </c>
      <c r="D928" s="152" t="str">
        <f t="shared" si="170"/>
        <v>山中</v>
      </c>
      <c r="E928" s="152" t="str">
        <f t="shared" si="171"/>
        <v>菜緒</v>
      </c>
      <c r="F928" s="153" t="str">
        <f t="shared" si="172"/>
        <v>ﾔﾏﾅｶ</v>
      </c>
      <c r="G928" s="153" t="str">
        <f t="shared" si="173"/>
        <v>ﾅｵ</v>
      </c>
      <c r="H928" s="154">
        <f t="shared" si="174"/>
        <v>2</v>
      </c>
      <c r="I928" s="152" t="str">
        <f t="shared" si="166"/>
        <v>都田無</v>
      </c>
      <c r="K928" s="152" t="str">
        <f t="shared" si="175"/>
        <v>女</v>
      </c>
      <c r="M928" s="151">
        <v>54284</v>
      </c>
      <c r="N928" s="151" t="s">
        <v>1231</v>
      </c>
      <c r="O928" s="151" t="s">
        <v>2104</v>
      </c>
      <c r="P928" s="151" t="s">
        <v>1232</v>
      </c>
      <c r="Q928" s="151" t="s">
        <v>398</v>
      </c>
      <c r="R928" s="151" t="s">
        <v>886</v>
      </c>
      <c r="T928" s="151">
        <v>2</v>
      </c>
    </row>
    <row r="929" spans="1:20" x14ac:dyDescent="0.2">
      <c r="A929" s="151">
        <f t="shared" si="167"/>
        <v>54308</v>
      </c>
      <c r="B929" s="151">
        <f t="shared" si="168"/>
        <v>5</v>
      </c>
      <c r="C929" s="152">
        <f t="shared" si="169"/>
        <v>43</v>
      </c>
      <c r="D929" s="152" t="str">
        <f t="shared" si="170"/>
        <v>須崎</v>
      </c>
      <c r="E929" s="152" t="str">
        <f t="shared" si="171"/>
        <v>真輝</v>
      </c>
      <c r="F929" s="153" t="str">
        <f t="shared" si="172"/>
        <v>ｽｻｷ</v>
      </c>
      <c r="G929" s="153" t="str">
        <f t="shared" si="173"/>
        <v>ﾏｻｷ</v>
      </c>
      <c r="H929" s="154">
        <f t="shared" si="174"/>
        <v>3</v>
      </c>
      <c r="I929" s="152" t="str">
        <f t="shared" si="166"/>
        <v>都田無工</v>
      </c>
      <c r="K929" s="152" t="str">
        <f t="shared" si="175"/>
        <v>男</v>
      </c>
      <c r="M929" s="151">
        <v>54308</v>
      </c>
      <c r="N929" s="151" t="s">
        <v>5773</v>
      </c>
      <c r="O929" s="151" t="s">
        <v>5774</v>
      </c>
      <c r="P929" s="151" t="s">
        <v>5775</v>
      </c>
      <c r="Q929" s="151" t="s">
        <v>446</v>
      </c>
      <c r="R929" s="151" t="s">
        <v>885</v>
      </c>
      <c r="T929" s="151">
        <v>3</v>
      </c>
    </row>
    <row r="930" spans="1:20" x14ac:dyDescent="0.2">
      <c r="A930" s="151">
        <f t="shared" si="167"/>
        <v>54311</v>
      </c>
      <c r="B930" s="151">
        <f t="shared" si="168"/>
        <v>5</v>
      </c>
      <c r="C930" s="152">
        <f t="shared" si="169"/>
        <v>43</v>
      </c>
      <c r="D930" s="152" t="str">
        <f t="shared" si="170"/>
        <v>髙野</v>
      </c>
      <c r="E930" s="152" t="str">
        <f t="shared" si="171"/>
        <v>宗摂</v>
      </c>
      <c r="F930" s="153" t="str">
        <f t="shared" si="172"/>
        <v>ﾀｶﾉ</v>
      </c>
      <c r="G930" s="153" t="str">
        <f t="shared" si="173"/>
        <v>ｼｭｳｾﾂ</v>
      </c>
      <c r="H930" s="154">
        <f t="shared" si="174"/>
        <v>1</v>
      </c>
      <c r="I930" s="152" t="str">
        <f t="shared" si="166"/>
        <v>都田無工</v>
      </c>
      <c r="K930" s="152" t="str">
        <f t="shared" si="175"/>
        <v>男</v>
      </c>
      <c r="M930" s="151">
        <v>54311</v>
      </c>
      <c r="N930" s="151" t="s">
        <v>4582</v>
      </c>
      <c r="O930" s="151" t="s">
        <v>5776</v>
      </c>
      <c r="P930" s="151" t="s">
        <v>606</v>
      </c>
      <c r="Q930" s="151" t="s">
        <v>5777</v>
      </c>
      <c r="R930" s="151" t="s">
        <v>885</v>
      </c>
      <c r="T930" s="151">
        <v>1</v>
      </c>
    </row>
    <row r="931" spans="1:20" x14ac:dyDescent="0.2">
      <c r="A931" s="151">
        <f t="shared" si="167"/>
        <v>54312</v>
      </c>
      <c r="B931" s="151">
        <f t="shared" si="168"/>
        <v>5</v>
      </c>
      <c r="C931" s="152">
        <f t="shared" si="169"/>
        <v>43</v>
      </c>
      <c r="D931" s="152" t="str">
        <f t="shared" si="170"/>
        <v>大竹</v>
      </c>
      <c r="E931" s="152" t="str">
        <f t="shared" si="171"/>
        <v>慧悟</v>
      </c>
      <c r="F931" s="153" t="str">
        <f t="shared" si="172"/>
        <v>ｵｵﾀｹ</v>
      </c>
      <c r="G931" s="153" t="str">
        <f t="shared" si="173"/>
        <v>ｹｲｺﾞ</v>
      </c>
      <c r="H931" s="154">
        <f t="shared" si="174"/>
        <v>3</v>
      </c>
      <c r="I931" s="152" t="str">
        <f t="shared" si="166"/>
        <v>都田無工</v>
      </c>
      <c r="K931" s="152" t="str">
        <f t="shared" si="175"/>
        <v>男</v>
      </c>
      <c r="M931" s="151">
        <v>54312</v>
      </c>
      <c r="N931" s="151" t="s">
        <v>1499</v>
      </c>
      <c r="O931" s="151" t="s">
        <v>5778</v>
      </c>
      <c r="P931" s="151" t="s">
        <v>1500</v>
      </c>
      <c r="Q931" s="151" t="s">
        <v>369</v>
      </c>
      <c r="R931" s="151" t="s">
        <v>885</v>
      </c>
      <c r="T931" s="151">
        <v>3</v>
      </c>
    </row>
    <row r="932" spans="1:20" x14ac:dyDescent="0.2">
      <c r="A932" s="151">
        <f t="shared" si="167"/>
        <v>54314</v>
      </c>
      <c r="B932" s="151">
        <f t="shared" si="168"/>
        <v>5</v>
      </c>
      <c r="C932" s="152">
        <f t="shared" si="169"/>
        <v>43</v>
      </c>
      <c r="D932" s="152" t="str">
        <f t="shared" si="170"/>
        <v>平野</v>
      </c>
      <c r="E932" s="152" t="str">
        <f t="shared" si="171"/>
        <v>諒拓</v>
      </c>
      <c r="F932" s="153" t="str">
        <f t="shared" si="172"/>
        <v>ﾋﾗﾉ</v>
      </c>
      <c r="G932" s="153" t="str">
        <f t="shared" si="173"/>
        <v>ｱｷﾋﾛ</v>
      </c>
      <c r="H932" s="154">
        <f t="shared" si="174"/>
        <v>3</v>
      </c>
      <c r="I932" s="152" t="str">
        <f t="shared" si="166"/>
        <v>都田無工</v>
      </c>
      <c r="K932" s="152" t="str">
        <f t="shared" si="175"/>
        <v>男</v>
      </c>
      <c r="M932" s="151">
        <v>54314</v>
      </c>
      <c r="N932" s="151" t="s">
        <v>200</v>
      </c>
      <c r="O932" s="151" t="s">
        <v>5779</v>
      </c>
      <c r="P932" s="151" t="s">
        <v>635</v>
      </c>
      <c r="Q932" s="151" t="s">
        <v>543</v>
      </c>
      <c r="R932" s="151" t="s">
        <v>885</v>
      </c>
      <c r="T932" s="151">
        <v>3</v>
      </c>
    </row>
    <row r="933" spans="1:20" x14ac:dyDescent="0.2">
      <c r="A933" s="151">
        <f t="shared" si="167"/>
        <v>54351</v>
      </c>
      <c r="B933" s="151">
        <f t="shared" si="168"/>
        <v>5</v>
      </c>
      <c r="C933" s="152">
        <f t="shared" si="169"/>
        <v>43</v>
      </c>
      <c r="D933" s="152" t="str">
        <f t="shared" si="170"/>
        <v>宇田</v>
      </c>
      <c r="E933" s="152" t="str">
        <f t="shared" si="171"/>
        <v>ひかる</v>
      </c>
      <c r="F933" s="153" t="str">
        <f t="shared" si="172"/>
        <v>ｳﾀﾞ</v>
      </c>
      <c r="G933" s="153" t="str">
        <f t="shared" si="173"/>
        <v>ﾋｶﾙ</v>
      </c>
      <c r="H933" s="154">
        <f t="shared" si="174"/>
        <v>1</v>
      </c>
      <c r="I933" s="152" t="str">
        <f t="shared" si="166"/>
        <v>都田無工</v>
      </c>
      <c r="K933" s="152" t="str">
        <f t="shared" si="175"/>
        <v>女</v>
      </c>
      <c r="M933" s="151">
        <v>54351</v>
      </c>
      <c r="N933" s="151" t="s">
        <v>4710</v>
      </c>
      <c r="O933" s="151" t="s">
        <v>5140</v>
      </c>
      <c r="P933" s="151" t="s">
        <v>4712</v>
      </c>
      <c r="Q933" s="151" t="s">
        <v>393</v>
      </c>
      <c r="R933" s="151" t="s">
        <v>886</v>
      </c>
      <c r="T933" s="151">
        <v>1</v>
      </c>
    </row>
    <row r="934" spans="1:20" x14ac:dyDescent="0.2">
      <c r="A934" s="151">
        <f t="shared" si="167"/>
        <v>54502</v>
      </c>
      <c r="B934" s="151">
        <f t="shared" si="168"/>
        <v>5</v>
      </c>
      <c r="C934" s="152">
        <f t="shared" si="169"/>
        <v>45</v>
      </c>
      <c r="D934" s="152" t="str">
        <f t="shared" si="170"/>
        <v>竹島</v>
      </c>
      <c r="E934" s="152" t="str">
        <f t="shared" si="171"/>
        <v>裕貴</v>
      </c>
      <c r="F934" s="153" t="str">
        <f t="shared" si="172"/>
        <v>ﾀｹｼﾏ</v>
      </c>
      <c r="G934" s="153" t="str">
        <f t="shared" si="173"/>
        <v>ﾕｳｷ</v>
      </c>
      <c r="H934" s="154">
        <f t="shared" si="174"/>
        <v>3</v>
      </c>
      <c r="I934" s="152" t="str">
        <f t="shared" si="166"/>
        <v>都府中</v>
      </c>
      <c r="K934" s="152" t="str">
        <f t="shared" si="175"/>
        <v>男</v>
      </c>
      <c r="M934" s="151">
        <v>54502</v>
      </c>
      <c r="N934" s="151" t="s">
        <v>4296</v>
      </c>
      <c r="O934" s="151" t="s">
        <v>5780</v>
      </c>
      <c r="P934" s="151" t="s">
        <v>4297</v>
      </c>
      <c r="Q934" s="151" t="s">
        <v>307</v>
      </c>
      <c r="R934" s="151" t="s">
        <v>885</v>
      </c>
      <c r="T934" s="151">
        <v>3</v>
      </c>
    </row>
    <row r="935" spans="1:20" x14ac:dyDescent="0.2">
      <c r="A935" s="151">
        <f t="shared" si="167"/>
        <v>54503</v>
      </c>
      <c r="B935" s="151">
        <f t="shared" si="168"/>
        <v>5</v>
      </c>
      <c r="C935" s="152">
        <f t="shared" si="169"/>
        <v>45</v>
      </c>
      <c r="D935" s="152" t="str">
        <f t="shared" si="170"/>
        <v>横塚</v>
      </c>
      <c r="E935" s="152" t="str">
        <f t="shared" si="171"/>
        <v>光太郎</v>
      </c>
      <c r="F935" s="153" t="str">
        <f t="shared" si="172"/>
        <v>ﾖｺﾂｶ</v>
      </c>
      <c r="G935" s="153" t="str">
        <f t="shared" si="173"/>
        <v>ｺｳﾀﾛｳ</v>
      </c>
      <c r="H935" s="154">
        <f t="shared" si="174"/>
        <v>3</v>
      </c>
      <c r="I935" s="152" t="str">
        <f t="shared" si="166"/>
        <v>都府中</v>
      </c>
      <c r="K935" s="152" t="str">
        <f t="shared" si="175"/>
        <v>男</v>
      </c>
      <c r="M935" s="380">
        <v>54503</v>
      </c>
      <c r="N935" s="380" t="s">
        <v>5781</v>
      </c>
      <c r="O935" s="380" t="s">
        <v>5782</v>
      </c>
      <c r="P935" s="380" t="s">
        <v>5783</v>
      </c>
      <c r="Q935" s="380" t="s">
        <v>381</v>
      </c>
      <c r="R935" s="380" t="s">
        <v>885</v>
      </c>
      <c r="S935" s="379"/>
      <c r="T935" s="380">
        <v>3</v>
      </c>
    </row>
    <row r="936" spans="1:20" x14ac:dyDescent="0.2">
      <c r="A936" s="151">
        <f t="shared" si="167"/>
        <v>54504</v>
      </c>
      <c r="B936" s="151">
        <f t="shared" si="168"/>
        <v>5</v>
      </c>
      <c r="C936" s="152">
        <f t="shared" si="169"/>
        <v>45</v>
      </c>
      <c r="D936" s="152" t="str">
        <f t="shared" si="170"/>
        <v>古賀</v>
      </c>
      <c r="E936" s="152" t="str">
        <f t="shared" si="171"/>
        <v>悠斗</v>
      </c>
      <c r="F936" s="153" t="str">
        <f t="shared" si="172"/>
        <v>ｺｶﾞ</v>
      </c>
      <c r="G936" s="153" t="str">
        <f t="shared" si="173"/>
        <v>ﾕｳﾄ</v>
      </c>
      <c r="H936" s="154">
        <f t="shared" si="174"/>
        <v>2</v>
      </c>
      <c r="I936" s="152" t="str">
        <f t="shared" si="166"/>
        <v>都府中</v>
      </c>
      <c r="K936" s="152" t="str">
        <f t="shared" si="175"/>
        <v>男</v>
      </c>
      <c r="M936" s="380">
        <v>54504</v>
      </c>
      <c r="N936" s="380" t="s">
        <v>1000</v>
      </c>
      <c r="O936" s="380" t="s">
        <v>2707</v>
      </c>
      <c r="P936" s="380" t="s">
        <v>1001</v>
      </c>
      <c r="Q936" s="380" t="s">
        <v>423</v>
      </c>
      <c r="R936" s="380" t="s">
        <v>885</v>
      </c>
      <c r="S936" s="379"/>
      <c r="T936" s="380">
        <v>2</v>
      </c>
    </row>
    <row r="937" spans="1:20" x14ac:dyDescent="0.2">
      <c r="A937" s="151">
        <f t="shared" si="167"/>
        <v>54505</v>
      </c>
      <c r="B937" s="151">
        <f t="shared" si="168"/>
        <v>5</v>
      </c>
      <c r="C937" s="152">
        <f t="shared" si="169"/>
        <v>45</v>
      </c>
      <c r="D937" s="152" t="str">
        <f t="shared" si="170"/>
        <v>髙橋</v>
      </c>
      <c r="E937" s="152" t="str">
        <f t="shared" si="171"/>
        <v>優太</v>
      </c>
      <c r="F937" s="153" t="str">
        <f t="shared" si="172"/>
        <v>ﾀｶﾊｼ</v>
      </c>
      <c r="G937" s="153" t="str">
        <f t="shared" si="173"/>
        <v>ﾕｳﾀ</v>
      </c>
      <c r="H937" s="154">
        <f t="shared" si="174"/>
        <v>2</v>
      </c>
      <c r="I937" s="152" t="str">
        <f t="shared" si="166"/>
        <v>都府中</v>
      </c>
      <c r="K937" s="152" t="str">
        <f t="shared" si="175"/>
        <v>男</v>
      </c>
      <c r="M937" s="380">
        <v>54505</v>
      </c>
      <c r="N937" s="380" t="s">
        <v>149</v>
      </c>
      <c r="O937" s="380" t="s">
        <v>179</v>
      </c>
      <c r="P937" s="380" t="s">
        <v>302</v>
      </c>
      <c r="Q937" s="380" t="s">
        <v>373</v>
      </c>
      <c r="R937" s="380" t="s">
        <v>885</v>
      </c>
      <c r="S937" s="379"/>
      <c r="T937" s="380">
        <v>2</v>
      </c>
    </row>
    <row r="938" spans="1:20" x14ac:dyDescent="0.2">
      <c r="A938" s="151">
        <f t="shared" si="167"/>
        <v>54551</v>
      </c>
      <c r="B938" s="151">
        <f t="shared" si="168"/>
        <v>5</v>
      </c>
      <c r="C938" s="152">
        <f t="shared" si="169"/>
        <v>45</v>
      </c>
      <c r="D938" s="152" t="str">
        <f t="shared" si="170"/>
        <v>小嶺</v>
      </c>
      <c r="E938" s="152" t="str">
        <f t="shared" si="171"/>
        <v>希望</v>
      </c>
      <c r="F938" s="153" t="str">
        <f t="shared" si="172"/>
        <v>ｺﾐﾈ</v>
      </c>
      <c r="G938" s="153" t="str">
        <f t="shared" si="173"/>
        <v>ﾉｿﾞﾐ</v>
      </c>
      <c r="H938" s="154">
        <f t="shared" si="174"/>
        <v>3</v>
      </c>
      <c r="I938" s="152" t="str">
        <f t="shared" si="166"/>
        <v>都府中</v>
      </c>
      <c r="K938" s="152" t="str">
        <f t="shared" si="175"/>
        <v>女</v>
      </c>
      <c r="M938" s="380">
        <v>54551</v>
      </c>
      <c r="N938" s="380" t="s">
        <v>4298</v>
      </c>
      <c r="O938" s="380" t="s">
        <v>4299</v>
      </c>
      <c r="P938" s="380" t="s">
        <v>2276</v>
      </c>
      <c r="Q938" s="380" t="s">
        <v>551</v>
      </c>
      <c r="R938" s="380" t="s">
        <v>886</v>
      </c>
      <c r="S938" s="379"/>
      <c r="T938" s="380">
        <v>3</v>
      </c>
    </row>
    <row r="939" spans="1:20" x14ac:dyDescent="0.2">
      <c r="A939" s="151">
        <f t="shared" si="167"/>
        <v>54605</v>
      </c>
      <c r="B939" s="151">
        <f t="shared" si="168"/>
        <v>5</v>
      </c>
      <c r="C939" s="152">
        <f t="shared" si="169"/>
        <v>46</v>
      </c>
      <c r="D939" s="152" t="str">
        <f t="shared" si="170"/>
        <v>谷</v>
      </c>
      <c r="E939" s="152" t="str">
        <f t="shared" si="171"/>
        <v>直人</v>
      </c>
      <c r="F939" s="153" t="str">
        <f t="shared" si="172"/>
        <v>ﾀﾆ</v>
      </c>
      <c r="G939" s="153" t="str">
        <f t="shared" si="173"/>
        <v>ﾅｵﾄ</v>
      </c>
      <c r="H939" s="154">
        <f t="shared" si="174"/>
        <v>3</v>
      </c>
      <c r="I939" s="152" t="str">
        <f t="shared" si="166"/>
        <v>都府中東</v>
      </c>
      <c r="K939" s="152" t="str">
        <f t="shared" si="175"/>
        <v>男</v>
      </c>
      <c r="M939" s="380">
        <v>54605</v>
      </c>
      <c r="N939" s="380" t="s">
        <v>33</v>
      </c>
      <c r="O939" s="380" t="s">
        <v>202</v>
      </c>
      <c r="P939" s="380" t="s">
        <v>34</v>
      </c>
      <c r="Q939" s="380" t="s">
        <v>622</v>
      </c>
      <c r="R939" s="380" t="s">
        <v>885</v>
      </c>
      <c r="S939" s="379"/>
      <c r="T939" s="380">
        <v>3</v>
      </c>
    </row>
    <row r="940" spans="1:20" x14ac:dyDescent="0.2">
      <c r="A940" s="151">
        <f t="shared" si="167"/>
        <v>54606</v>
      </c>
      <c r="B940" s="151">
        <f t="shared" si="168"/>
        <v>5</v>
      </c>
      <c r="C940" s="152">
        <f t="shared" si="169"/>
        <v>46</v>
      </c>
      <c r="D940" s="152" t="str">
        <f t="shared" si="170"/>
        <v>中村</v>
      </c>
      <c r="E940" s="152" t="str">
        <f t="shared" si="171"/>
        <v>藍人</v>
      </c>
      <c r="F940" s="153" t="str">
        <f t="shared" si="172"/>
        <v>ﾅｶﾑﾗ</v>
      </c>
      <c r="G940" s="153" t="str">
        <f t="shared" si="173"/>
        <v>ｱｲﾄ</v>
      </c>
      <c r="H940" s="154">
        <f t="shared" si="174"/>
        <v>3</v>
      </c>
      <c r="I940" s="152" t="str">
        <f t="shared" si="166"/>
        <v>都府中東</v>
      </c>
      <c r="K940" s="152" t="str">
        <f t="shared" si="175"/>
        <v>男</v>
      </c>
      <c r="M940" s="380">
        <v>54606</v>
      </c>
      <c r="N940" s="380" t="s">
        <v>147</v>
      </c>
      <c r="O940" s="380" t="s">
        <v>2601</v>
      </c>
      <c r="P940" s="380" t="s">
        <v>445</v>
      </c>
      <c r="Q940" s="380" t="s">
        <v>2602</v>
      </c>
      <c r="R940" s="380" t="s">
        <v>885</v>
      </c>
      <c r="S940" s="379"/>
      <c r="T940" s="380">
        <v>3</v>
      </c>
    </row>
    <row r="941" spans="1:20" x14ac:dyDescent="0.2">
      <c r="A941" s="151">
        <f t="shared" si="167"/>
        <v>54607</v>
      </c>
      <c r="B941" s="151">
        <f t="shared" si="168"/>
        <v>5</v>
      </c>
      <c r="C941" s="152">
        <f t="shared" si="169"/>
        <v>46</v>
      </c>
      <c r="D941" s="152" t="str">
        <f t="shared" si="170"/>
        <v>平子</v>
      </c>
      <c r="E941" s="152" t="str">
        <f t="shared" si="171"/>
        <v>優麻</v>
      </c>
      <c r="F941" s="153" t="str">
        <f t="shared" si="172"/>
        <v>ﾋﾗｺ</v>
      </c>
      <c r="G941" s="153" t="str">
        <f t="shared" si="173"/>
        <v>ﾕｳﾏ</v>
      </c>
      <c r="H941" s="154">
        <f t="shared" si="174"/>
        <v>3</v>
      </c>
      <c r="I941" s="152" t="str">
        <f t="shared" si="166"/>
        <v>都府中東</v>
      </c>
      <c r="K941" s="152" t="str">
        <f t="shared" si="175"/>
        <v>男</v>
      </c>
      <c r="M941" s="380">
        <v>54607</v>
      </c>
      <c r="N941" s="380" t="s">
        <v>2603</v>
      </c>
      <c r="O941" s="380" t="s">
        <v>2604</v>
      </c>
      <c r="P941" s="380" t="s">
        <v>2605</v>
      </c>
      <c r="Q941" s="380" t="s">
        <v>618</v>
      </c>
      <c r="R941" s="380" t="s">
        <v>885</v>
      </c>
      <c r="S941" s="379"/>
      <c r="T941" s="380">
        <v>3</v>
      </c>
    </row>
    <row r="942" spans="1:20" x14ac:dyDescent="0.2">
      <c r="A942" s="151">
        <f t="shared" si="167"/>
        <v>54610</v>
      </c>
      <c r="B942" s="151">
        <f t="shared" si="168"/>
        <v>5</v>
      </c>
      <c r="C942" s="152">
        <f t="shared" si="169"/>
        <v>46</v>
      </c>
      <c r="D942" s="152" t="str">
        <f t="shared" si="170"/>
        <v>松澤</v>
      </c>
      <c r="E942" s="152" t="str">
        <f t="shared" si="171"/>
        <v>快</v>
      </c>
      <c r="F942" s="153" t="str">
        <f t="shared" si="172"/>
        <v>ﾏﾂｻﾞﾜ</v>
      </c>
      <c r="G942" s="153" t="str">
        <f t="shared" si="173"/>
        <v>ｶｲ</v>
      </c>
      <c r="H942" s="154">
        <f t="shared" si="174"/>
        <v>2</v>
      </c>
      <c r="I942" s="152" t="str">
        <f t="shared" si="166"/>
        <v>都府中東</v>
      </c>
      <c r="K942" s="152" t="str">
        <f t="shared" si="175"/>
        <v>男</v>
      </c>
      <c r="M942" s="380">
        <v>54610</v>
      </c>
      <c r="N942" s="380" t="s">
        <v>4171</v>
      </c>
      <c r="O942" s="380" t="s">
        <v>4300</v>
      </c>
      <c r="P942" s="380" t="s">
        <v>4172</v>
      </c>
      <c r="Q942" s="380" t="s">
        <v>523</v>
      </c>
      <c r="R942" s="380" t="s">
        <v>885</v>
      </c>
      <c r="S942" s="379"/>
      <c r="T942" s="380">
        <v>2</v>
      </c>
    </row>
    <row r="943" spans="1:20" x14ac:dyDescent="0.2">
      <c r="A943" s="151">
        <f t="shared" si="167"/>
        <v>54611</v>
      </c>
      <c r="B943" s="151">
        <f t="shared" si="168"/>
        <v>5</v>
      </c>
      <c r="C943" s="152">
        <f t="shared" si="169"/>
        <v>46</v>
      </c>
      <c r="D943" s="152" t="str">
        <f t="shared" si="170"/>
        <v>坂本</v>
      </c>
      <c r="E943" s="152" t="str">
        <f t="shared" si="171"/>
        <v>大</v>
      </c>
      <c r="F943" s="153" t="str">
        <f t="shared" si="172"/>
        <v>ｻｶﾓﾄ</v>
      </c>
      <c r="G943" s="153" t="str">
        <f t="shared" si="173"/>
        <v>ﾀﾞｲ</v>
      </c>
      <c r="H943" s="154">
        <f t="shared" si="174"/>
        <v>2</v>
      </c>
      <c r="I943" s="152" t="str">
        <f t="shared" si="166"/>
        <v>都府中東</v>
      </c>
      <c r="K943" s="152" t="str">
        <f t="shared" si="175"/>
        <v>男</v>
      </c>
      <c r="M943" s="380">
        <v>54611</v>
      </c>
      <c r="N943" s="380" t="s">
        <v>175</v>
      </c>
      <c r="O943" s="380" t="s">
        <v>1847</v>
      </c>
      <c r="P943" s="380" t="s">
        <v>430</v>
      </c>
      <c r="Q943" s="380" t="s">
        <v>1848</v>
      </c>
      <c r="R943" s="380" t="s">
        <v>885</v>
      </c>
      <c r="S943" s="379"/>
      <c r="T943" s="380">
        <v>2</v>
      </c>
    </row>
    <row r="944" spans="1:20" x14ac:dyDescent="0.2">
      <c r="A944" s="151">
        <f t="shared" si="167"/>
        <v>54612</v>
      </c>
      <c r="B944" s="151">
        <f t="shared" si="168"/>
        <v>5</v>
      </c>
      <c r="C944" s="152">
        <f t="shared" si="169"/>
        <v>46</v>
      </c>
      <c r="D944" s="152" t="str">
        <f t="shared" si="170"/>
        <v>宮野</v>
      </c>
      <c r="E944" s="152" t="str">
        <f t="shared" si="171"/>
        <v>翔太</v>
      </c>
      <c r="F944" s="153" t="str">
        <f t="shared" si="172"/>
        <v>ﾐﾔﾉ</v>
      </c>
      <c r="G944" s="153" t="str">
        <f t="shared" si="173"/>
        <v>ｼｮｳﾀ</v>
      </c>
      <c r="H944" s="154">
        <f t="shared" si="174"/>
        <v>2</v>
      </c>
      <c r="I944" s="152" t="str">
        <f t="shared" si="166"/>
        <v>都府中東</v>
      </c>
      <c r="K944" s="152" t="str">
        <f t="shared" si="175"/>
        <v>男</v>
      </c>
      <c r="M944" s="380">
        <v>54612</v>
      </c>
      <c r="N944" s="380" t="s">
        <v>1467</v>
      </c>
      <c r="O944" s="380" t="s">
        <v>181</v>
      </c>
      <c r="P944" s="380" t="s">
        <v>1468</v>
      </c>
      <c r="Q944" s="380" t="s">
        <v>462</v>
      </c>
      <c r="R944" s="380" t="s">
        <v>885</v>
      </c>
      <c r="S944" s="379"/>
      <c r="T944" s="380">
        <v>2</v>
      </c>
    </row>
    <row r="945" spans="1:20" x14ac:dyDescent="0.2">
      <c r="A945" s="151">
        <f t="shared" si="167"/>
        <v>54614</v>
      </c>
      <c r="B945" s="151">
        <f t="shared" si="168"/>
        <v>5</v>
      </c>
      <c r="C945" s="152">
        <f t="shared" si="169"/>
        <v>46</v>
      </c>
      <c r="D945" s="152" t="str">
        <f t="shared" si="170"/>
        <v>岸</v>
      </c>
      <c r="E945" s="152" t="str">
        <f t="shared" si="171"/>
        <v>辰弥</v>
      </c>
      <c r="F945" s="153" t="str">
        <f t="shared" si="172"/>
        <v>ｷｼ</v>
      </c>
      <c r="G945" s="153" t="str">
        <f t="shared" si="173"/>
        <v>ﾀﾂﾔ</v>
      </c>
      <c r="H945" s="154">
        <f t="shared" si="174"/>
        <v>2</v>
      </c>
      <c r="I945" s="152" t="str">
        <f t="shared" si="166"/>
        <v>都府中東</v>
      </c>
      <c r="K945" s="152" t="str">
        <f t="shared" si="175"/>
        <v>男</v>
      </c>
      <c r="M945" s="380">
        <v>54614</v>
      </c>
      <c r="N945" s="380" t="s">
        <v>1384</v>
      </c>
      <c r="O945" s="380" t="s">
        <v>4302</v>
      </c>
      <c r="P945" s="380" t="s">
        <v>23</v>
      </c>
      <c r="Q945" s="380" t="s">
        <v>477</v>
      </c>
      <c r="R945" s="380" t="s">
        <v>885</v>
      </c>
      <c r="S945" s="379"/>
      <c r="T945" s="380">
        <v>2</v>
      </c>
    </row>
    <row r="946" spans="1:20" x14ac:dyDescent="0.2">
      <c r="A946" s="151">
        <f t="shared" si="167"/>
        <v>54615</v>
      </c>
      <c r="B946" s="151">
        <f t="shared" si="168"/>
        <v>5</v>
      </c>
      <c r="C946" s="152">
        <f t="shared" si="169"/>
        <v>46</v>
      </c>
      <c r="D946" s="152" t="str">
        <f t="shared" si="170"/>
        <v>越野</v>
      </c>
      <c r="E946" s="152" t="str">
        <f t="shared" si="171"/>
        <v>渓</v>
      </c>
      <c r="F946" s="153" t="str">
        <f t="shared" si="172"/>
        <v>ｺｼﾉ</v>
      </c>
      <c r="G946" s="153" t="str">
        <f t="shared" si="173"/>
        <v>ｹｲ</v>
      </c>
      <c r="H946" s="154">
        <f t="shared" si="174"/>
        <v>2</v>
      </c>
      <c r="I946" s="152" t="str">
        <f t="shared" si="166"/>
        <v>都府中東</v>
      </c>
      <c r="K946" s="152" t="str">
        <f t="shared" si="175"/>
        <v>男</v>
      </c>
      <c r="M946" s="380">
        <v>54615</v>
      </c>
      <c r="N946" s="380" t="s">
        <v>4303</v>
      </c>
      <c r="O946" s="380" t="s">
        <v>4304</v>
      </c>
      <c r="P946" s="380" t="s">
        <v>4305</v>
      </c>
      <c r="Q946" s="380" t="s">
        <v>308</v>
      </c>
      <c r="R946" s="380" t="s">
        <v>885</v>
      </c>
      <c r="S946" s="379"/>
      <c r="T946" s="380">
        <v>2</v>
      </c>
    </row>
    <row r="947" spans="1:20" x14ac:dyDescent="0.2">
      <c r="A947" s="151">
        <f t="shared" si="167"/>
        <v>54618</v>
      </c>
      <c r="B947" s="151">
        <f t="shared" si="168"/>
        <v>5</v>
      </c>
      <c r="C947" s="152">
        <f t="shared" si="169"/>
        <v>46</v>
      </c>
      <c r="D947" s="152" t="str">
        <f t="shared" si="170"/>
        <v>平野</v>
      </c>
      <c r="E947" s="152" t="str">
        <f t="shared" si="171"/>
        <v>那由太</v>
      </c>
      <c r="F947" s="153" t="str">
        <f t="shared" si="172"/>
        <v>ﾋﾗﾉ</v>
      </c>
      <c r="G947" s="153" t="str">
        <f t="shared" si="173"/>
        <v>ﾅﾕﾀ</v>
      </c>
      <c r="H947" s="154">
        <f t="shared" si="174"/>
        <v>2</v>
      </c>
      <c r="I947" s="152" t="str">
        <f t="shared" si="166"/>
        <v>都府中東</v>
      </c>
      <c r="K947" s="152" t="str">
        <f t="shared" si="175"/>
        <v>男</v>
      </c>
      <c r="M947" s="380">
        <v>54618</v>
      </c>
      <c r="N947" s="380" t="s">
        <v>200</v>
      </c>
      <c r="O947" s="380" t="s">
        <v>2835</v>
      </c>
      <c r="P947" s="380" t="s">
        <v>635</v>
      </c>
      <c r="Q947" s="380" t="s">
        <v>2837</v>
      </c>
      <c r="R947" s="380" t="s">
        <v>885</v>
      </c>
      <c r="S947" s="379"/>
      <c r="T947" s="380">
        <v>2</v>
      </c>
    </row>
    <row r="948" spans="1:20" x14ac:dyDescent="0.2">
      <c r="A948" s="151">
        <f t="shared" si="167"/>
        <v>54619</v>
      </c>
      <c r="B948" s="151">
        <f t="shared" si="168"/>
        <v>5</v>
      </c>
      <c r="C948" s="152">
        <f t="shared" si="169"/>
        <v>46</v>
      </c>
      <c r="D948" s="152" t="str">
        <f t="shared" si="170"/>
        <v>萱原</v>
      </c>
      <c r="E948" s="152" t="str">
        <f t="shared" si="171"/>
        <v>昌人</v>
      </c>
      <c r="F948" s="153" t="str">
        <f t="shared" si="172"/>
        <v>ｶﾔﾊﾗ</v>
      </c>
      <c r="G948" s="153" t="str">
        <f t="shared" si="173"/>
        <v>ﾏｻﾄ</v>
      </c>
      <c r="H948" s="154">
        <f t="shared" si="174"/>
        <v>2</v>
      </c>
      <c r="I948" s="152" t="str">
        <f t="shared" si="166"/>
        <v>都府中東</v>
      </c>
      <c r="K948" s="152" t="str">
        <f t="shared" si="175"/>
        <v>男</v>
      </c>
      <c r="M948" s="380">
        <v>54619</v>
      </c>
      <c r="N948" s="380" t="s">
        <v>4306</v>
      </c>
      <c r="O948" s="380" t="s">
        <v>4307</v>
      </c>
      <c r="P948" s="380" t="s">
        <v>4308</v>
      </c>
      <c r="Q948" s="380" t="s">
        <v>494</v>
      </c>
      <c r="R948" s="380" t="s">
        <v>885</v>
      </c>
      <c r="S948" s="379"/>
      <c r="T948" s="380">
        <v>2</v>
      </c>
    </row>
    <row r="949" spans="1:20" x14ac:dyDescent="0.2">
      <c r="A949" s="151">
        <f t="shared" si="167"/>
        <v>54620</v>
      </c>
      <c r="B949" s="151">
        <f t="shared" si="168"/>
        <v>5</v>
      </c>
      <c r="C949" s="152">
        <f t="shared" si="169"/>
        <v>46</v>
      </c>
      <c r="D949" s="152" t="str">
        <f t="shared" si="170"/>
        <v>佐藤</v>
      </c>
      <c r="E949" s="152" t="str">
        <f t="shared" si="171"/>
        <v>祐樹</v>
      </c>
      <c r="F949" s="153" t="str">
        <f t="shared" si="172"/>
        <v>ｻﾄｳ</v>
      </c>
      <c r="G949" s="153" t="str">
        <f t="shared" si="173"/>
        <v>ﾕｳｷ</v>
      </c>
      <c r="H949" s="154">
        <f t="shared" si="174"/>
        <v>2</v>
      </c>
      <c r="I949" s="152" t="str">
        <f t="shared" si="166"/>
        <v>都府中東</v>
      </c>
      <c r="K949" s="152" t="str">
        <f t="shared" si="175"/>
        <v>男</v>
      </c>
      <c r="M949" s="380">
        <v>54620</v>
      </c>
      <c r="N949" s="380" t="s">
        <v>101</v>
      </c>
      <c r="O949" s="380" t="s">
        <v>4309</v>
      </c>
      <c r="P949" s="380" t="s">
        <v>313</v>
      </c>
      <c r="Q949" s="380" t="s">
        <v>307</v>
      </c>
      <c r="R949" s="380" t="s">
        <v>885</v>
      </c>
      <c r="S949" s="379"/>
      <c r="T949" s="380">
        <v>2</v>
      </c>
    </row>
    <row r="950" spans="1:20" x14ac:dyDescent="0.2">
      <c r="A950" s="151">
        <f t="shared" si="167"/>
        <v>54621</v>
      </c>
      <c r="B950" s="151">
        <f t="shared" si="168"/>
        <v>5</v>
      </c>
      <c r="C950" s="152">
        <f t="shared" si="169"/>
        <v>46</v>
      </c>
      <c r="D950" s="152" t="str">
        <f t="shared" si="170"/>
        <v>伊藤</v>
      </c>
      <c r="E950" s="152" t="str">
        <f t="shared" si="171"/>
        <v>和正</v>
      </c>
      <c r="F950" s="153" t="str">
        <f t="shared" si="172"/>
        <v>ｲﾄｳ</v>
      </c>
      <c r="G950" s="153" t="str">
        <f t="shared" si="173"/>
        <v>ｶｽﾞﾏｻ</v>
      </c>
      <c r="H950" s="154">
        <f t="shared" si="174"/>
        <v>1</v>
      </c>
      <c r="I950" s="152" t="str">
        <f t="shared" si="166"/>
        <v>都府中東</v>
      </c>
      <c r="K950" s="152" t="str">
        <f t="shared" si="175"/>
        <v>男</v>
      </c>
      <c r="M950" s="380">
        <v>54621</v>
      </c>
      <c r="N950" s="380" t="s">
        <v>106</v>
      </c>
      <c r="O950" s="380" t="s">
        <v>5784</v>
      </c>
      <c r="P950" s="380" t="s">
        <v>319</v>
      </c>
      <c r="Q950" s="380" t="s">
        <v>5785</v>
      </c>
      <c r="R950" s="380" t="s">
        <v>885</v>
      </c>
      <c r="S950" s="379"/>
      <c r="T950" s="380">
        <v>1</v>
      </c>
    </row>
    <row r="951" spans="1:20" x14ac:dyDescent="0.2">
      <c r="A951" s="151">
        <f t="shared" si="167"/>
        <v>54622</v>
      </c>
      <c r="B951" s="151">
        <f t="shared" si="168"/>
        <v>5</v>
      </c>
      <c r="C951" s="152">
        <f t="shared" si="169"/>
        <v>46</v>
      </c>
      <c r="D951" s="152" t="str">
        <f t="shared" si="170"/>
        <v>神成</v>
      </c>
      <c r="E951" s="152" t="str">
        <f t="shared" si="171"/>
        <v>優樹斗</v>
      </c>
      <c r="F951" s="153" t="str">
        <f t="shared" si="172"/>
        <v>ｶﾝﾅﾘ</v>
      </c>
      <c r="G951" s="153" t="str">
        <f t="shared" si="173"/>
        <v>ﾕｷﾄ</v>
      </c>
      <c r="H951" s="154">
        <f t="shared" si="174"/>
        <v>1</v>
      </c>
      <c r="I951" s="152" t="str">
        <f t="shared" si="166"/>
        <v>都府中東</v>
      </c>
      <c r="K951" s="152" t="str">
        <f t="shared" si="175"/>
        <v>男</v>
      </c>
      <c r="M951" s="380">
        <v>54622</v>
      </c>
      <c r="N951" s="380" t="s">
        <v>5786</v>
      </c>
      <c r="O951" s="380" t="s">
        <v>5787</v>
      </c>
      <c r="P951" s="380" t="s">
        <v>5788</v>
      </c>
      <c r="Q951" s="380" t="s">
        <v>5789</v>
      </c>
      <c r="R951" s="380" t="s">
        <v>885</v>
      </c>
      <c r="S951" s="379"/>
      <c r="T951" s="380">
        <v>1</v>
      </c>
    </row>
    <row r="952" spans="1:20" x14ac:dyDescent="0.2">
      <c r="A952" s="151">
        <f t="shared" si="167"/>
        <v>54623</v>
      </c>
      <c r="B952" s="151">
        <f t="shared" si="168"/>
        <v>5</v>
      </c>
      <c r="C952" s="152">
        <f t="shared" si="169"/>
        <v>46</v>
      </c>
      <c r="D952" s="152" t="str">
        <f t="shared" si="170"/>
        <v>渡邊</v>
      </c>
      <c r="E952" s="152" t="str">
        <f t="shared" si="171"/>
        <v>楓</v>
      </c>
      <c r="F952" s="153" t="str">
        <f t="shared" si="172"/>
        <v>ﾜﾀﾅﾍﾞ</v>
      </c>
      <c r="G952" s="153" t="str">
        <f t="shared" si="173"/>
        <v>ｶｴﾃﾞ</v>
      </c>
      <c r="H952" s="154">
        <f t="shared" si="174"/>
        <v>1</v>
      </c>
      <c r="I952" s="152" t="str">
        <f t="shared" si="166"/>
        <v>都府中東</v>
      </c>
      <c r="K952" s="152" t="str">
        <f t="shared" si="175"/>
        <v>男</v>
      </c>
      <c r="M952" s="380">
        <v>54623</v>
      </c>
      <c r="N952" s="380" t="s">
        <v>223</v>
      </c>
      <c r="O952" s="380" t="s">
        <v>1773</v>
      </c>
      <c r="P952" s="380" t="s">
        <v>346</v>
      </c>
      <c r="Q952" s="380" t="s">
        <v>1775</v>
      </c>
      <c r="R952" s="380" t="s">
        <v>885</v>
      </c>
      <c r="S952" s="379"/>
      <c r="T952" s="380">
        <v>1</v>
      </c>
    </row>
    <row r="953" spans="1:20" x14ac:dyDescent="0.2">
      <c r="A953" s="151">
        <f t="shared" si="167"/>
        <v>54624</v>
      </c>
      <c r="B953" s="151">
        <f t="shared" si="168"/>
        <v>5</v>
      </c>
      <c r="C953" s="152">
        <f t="shared" si="169"/>
        <v>46</v>
      </c>
      <c r="D953" s="152" t="str">
        <f t="shared" si="170"/>
        <v>渡辺</v>
      </c>
      <c r="E953" s="152" t="str">
        <f t="shared" si="171"/>
        <v>勇真</v>
      </c>
      <c r="F953" s="153" t="str">
        <f t="shared" si="172"/>
        <v>ﾜﾀﾅﾍﾞ</v>
      </c>
      <c r="G953" s="153" t="str">
        <f t="shared" si="173"/>
        <v>ﾕｳﾏ</v>
      </c>
      <c r="H953" s="154">
        <f t="shared" si="174"/>
        <v>1</v>
      </c>
      <c r="I953" s="152" t="str">
        <f t="shared" si="166"/>
        <v>都府中東</v>
      </c>
      <c r="K953" s="152" t="str">
        <f t="shared" si="175"/>
        <v>男</v>
      </c>
      <c r="M953" s="380">
        <v>54624</v>
      </c>
      <c r="N953" s="380" t="s">
        <v>113</v>
      </c>
      <c r="O953" s="380" t="s">
        <v>5790</v>
      </c>
      <c r="P953" s="380" t="s">
        <v>346</v>
      </c>
      <c r="Q953" s="380" t="s">
        <v>618</v>
      </c>
      <c r="R953" s="380" t="s">
        <v>885</v>
      </c>
      <c r="S953" s="379"/>
      <c r="T953" s="380">
        <v>1</v>
      </c>
    </row>
    <row r="954" spans="1:20" x14ac:dyDescent="0.2">
      <c r="A954" s="151">
        <f t="shared" si="167"/>
        <v>54659</v>
      </c>
      <c r="B954" s="151">
        <f t="shared" si="168"/>
        <v>5</v>
      </c>
      <c r="C954" s="152">
        <f t="shared" si="169"/>
        <v>46</v>
      </c>
      <c r="D954" s="152" t="str">
        <f t="shared" si="170"/>
        <v>馬場</v>
      </c>
      <c r="E954" s="152" t="str">
        <f t="shared" si="171"/>
        <v>悠稀</v>
      </c>
      <c r="F954" s="153" t="str">
        <f t="shared" si="172"/>
        <v>ﾊﾞﾊﾞ</v>
      </c>
      <c r="G954" s="153" t="str">
        <f t="shared" si="173"/>
        <v>ﾕｳｷ</v>
      </c>
      <c r="H954" s="154">
        <f t="shared" si="174"/>
        <v>2</v>
      </c>
      <c r="I954" s="152" t="str">
        <f t="shared" si="166"/>
        <v>都府中東</v>
      </c>
      <c r="K954" s="152" t="str">
        <f t="shared" si="175"/>
        <v>女</v>
      </c>
      <c r="M954" s="380">
        <v>54659</v>
      </c>
      <c r="N954" s="380" t="s">
        <v>2823</v>
      </c>
      <c r="O954" s="380" t="s">
        <v>1823</v>
      </c>
      <c r="P954" s="380" t="s">
        <v>2825</v>
      </c>
      <c r="Q954" s="380" t="s">
        <v>307</v>
      </c>
      <c r="R954" s="380" t="s">
        <v>886</v>
      </c>
      <c r="S954" s="379"/>
      <c r="T954" s="380">
        <v>2</v>
      </c>
    </row>
    <row r="955" spans="1:20" x14ac:dyDescent="0.2">
      <c r="A955" s="151">
        <f t="shared" si="167"/>
        <v>54662</v>
      </c>
      <c r="B955" s="151">
        <f t="shared" si="168"/>
        <v>5</v>
      </c>
      <c r="C955" s="152">
        <f t="shared" si="169"/>
        <v>46</v>
      </c>
      <c r="D955" s="152" t="str">
        <f t="shared" si="170"/>
        <v>上林</v>
      </c>
      <c r="E955" s="152" t="str">
        <f t="shared" si="171"/>
        <v>千紗</v>
      </c>
      <c r="F955" s="153" t="str">
        <f t="shared" si="172"/>
        <v>ｶﾐﾊﾞﾔｼ</v>
      </c>
      <c r="G955" s="153" t="str">
        <f t="shared" si="173"/>
        <v>ﾁｻ</v>
      </c>
      <c r="H955" s="154">
        <f t="shared" si="174"/>
        <v>2</v>
      </c>
      <c r="I955" s="152" t="str">
        <f t="shared" si="166"/>
        <v>都府中東</v>
      </c>
      <c r="K955" s="152" t="str">
        <f t="shared" si="175"/>
        <v>女</v>
      </c>
      <c r="M955" s="380">
        <v>54662</v>
      </c>
      <c r="N955" s="380" t="s">
        <v>4311</v>
      </c>
      <c r="O955" s="380" t="s">
        <v>3885</v>
      </c>
      <c r="P955" s="380" t="s">
        <v>4312</v>
      </c>
      <c r="Q955" s="380" t="s">
        <v>4313</v>
      </c>
      <c r="R955" s="380" t="s">
        <v>886</v>
      </c>
      <c r="S955" s="379"/>
      <c r="T955" s="380">
        <v>2</v>
      </c>
    </row>
    <row r="956" spans="1:20" x14ac:dyDescent="0.2">
      <c r="A956" s="151">
        <f t="shared" si="167"/>
        <v>54663</v>
      </c>
      <c r="B956" s="151">
        <f t="shared" si="168"/>
        <v>5</v>
      </c>
      <c r="C956" s="152">
        <f t="shared" si="169"/>
        <v>46</v>
      </c>
      <c r="D956" s="152" t="str">
        <f t="shared" si="170"/>
        <v>田辺</v>
      </c>
      <c r="E956" s="152" t="str">
        <f t="shared" si="171"/>
        <v>未樹</v>
      </c>
      <c r="F956" s="153" t="str">
        <f t="shared" si="172"/>
        <v>ﾀﾅﾍﾞ</v>
      </c>
      <c r="G956" s="153" t="str">
        <f t="shared" si="173"/>
        <v>ﾐｷ</v>
      </c>
      <c r="H956" s="154">
        <f t="shared" si="174"/>
        <v>1</v>
      </c>
      <c r="I956" s="152" t="str">
        <f t="shared" si="166"/>
        <v>都府中東</v>
      </c>
      <c r="K956" s="152" t="str">
        <f t="shared" si="175"/>
        <v>女</v>
      </c>
      <c r="M956" s="380">
        <v>54663</v>
      </c>
      <c r="N956" s="380" t="s">
        <v>5791</v>
      </c>
      <c r="O956" s="380" t="s">
        <v>5792</v>
      </c>
      <c r="P956" s="380" t="s">
        <v>541</v>
      </c>
      <c r="Q956" s="380" t="s">
        <v>407</v>
      </c>
      <c r="R956" s="380" t="s">
        <v>886</v>
      </c>
      <c r="S956" s="379"/>
      <c r="T956" s="380">
        <v>1</v>
      </c>
    </row>
    <row r="957" spans="1:20" x14ac:dyDescent="0.2">
      <c r="A957" s="151">
        <f t="shared" si="167"/>
        <v>54664</v>
      </c>
      <c r="B957" s="151">
        <f t="shared" si="168"/>
        <v>5</v>
      </c>
      <c r="C957" s="152">
        <f t="shared" si="169"/>
        <v>46</v>
      </c>
      <c r="D957" s="152" t="str">
        <f t="shared" si="170"/>
        <v>山下</v>
      </c>
      <c r="E957" s="152" t="str">
        <f t="shared" si="171"/>
        <v>千晶</v>
      </c>
      <c r="F957" s="153" t="str">
        <f t="shared" si="172"/>
        <v>ﾔﾏｼﾀ</v>
      </c>
      <c r="G957" s="153" t="str">
        <f t="shared" si="173"/>
        <v>ﾁｱｷ</v>
      </c>
      <c r="H957" s="154">
        <f t="shared" si="174"/>
        <v>1</v>
      </c>
      <c r="I957" s="152" t="str">
        <f t="shared" si="166"/>
        <v>都府中東</v>
      </c>
      <c r="K957" s="152" t="str">
        <f t="shared" si="175"/>
        <v>女</v>
      </c>
      <c r="M957" s="151">
        <v>54664</v>
      </c>
      <c r="N957" s="151" t="s">
        <v>612</v>
      </c>
      <c r="O957" s="151" t="s">
        <v>2699</v>
      </c>
      <c r="P957" s="151" t="s">
        <v>613</v>
      </c>
      <c r="Q957" s="151" t="s">
        <v>2701</v>
      </c>
      <c r="R957" s="151" t="s">
        <v>886</v>
      </c>
      <c r="T957" s="151">
        <v>1</v>
      </c>
    </row>
    <row r="958" spans="1:20" x14ac:dyDescent="0.2">
      <c r="A958" s="151">
        <f t="shared" si="167"/>
        <v>54730</v>
      </c>
      <c r="B958" s="151">
        <f t="shared" si="168"/>
        <v>5</v>
      </c>
      <c r="C958" s="152">
        <f t="shared" si="169"/>
        <v>47</v>
      </c>
      <c r="D958" s="152" t="str">
        <f t="shared" si="170"/>
        <v>藤崎</v>
      </c>
      <c r="E958" s="152" t="str">
        <f t="shared" si="171"/>
        <v>遥樹</v>
      </c>
      <c r="F958" s="153" t="str">
        <f t="shared" si="172"/>
        <v>ﾌｼﾞｻｷ</v>
      </c>
      <c r="G958" s="153" t="str">
        <f t="shared" si="173"/>
        <v>ﾊﾙｷ</v>
      </c>
      <c r="H958" s="154">
        <f t="shared" si="174"/>
        <v>3</v>
      </c>
      <c r="I958" s="152" t="str">
        <f t="shared" si="166"/>
        <v>都府中西</v>
      </c>
      <c r="K958" s="152" t="str">
        <f t="shared" si="175"/>
        <v>男</v>
      </c>
      <c r="M958" s="151">
        <v>54730</v>
      </c>
      <c r="N958" s="151" t="s">
        <v>2008</v>
      </c>
      <c r="O958" s="151" t="s">
        <v>2606</v>
      </c>
      <c r="P958" s="151" t="s">
        <v>1451</v>
      </c>
      <c r="Q958" s="151" t="s">
        <v>503</v>
      </c>
      <c r="R958" s="151" t="s">
        <v>885</v>
      </c>
      <c r="T958" s="151">
        <v>3</v>
      </c>
    </row>
    <row r="959" spans="1:20" x14ac:dyDescent="0.2">
      <c r="A959" s="151">
        <f t="shared" si="167"/>
        <v>54731</v>
      </c>
      <c r="B959" s="151">
        <f t="shared" si="168"/>
        <v>5</v>
      </c>
      <c r="C959" s="152">
        <f t="shared" si="169"/>
        <v>47</v>
      </c>
      <c r="D959" s="152" t="str">
        <f t="shared" si="170"/>
        <v>篠﨑</v>
      </c>
      <c r="E959" s="152" t="str">
        <f t="shared" si="171"/>
        <v>太一</v>
      </c>
      <c r="F959" s="153" t="str">
        <f t="shared" si="172"/>
        <v>ｼﾉｻﾞｷ</v>
      </c>
      <c r="G959" s="153" t="str">
        <f t="shared" si="173"/>
        <v>ﾀｲﾁ</v>
      </c>
      <c r="H959" s="154">
        <f t="shared" si="174"/>
        <v>3</v>
      </c>
      <c r="I959" s="152" t="str">
        <f t="shared" si="166"/>
        <v>都府中西</v>
      </c>
      <c r="K959" s="152" t="str">
        <f t="shared" si="175"/>
        <v>男</v>
      </c>
      <c r="M959" s="151">
        <v>54731</v>
      </c>
      <c r="N959" s="151" t="s">
        <v>2607</v>
      </c>
      <c r="O959" s="151" t="s">
        <v>274</v>
      </c>
      <c r="P959" s="151" t="s">
        <v>1471</v>
      </c>
      <c r="Q959" s="151" t="s">
        <v>515</v>
      </c>
      <c r="R959" s="151" t="s">
        <v>885</v>
      </c>
      <c r="T959" s="151">
        <v>3</v>
      </c>
    </row>
    <row r="960" spans="1:20" x14ac:dyDescent="0.2">
      <c r="A960" s="151">
        <f t="shared" si="167"/>
        <v>54734</v>
      </c>
      <c r="B960" s="151">
        <f t="shared" si="168"/>
        <v>5</v>
      </c>
      <c r="C960" s="152">
        <f t="shared" si="169"/>
        <v>47</v>
      </c>
      <c r="D960" s="152" t="str">
        <f t="shared" si="170"/>
        <v>上山</v>
      </c>
      <c r="E960" s="152" t="str">
        <f t="shared" si="171"/>
        <v>哲汰</v>
      </c>
      <c r="F960" s="153" t="str">
        <f t="shared" si="172"/>
        <v>ｳｴﾔﾏ</v>
      </c>
      <c r="G960" s="153" t="str">
        <f t="shared" si="173"/>
        <v>ﾃｯﾀ</v>
      </c>
      <c r="H960" s="154">
        <f t="shared" si="174"/>
        <v>2</v>
      </c>
      <c r="I960" s="152" t="str">
        <f t="shared" si="166"/>
        <v>都府中西</v>
      </c>
      <c r="K960" s="152" t="str">
        <f t="shared" si="175"/>
        <v>男</v>
      </c>
      <c r="M960" s="151">
        <v>54734</v>
      </c>
      <c r="N960" s="151" t="s">
        <v>5127</v>
      </c>
      <c r="O960" s="151" t="s">
        <v>5128</v>
      </c>
      <c r="P960" s="151" t="s">
        <v>5129</v>
      </c>
      <c r="Q960" s="151" t="s">
        <v>5130</v>
      </c>
      <c r="R960" s="151" t="s">
        <v>885</v>
      </c>
      <c r="T960" s="151">
        <v>2</v>
      </c>
    </row>
    <row r="961" spans="1:20" x14ac:dyDescent="0.2">
      <c r="A961" s="151">
        <f t="shared" si="167"/>
        <v>54735</v>
      </c>
      <c r="B961" s="151">
        <f t="shared" si="168"/>
        <v>5</v>
      </c>
      <c r="C961" s="152">
        <f t="shared" si="169"/>
        <v>47</v>
      </c>
      <c r="D961" s="152" t="str">
        <f t="shared" si="170"/>
        <v>只石</v>
      </c>
      <c r="E961" s="152" t="str">
        <f t="shared" si="171"/>
        <v>惇人</v>
      </c>
      <c r="F961" s="153" t="str">
        <f t="shared" si="172"/>
        <v>ﾀﾀﾞｲｼ</v>
      </c>
      <c r="G961" s="153" t="str">
        <f t="shared" si="173"/>
        <v>ｼﾞｭﾝﾄ</v>
      </c>
      <c r="H961" s="154">
        <f t="shared" si="174"/>
        <v>2</v>
      </c>
      <c r="I961" s="152" t="str">
        <f t="shared" si="166"/>
        <v>都府中西</v>
      </c>
      <c r="K961" s="152" t="str">
        <f t="shared" si="175"/>
        <v>男</v>
      </c>
      <c r="M961" s="151">
        <v>54735</v>
      </c>
      <c r="N961" s="151" t="s">
        <v>5131</v>
      </c>
      <c r="O961" s="151" t="s">
        <v>5132</v>
      </c>
      <c r="P961" s="151" t="s">
        <v>5133</v>
      </c>
      <c r="Q961" s="151" t="s">
        <v>5134</v>
      </c>
      <c r="R961" s="151" t="s">
        <v>885</v>
      </c>
      <c r="T961" s="151">
        <v>2</v>
      </c>
    </row>
    <row r="962" spans="1:20" x14ac:dyDescent="0.2">
      <c r="A962" s="151">
        <f t="shared" si="167"/>
        <v>54736</v>
      </c>
      <c r="B962" s="151">
        <f t="shared" si="168"/>
        <v>5</v>
      </c>
      <c r="C962" s="152">
        <f t="shared" si="169"/>
        <v>47</v>
      </c>
      <c r="D962" s="152" t="str">
        <f t="shared" si="170"/>
        <v>島崎</v>
      </c>
      <c r="E962" s="152" t="str">
        <f t="shared" si="171"/>
        <v>太壱</v>
      </c>
      <c r="F962" s="153" t="str">
        <f t="shared" si="172"/>
        <v>ｼﾏｻﾞｷ</v>
      </c>
      <c r="G962" s="153" t="str">
        <f t="shared" si="173"/>
        <v>ﾀｲﾁ</v>
      </c>
      <c r="H962" s="154">
        <f t="shared" si="174"/>
        <v>1</v>
      </c>
      <c r="I962" s="152" t="str">
        <f t="shared" ref="I962:I1025" si="176">VLOOKUP(B962*100+C962,テスト,2,0)</f>
        <v>都府中西</v>
      </c>
      <c r="K962" s="152" t="str">
        <f t="shared" si="175"/>
        <v>男</v>
      </c>
      <c r="M962" s="151">
        <v>54736</v>
      </c>
      <c r="N962" s="151" t="s">
        <v>4332</v>
      </c>
      <c r="O962" s="151" t="s">
        <v>2472</v>
      </c>
      <c r="P962" s="151" t="s">
        <v>3553</v>
      </c>
      <c r="Q962" s="151" t="s">
        <v>515</v>
      </c>
      <c r="R962" s="151" t="s">
        <v>885</v>
      </c>
      <c r="T962" s="151">
        <v>1</v>
      </c>
    </row>
    <row r="963" spans="1:20" x14ac:dyDescent="0.2">
      <c r="A963" s="151">
        <f t="shared" ref="A963:A1026" si="177">M963</f>
        <v>54782</v>
      </c>
      <c r="B963" s="151">
        <f t="shared" ref="B963:B1026" si="178">ROUNDDOWN(A963/10000,0)</f>
        <v>5</v>
      </c>
      <c r="C963" s="152">
        <f t="shared" ref="C963:C1026" si="179">ROUNDDOWN((A963-B963*10000)/100,0)</f>
        <v>47</v>
      </c>
      <c r="D963" s="152" t="str">
        <f t="shared" ref="D963:D1026" si="180">N963</f>
        <v>平林</v>
      </c>
      <c r="E963" s="152" t="str">
        <f t="shared" ref="E963:E1026" si="181">O963</f>
        <v>美鈴</v>
      </c>
      <c r="F963" s="153" t="str">
        <f t="shared" ref="F963:F1026" si="182">P963</f>
        <v>ﾋﾗﾊﾞﾔｼ</v>
      </c>
      <c r="G963" s="153" t="str">
        <f t="shared" ref="G963:G1026" si="183">Q963</f>
        <v>ﾐｽｽﾞ</v>
      </c>
      <c r="H963" s="154">
        <f t="shared" ref="H963:H1026" si="184">T963</f>
        <v>3</v>
      </c>
      <c r="I963" s="152" t="str">
        <f t="shared" si="176"/>
        <v>都府中西</v>
      </c>
      <c r="K963" s="152" t="str">
        <f t="shared" ref="K963:K1026" si="185">R963</f>
        <v>女</v>
      </c>
      <c r="M963" s="380">
        <v>54782</v>
      </c>
      <c r="N963" s="380" t="s">
        <v>2608</v>
      </c>
      <c r="O963" s="380" t="s">
        <v>1553</v>
      </c>
      <c r="P963" s="380" t="s">
        <v>2609</v>
      </c>
      <c r="Q963" s="380" t="s">
        <v>1229</v>
      </c>
      <c r="R963" s="380" t="s">
        <v>886</v>
      </c>
      <c r="S963" s="379"/>
      <c r="T963" s="380">
        <v>3</v>
      </c>
    </row>
    <row r="964" spans="1:20" x14ac:dyDescent="0.2">
      <c r="A964" s="151">
        <f t="shared" si="177"/>
        <v>54783</v>
      </c>
      <c r="B964" s="151">
        <f t="shared" si="178"/>
        <v>5</v>
      </c>
      <c r="C964" s="152">
        <f t="shared" si="179"/>
        <v>47</v>
      </c>
      <c r="D964" s="152" t="str">
        <f t="shared" si="180"/>
        <v>八木</v>
      </c>
      <c r="E964" s="152" t="str">
        <f t="shared" si="181"/>
        <v>望海</v>
      </c>
      <c r="F964" s="153" t="str">
        <f t="shared" si="182"/>
        <v>ﾔｷﾞ</v>
      </c>
      <c r="G964" s="153" t="str">
        <f t="shared" si="183"/>
        <v>ﾉｿﾞﾐ</v>
      </c>
      <c r="H964" s="154">
        <f t="shared" si="184"/>
        <v>3</v>
      </c>
      <c r="I964" s="152" t="str">
        <f t="shared" si="176"/>
        <v>都府中西</v>
      </c>
      <c r="K964" s="152" t="str">
        <f t="shared" si="185"/>
        <v>女</v>
      </c>
      <c r="M964" s="380">
        <v>54783</v>
      </c>
      <c r="N964" s="380" t="s">
        <v>1382</v>
      </c>
      <c r="O964" s="380" t="s">
        <v>2610</v>
      </c>
      <c r="P964" s="380" t="s">
        <v>1341</v>
      </c>
      <c r="Q964" s="380" t="s">
        <v>551</v>
      </c>
      <c r="R964" s="380" t="s">
        <v>886</v>
      </c>
      <c r="S964" s="379"/>
      <c r="T964" s="380">
        <v>3</v>
      </c>
    </row>
    <row r="965" spans="1:20" x14ac:dyDescent="0.2">
      <c r="A965" s="151">
        <f t="shared" si="177"/>
        <v>54784</v>
      </c>
      <c r="B965" s="151">
        <f t="shared" si="178"/>
        <v>5</v>
      </c>
      <c r="C965" s="152">
        <f t="shared" si="179"/>
        <v>47</v>
      </c>
      <c r="D965" s="152" t="str">
        <f t="shared" si="180"/>
        <v>角田</v>
      </c>
      <c r="E965" s="152" t="str">
        <f t="shared" si="181"/>
        <v>真桜</v>
      </c>
      <c r="F965" s="153" t="str">
        <f t="shared" si="182"/>
        <v>ｶｸﾀ</v>
      </c>
      <c r="G965" s="153" t="str">
        <f t="shared" si="183"/>
        <v>ﾏｵ</v>
      </c>
      <c r="H965" s="154">
        <f t="shared" si="184"/>
        <v>3</v>
      </c>
      <c r="I965" s="152" t="str">
        <f t="shared" si="176"/>
        <v>都府中西</v>
      </c>
      <c r="K965" s="152" t="str">
        <f t="shared" si="185"/>
        <v>女</v>
      </c>
      <c r="M965" s="380">
        <v>54784</v>
      </c>
      <c r="N965" s="380" t="s">
        <v>476</v>
      </c>
      <c r="O965" s="380" t="s">
        <v>4314</v>
      </c>
      <c r="P965" s="380" t="s">
        <v>4259</v>
      </c>
      <c r="Q965" s="380" t="s">
        <v>365</v>
      </c>
      <c r="R965" s="380" t="s">
        <v>886</v>
      </c>
      <c r="S965" s="379"/>
      <c r="T965" s="380">
        <v>3</v>
      </c>
    </row>
    <row r="966" spans="1:20" x14ac:dyDescent="0.2">
      <c r="A966" s="151">
        <f t="shared" si="177"/>
        <v>54785</v>
      </c>
      <c r="B966" s="151">
        <f t="shared" si="178"/>
        <v>5</v>
      </c>
      <c r="C966" s="152">
        <f t="shared" si="179"/>
        <v>47</v>
      </c>
      <c r="D966" s="152" t="str">
        <f t="shared" si="180"/>
        <v>松下</v>
      </c>
      <c r="E966" s="152" t="str">
        <f t="shared" si="181"/>
        <v>遥</v>
      </c>
      <c r="F966" s="153" t="str">
        <f t="shared" si="182"/>
        <v>ﾏﾂｼﾀ</v>
      </c>
      <c r="G966" s="153" t="str">
        <f t="shared" si="183"/>
        <v>ﾊﾙｶ</v>
      </c>
      <c r="H966" s="154">
        <f t="shared" si="184"/>
        <v>3</v>
      </c>
      <c r="I966" s="152" t="str">
        <f t="shared" si="176"/>
        <v>都府中西</v>
      </c>
      <c r="K966" s="152" t="str">
        <f t="shared" si="185"/>
        <v>女</v>
      </c>
      <c r="M966" s="380">
        <v>54785</v>
      </c>
      <c r="N966" s="380" t="s">
        <v>154</v>
      </c>
      <c r="O966" s="380" t="s">
        <v>261</v>
      </c>
      <c r="P966" s="380" t="s">
        <v>469</v>
      </c>
      <c r="Q966" s="380" t="s">
        <v>364</v>
      </c>
      <c r="R966" s="380" t="s">
        <v>886</v>
      </c>
      <c r="S966" s="379"/>
      <c r="T966" s="380">
        <v>3</v>
      </c>
    </row>
    <row r="967" spans="1:20" x14ac:dyDescent="0.2">
      <c r="A967" s="151">
        <f t="shared" si="177"/>
        <v>54786</v>
      </c>
      <c r="B967" s="151">
        <f t="shared" si="178"/>
        <v>5</v>
      </c>
      <c r="C967" s="152">
        <f t="shared" si="179"/>
        <v>47</v>
      </c>
      <c r="D967" s="152" t="str">
        <f t="shared" si="180"/>
        <v>清水</v>
      </c>
      <c r="E967" s="152" t="str">
        <f t="shared" si="181"/>
        <v>きの</v>
      </c>
      <c r="F967" s="153" t="str">
        <f t="shared" si="182"/>
        <v>ｼﾐｽﾞ</v>
      </c>
      <c r="G967" s="153" t="str">
        <f t="shared" si="183"/>
        <v>ｷﾉ</v>
      </c>
      <c r="H967" s="154">
        <f t="shared" si="184"/>
        <v>1</v>
      </c>
      <c r="I967" s="152" t="str">
        <f t="shared" si="176"/>
        <v>都府中西</v>
      </c>
      <c r="K967" s="152" t="str">
        <f t="shared" si="185"/>
        <v>女</v>
      </c>
      <c r="M967" s="380">
        <v>54786</v>
      </c>
      <c r="N967" s="380" t="s">
        <v>174</v>
      </c>
      <c r="O967" s="380" t="s">
        <v>5793</v>
      </c>
      <c r="P967" s="380" t="s">
        <v>542</v>
      </c>
      <c r="Q967" s="380" t="s">
        <v>5794</v>
      </c>
      <c r="R967" s="380" t="s">
        <v>886</v>
      </c>
      <c r="S967" s="379"/>
      <c r="T967" s="380">
        <v>1</v>
      </c>
    </row>
    <row r="968" spans="1:20" x14ac:dyDescent="0.2">
      <c r="A968" s="151">
        <f t="shared" si="177"/>
        <v>54787</v>
      </c>
      <c r="B968" s="151">
        <f t="shared" si="178"/>
        <v>5</v>
      </c>
      <c r="C968" s="152">
        <f t="shared" si="179"/>
        <v>47</v>
      </c>
      <c r="D968" s="152" t="str">
        <f t="shared" si="180"/>
        <v>亀井</v>
      </c>
      <c r="E968" s="152" t="str">
        <f t="shared" si="181"/>
        <v>美夏</v>
      </c>
      <c r="F968" s="153" t="str">
        <f t="shared" si="182"/>
        <v>ｶﾒｲ</v>
      </c>
      <c r="G968" s="153" t="str">
        <f t="shared" si="183"/>
        <v>ﾐｶ</v>
      </c>
      <c r="H968" s="154">
        <f t="shared" si="184"/>
        <v>1</v>
      </c>
      <c r="I968" s="152" t="str">
        <f t="shared" si="176"/>
        <v>都府中西</v>
      </c>
      <c r="K968" s="152" t="str">
        <f t="shared" si="185"/>
        <v>女</v>
      </c>
      <c r="M968" s="380">
        <v>54787</v>
      </c>
      <c r="N968" s="380" t="s">
        <v>5795</v>
      </c>
      <c r="O968" s="380" t="s">
        <v>2822</v>
      </c>
      <c r="P968" s="380" t="s">
        <v>5796</v>
      </c>
      <c r="Q968" s="380" t="s">
        <v>933</v>
      </c>
      <c r="R968" s="380" t="s">
        <v>886</v>
      </c>
      <c r="S968" s="379"/>
      <c r="T968" s="380">
        <v>1</v>
      </c>
    </row>
    <row r="969" spans="1:20" x14ac:dyDescent="0.2">
      <c r="A969" s="151">
        <f t="shared" si="177"/>
        <v>54802</v>
      </c>
      <c r="B969" s="151">
        <f t="shared" si="178"/>
        <v>5</v>
      </c>
      <c r="C969" s="152">
        <f t="shared" si="179"/>
        <v>48</v>
      </c>
      <c r="D969" s="152" t="str">
        <f t="shared" si="180"/>
        <v>楢嶋</v>
      </c>
      <c r="E969" s="152" t="str">
        <f t="shared" si="181"/>
        <v>魁</v>
      </c>
      <c r="F969" s="153" t="str">
        <f t="shared" si="182"/>
        <v>ﾅﾗｼﾏ</v>
      </c>
      <c r="G969" s="153" t="str">
        <f t="shared" si="183"/>
        <v>ｶｲ</v>
      </c>
      <c r="H969" s="154">
        <f t="shared" si="184"/>
        <v>3</v>
      </c>
      <c r="I969" s="152" t="str">
        <f t="shared" si="176"/>
        <v>都府中工</v>
      </c>
      <c r="K969" s="152" t="str">
        <f t="shared" si="185"/>
        <v>男</v>
      </c>
      <c r="M969" s="380">
        <v>54802</v>
      </c>
      <c r="N969" s="380" t="s">
        <v>2611</v>
      </c>
      <c r="O969" s="380" t="s">
        <v>1435</v>
      </c>
      <c r="P969" s="380" t="s">
        <v>2612</v>
      </c>
      <c r="Q969" s="380" t="s">
        <v>523</v>
      </c>
      <c r="R969" s="380" t="s">
        <v>885</v>
      </c>
      <c r="S969" s="379"/>
      <c r="T969" s="380">
        <v>3</v>
      </c>
    </row>
    <row r="970" spans="1:20" x14ac:dyDescent="0.2">
      <c r="A970" s="151">
        <f t="shared" si="177"/>
        <v>54803</v>
      </c>
      <c r="B970" s="151">
        <f t="shared" si="178"/>
        <v>5</v>
      </c>
      <c r="C970" s="152">
        <f t="shared" si="179"/>
        <v>48</v>
      </c>
      <c r="D970" s="152" t="str">
        <f t="shared" si="180"/>
        <v>依田</v>
      </c>
      <c r="E970" s="152" t="str">
        <f t="shared" si="181"/>
        <v>雅希</v>
      </c>
      <c r="F970" s="153" t="str">
        <f t="shared" si="182"/>
        <v>ﾖﾀﾞ</v>
      </c>
      <c r="G970" s="153" t="str">
        <f t="shared" si="183"/>
        <v>ﾏｻｷ</v>
      </c>
      <c r="H970" s="154">
        <f t="shared" si="184"/>
        <v>3</v>
      </c>
      <c r="I970" s="152" t="str">
        <f t="shared" si="176"/>
        <v>都府中工</v>
      </c>
      <c r="K970" s="152" t="str">
        <f t="shared" si="185"/>
        <v>男</v>
      </c>
      <c r="M970" s="151">
        <v>54803</v>
      </c>
      <c r="N970" s="151" t="s">
        <v>2613</v>
      </c>
      <c r="O970" s="151" t="s">
        <v>2614</v>
      </c>
      <c r="P970" s="151" t="s">
        <v>2615</v>
      </c>
      <c r="Q970" s="151" t="s">
        <v>446</v>
      </c>
      <c r="R970" s="151" t="s">
        <v>885</v>
      </c>
      <c r="T970" s="151">
        <v>3</v>
      </c>
    </row>
    <row r="971" spans="1:20" x14ac:dyDescent="0.2">
      <c r="A971" s="151">
        <f t="shared" si="177"/>
        <v>54805</v>
      </c>
      <c r="B971" s="151">
        <f t="shared" si="178"/>
        <v>5</v>
      </c>
      <c r="C971" s="152">
        <f t="shared" si="179"/>
        <v>48</v>
      </c>
      <c r="D971" s="152" t="str">
        <f t="shared" si="180"/>
        <v>西田</v>
      </c>
      <c r="E971" s="152" t="str">
        <f t="shared" si="181"/>
        <v>圭佑</v>
      </c>
      <c r="F971" s="153" t="str">
        <f t="shared" si="182"/>
        <v>ﾆｼﾀﾞ</v>
      </c>
      <c r="G971" s="153" t="str">
        <f t="shared" si="183"/>
        <v>ｹｲｽｹ</v>
      </c>
      <c r="H971" s="154">
        <f t="shared" si="184"/>
        <v>2</v>
      </c>
      <c r="I971" s="152" t="str">
        <f t="shared" si="176"/>
        <v>都府中工</v>
      </c>
      <c r="K971" s="152" t="str">
        <f t="shared" si="185"/>
        <v>男</v>
      </c>
      <c r="M971" s="151">
        <v>54805</v>
      </c>
      <c r="N971" s="151" t="s">
        <v>1387</v>
      </c>
      <c r="O971" s="151" t="s">
        <v>1728</v>
      </c>
      <c r="P971" s="151" t="s">
        <v>1339</v>
      </c>
      <c r="Q971" s="151" t="s">
        <v>306</v>
      </c>
      <c r="R971" s="151" t="s">
        <v>885</v>
      </c>
      <c r="T971" s="151">
        <v>2</v>
      </c>
    </row>
    <row r="972" spans="1:20" x14ac:dyDescent="0.2">
      <c r="A972" s="151">
        <f t="shared" si="177"/>
        <v>54806</v>
      </c>
      <c r="B972" s="151">
        <f t="shared" si="178"/>
        <v>5</v>
      </c>
      <c r="C972" s="152">
        <f t="shared" si="179"/>
        <v>48</v>
      </c>
      <c r="D972" s="152" t="str">
        <f t="shared" si="180"/>
        <v>岸元</v>
      </c>
      <c r="E972" s="152" t="str">
        <f t="shared" si="181"/>
        <v>聖矢</v>
      </c>
      <c r="F972" s="153" t="str">
        <f t="shared" si="182"/>
        <v>ｷｼﾓﾄ</v>
      </c>
      <c r="G972" s="153" t="str">
        <f t="shared" si="183"/>
        <v>ｾｲﾔ</v>
      </c>
      <c r="H972" s="154">
        <f t="shared" si="184"/>
        <v>2</v>
      </c>
      <c r="I972" s="152" t="str">
        <f t="shared" si="176"/>
        <v>都府中工</v>
      </c>
      <c r="K972" s="152" t="str">
        <f t="shared" si="185"/>
        <v>男</v>
      </c>
      <c r="M972" s="151">
        <v>54806</v>
      </c>
      <c r="N972" s="151" t="s">
        <v>4315</v>
      </c>
      <c r="O972" s="151" t="s">
        <v>4316</v>
      </c>
      <c r="P972" s="151" t="s">
        <v>4317</v>
      </c>
      <c r="Q972" s="151" t="s">
        <v>572</v>
      </c>
      <c r="R972" s="151" t="s">
        <v>885</v>
      </c>
      <c r="T972" s="151">
        <v>2</v>
      </c>
    </row>
    <row r="973" spans="1:20" x14ac:dyDescent="0.2">
      <c r="A973" s="151">
        <f t="shared" si="177"/>
        <v>54807</v>
      </c>
      <c r="B973" s="151">
        <f t="shared" si="178"/>
        <v>5</v>
      </c>
      <c r="C973" s="152">
        <f t="shared" si="179"/>
        <v>48</v>
      </c>
      <c r="D973" s="152" t="str">
        <f t="shared" si="180"/>
        <v>藤澤</v>
      </c>
      <c r="E973" s="152" t="str">
        <f t="shared" si="181"/>
        <v>裕基</v>
      </c>
      <c r="F973" s="153" t="str">
        <f t="shared" si="182"/>
        <v>ﾌｼﾞｻﾜ</v>
      </c>
      <c r="G973" s="153" t="str">
        <f t="shared" si="183"/>
        <v>ﾕｳｷ</v>
      </c>
      <c r="H973" s="154">
        <f t="shared" si="184"/>
        <v>2</v>
      </c>
      <c r="I973" s="152" t="str">
        <f t="shared" si="176"/>
        <v>都府中工</v>
      </c>
      <c r="K973" s="152" t="str">
        <f t="shared" si="185"/>
        <v>男</v>
      </c>
      <c r="M973" s="151">
        <v>54807</v>
      </c>
      <c r="N973" s="151" t="s">
        <v>2057</v>
      </c>
      <c r="O973" s="151" t="s">
        <v>1439</v>
      </c>
      <c r="P973" s="151" t="s">
        <v>1626</v>
      </c>
      <c r="Q973" s="151" t="s">
        <v>307</v>
      </c>
      <c r="R973" s="151" t="s">
        <v>885</v>
      </c>
      <c r="T973" s="151">
        <v>2</v>
      </c>
    </row>
    <row r="974" spans="1:20" x14ac:dyDescent="0.2">
      <c r="A974" s="151">
        <f t="shared" si="177"/>
        <v>54808</v>
      </c>
      <c r="B974" s="151">
        <f t="shared" si="178"/>
        <v>5</v>
      </c>
      <c r="C974" s="152">
        <f t="shared" si="179"/>
        <v>48</v>
      </c>
      <c r="D974" s="152" t="str">
        <f t="shared" si="180"/>
        <v>田畑</v>
      </c>
      <c r="E974" s="152" t="str">
        <f t="shared" si="181"/>
        <v>遥紀</v>
      </c>
      <c r="F974" s="153" t="str">
        <f t="shared" si="182"/>
        <v>ﾀﾊﾞﾀ</v>
      </c>
      <c r="G974" s="153" t="str">
        <f t="shared" si="183"/>
        <v>ﾊﾙｷ</v>
      </c>
      <c r="H974" s="154">
        <f t="shared" si="184"/>
        <v>1</v>
      </c>
      <c r="I974" s="152" t="str">
        <f t="shared" si="176"/>
        <v>都府中工</v>
      </c>
      <c r="K974" s="152" t="str">
        <f t="shared" si="185"/>
        <v>男</v>
      </c>
      <c r="M974" s="151">
        <v>54808</v>
      </c>
      <c r="N974" s="151" t="s">
        <v>19</v>
      </c>
      <c r="O974" s="151" t="s">
        <v>5797</v>
      </c>
      <c r="P974" s="151" t="s">
        <v>1210</v>
      </c>
      <c r="Q974" s="151" t="s">
        <v>503</v>
      </c>
      <c r="R974" s="151" t="s">
        <v>885</v>
      </c>
      <c r="T974" s="151">
        <v>1</v>
      </c>
    </row>
    <row r="975" spans="1:20" x14ac:dyDescent="0.2">
      <c r="A975" s="151">
        <f t="shared" si="177"/>
        <v>54822</v>
      </c>
      <c r="B975" s="151">
        <f t="shared" si="178"/>
        <v>5</v>
      </c>
      <c r="C975" s="152">
        <f t="shared" si="179"/>
        <v>48</v>
      </c>
      <c r="D975" s="152" t="str">
        <f t="shared" si="180"/>
        <v>大塚</v>
      </c>
      <c r="E975" s="152" t="str">
        <f t="shared" si="181"/>
        <v>隆翔</v>
      </c>
      <c r="F975" s="153" t="str">
        <f t="shared" si="182"/>
        <v>ｵｵﾂｶ</v>
      </c>
      <c r="G975" s="153" t="str">
        <f t="shared" si="183"/>
        <v>ﾘｮｳ</v>
      </c>
      <c r="H975" s="154">
        <f t="shared" si="184"/>
        <v>2</v>
      </c>
      <c r="I975" s="152" t="str">
        <f t="shared" si="176"/>
        <v>都府中工</v>
      </c>
      <c r="K975" s="152" t="str">
        <f t="shared" si="185"/>
        <v>男</v>
      </c>
      <c r="M975" s="151">
        <v>54822</v>
      </c>
      <c r="N975" s="151" t="s">
        <v>198</v>
      </c>
      <c r="O975" s="151" t="s">
        <v>4725</v>
      </c>
      <c r="P975" s="151" t="s">
        <v>624</v>
      </c>
      <c r="Q975" s="151" t="s">
        <v>396</v>
      </c>
      <c r="R975" s="151" t="s">
        <v>885</v>
      </c>
      <c r="T975" s="151">
        <v>2</v>
      </c>
    </row>
    <row r="976" spans="1:20" x14ac:dyDescent="0.2">
      <c r="A976" s="151">
        <f t="shared" si="177"/>
        <v>55001</v>
      </c>
      <c r="B976" s="151">
        <f t="shared" si="178"/>
        <v>5</v>
      </c>
      <c r="C976" s="152">
        <f t="shared" si="179"/>
        <v>50</v>
      </c>
      <c r="D976" s="152" t="str">
        <f t="shared" si="180"/>
        <v>井上</v>
      </c>
      <c r="E976" s="152" t="str">
        <f t="shared" si="181"/>
        <v>優太</v>
      </c>
      <c r="F976" s="153" t="str">
        <f t="shared" si="182"/>
        <v>ｲﾉｳｴ</v>
      </c>
      <c r="G976" s="153" t="str">
        <f t="shared" si="183"/>
        <v>ﾕｳﾀ</v>
      </c>
      <c r="H976" s="154">
        <f t="shared" si="184"/>
        <v>1</v>
      </c>
      <c r="I976" s="152" t="str">
        <f t="shared" si="176"/>
        <v>明星</v>
      </c>
      <c r="K976" s="152" t="str">
        <f t="shared" si="185"/>
        <v>男</v>
      </c>
      <c r="M976" s="151">
        <v>55001</v>
      </c>
      <c r="N976" s="151" t="s">
        <v>166</v>
      </c>
      <c r="O976" s="151" t="s">
        <v>179</v>
      </c>
      <c r="P976" s="151" t="s">
        <v>508</v>
      </c>
      <c r="Q976" s="151" t="s">
        <v>373</v>
      </c>
      <c r="R976" s="151" t="s">
        <v>885</v>
      </c>
      <c r="T976" s="151">
        <v>1</v>
      </c>
    </row>
    <row r="977" spans="1:20" x14ac:dyDescent="0.2">
      <c r="A977" s="151">
        <f t="shared" si="177"/>
        <v>55002</v>
      </c>
      <c r="B977" s="151">
        <f t="shared" si="178"/>
        <v>5</v>
      </c>
      <c r="C977" s="152">
        <f t="shared" si="179"/>
        <v>50</v>
      </c>
      <c r="D977" s="152" t="str">
        <f t="shared" si="180"/>
        <v>角田</v>
      </c>
      <c r="E977" s="152" t="str">
        <f t="shared" si="181"/>
        <v>泰政</v>
      </c>
      <c r="F977" s="153" t="str">
        <f t="shared" si="182"/>
        <v>ﾂﾉﾀﾞ</v>
      </c>
      <c r="G977" s="153" t="str">
        <f t="shared" si="183"/>
        <v>ﾔｽﾏｻ</v>
      </c>
      <c r="H977" s="154">
        <f t="shared" si="184"/>
        <v>1</v>
      </c>
      <c r="I977" s="152" t="str">
        <f t="shared" si="176"/>
        <v>明星</v>
      </c>
      <c r="K977" s="152" t="str">
        <f t="shared" si="185"/>
        <v>男</v>
      </c>
      <c r="M977" s="151">
        <v>55002</v>
      </c>
      <c r="N977" s="151" t="s">
        <v>476</v>
      </c>
      <c r="O977" s="151" t="s">
        <v>5798</v>
      </c>
      <c r="P977" s="151" t="s">
        <v>1740</v>
      </c>
      <c r="Q977" s="151" t="s">
        <v>5799</v>
      </c>
      <c r="R977" s="151" t="s">
        <v>885</v>
      </c>
      <c r="T977" s="151">
        <v>1</v>
      </c>
    </row>
    <row r="978" spans="1:20" x14ac:dyDescent="0.2">
      <c r="A978" s="151">
        <f t="shared" si="177"/>
        <v>55003</v>
      </c>
      <c r="B978" s="151">
        <f t="shared" si="178"/>
        <v>5</v>
      </c>
      <c r="C978" s="152">
        <f t="shared" si="179"/>
        <v>50</v>
      </c>
      <c r="D978" s="152" t="str">
        <f t="shared" si="180"/>
        <v>杉浦</v>
      </c>
      <c r="E978" s="152" t="str">
        <f t="shared" si="181"/>
        <v>駿</v>
      </c>
      <c r="F978" s="153" t="str">
        <f t="shared" si="182"/>
        <v>ｽｷﾞｳﾗ</v>
      </c>
      <c r="G978" s="153" t="str">
        <f t="shared" si="183"/>
        <v>ｼｭﾝ</v>
      </c>
      <c r="H978" s="154">
        <f t="shared" si="184"/>
        <v>1</v>
      </c>
      <c r="I978" s="152" t="str">
        <f t="shared" si="176"/>
        <v>明星</v>
      </c>
      <c r="K978" s="152" t="str">
        <f t="shared" si="185"/>
        <v>男</v>
      </c>
      <c r="M978" s="151">
        <v>55003</v>
      </c>
      <c r="N978" s="151" t="s">
        <v>586</v>
      </c>
      <c r="O978" s="151" t="s">
        <v>2903</v>
      </c>
      <c r="P978" s="151" t="s">
        <v>587</v>
      </c>
      <c r="Q978" s="151" t="s">
        <v>583</v>
      </c>
      <c r="R978" s="151" t="s">
        <v>885</v>
      </c>
      <c r="T978" s="151">
        <v>1</v>
      </c>
    </row>
    <row r="979" spans="1:20" x14ac:dyDescent="0.2">
      <c r="A979" s="151">
        <f t="shared" si="177"/>
        <v>55004</v>
      </c>
      <c r="B979" s="151">
        <f t="shared" si="178"/>
        <v>5</v>
      </c>
      <c r="C979" s="152">
        <f t="shared" si="179"/>
        <v>50</v>
      </c>
      <c r="D979" s="152" t="str">
        <f t="shared" si="180"/>
        <v>篠田</v>
      </c>
      <c r="E979" s="152" t="str">
        <f t="shared" si="181"/>
        <v>徹平</v>
      </c>
      <c r="F979" s="153" t="str">
        <f t="shared" si="182"/>
        <v>ｼﾉﾀﾞ</v>
      </c>
      <c r="G979" s="153" t="str">
        <f t="shared" si="183"/>
        <v>ﾃｯﾍﾟｲ</v>
      </c>
      <c r="H979" s="154">
        <f t="shared" si="184"/>
        <v>1</v>
      </c>
      <c r="I979" s="152" t="str">
        <f t="shared" si="176"/>
        <v>明星</v>
      </c>
      <c r="K979" s="152" t="str">
        <f t="shared" si="185"/>
        <v>男</v>
      </c>
      <c r="M979" s="151">
        <v>55004</v>
      </c>
      <c r="N979" s="151" t="s">
        <v>1555</v>
      </c>
      <c r="O979" s="151" t="s">
        <v>6524</v>
      </c>
      <c r="P979" s="151" t="s">
        <v>1556</v>
      </c>
      <c r="Q979" s="151" t="s">
        <v>4656</v>
      </c>
      <c r="R979" s="151" t="s">
        <v>885</v>
      </c>
      <c r="T979" s="151">
        <v>1</v>
      </c>
    </row>
    <row r="980" spans="1:20" x14ac:dyDescent="0.2">
      <c r="A980" s="151">
        <f t="shared" si="177"/>
        <v>55034</v>
      </c>
      <c r="B980" s="151">
        <f t="shared" si="178"/>
        <v>5</v>
      </c>
      <c r="C980" s="152">
        <f t="shared" si="179"/>
        <v>50</v>
      </c>
      <c r="D980" s="152" t="str">
        <f t="shared" si="180"/>
        <v>田中</v>
      </c>
      <c r="E980" s="152" t="str">
        <f t="shared" si="181"/>
        <v>弦</v>
      </c>
      <c r="F980" s="153" t="str">
        <f t="shared" si="182"/>
        <v>ﾀﾅｶ</v>
      </c>
      <c r="G980" s="153" t="str">
        <f t="shared" si="183"/>
        <v>ｹﾞﾝ</v>
      </c>
      <c r="H980" s="154">
        <f t="shared" si="184"/>
        <v>3</v>
      </c>
      <c r="I980" s="152" t="str">
        <f t="shared" si="176"/>
        <v>明星</v>
      </c>
      <c r="K980" s="152" t="str">
        <f t="shared" si="185"/>
        <v>男</v>
      </c>
      <c r="M980" s="151">
        <v>55034</v>
      </c>
      <c r="N980" s="151" t="s">
        <v>138</v>
      </c>
      <c r="O980" s="151" t="s">
        <v>1978</v>
      </c>
      <c r="P980" s="151" t="s">
        <v>418</v>
      </c>
      <c r="Q980" s="151" t="s">
        <v>2230</v>
      </c>
      <c r="R980" s="151" t="s">
        <v>885</v>
      </c>
      <c r="T980" s="151">
        <v>3</v>
      </c>
    </row>
    <row r="981" spans="1:20" x14ac:dyDescent="0.2">
      <c r="A981" s="151">
        <f t="shared" si="177"/>
        <v>55035</v>
      </c>
      <c r="B981" s="151">
        <f t="shared" si="178"/>
        <v>5</v>
      </c>
      <c r="C981" s="152">
        <f t="shared" si="179"/>
        <v>50</v>
      </c>
      <c r="D981" s="152" t="str">
        <f t="shared" si="180"/>
        <v>廣瀬</v>
      </c>
      <c r="E981" s="152" t="str">
        <f t="shared" si="181"/>
        <v>裕基</v>
      </c>
      <c r="F981" s="153" t="str">
        <f t="shared" si="182"/>
        <v>ﾋﾛｾ</v>
      </c>
      <c r="G981" s="153" t="str">
        <f t="shared" si="183"/>
        <v>ﾕｳｷ</v>
      </c>
      <c r="H981" s="154">
        <f t="shared" si="184"/>
        <v>3</v>
      </c>
      <c r="I981" s="152" t="str">
        <f t="shared" si="176"/>
        <v>明星</v>
      </c>
      <c r="K981" s="152" t="str">
        <f t="shared" si="185"/>
        <v>男</v>
      </c>
      <c r="M981" s="151">
        <v>55035</v>
      </c>
      <c r="N981" s="151" t="s">
        <v>1979</v>
      </c>
      <c r="O981" s="151" t="s">
        <v>1439</v>
      </c>
      <c r="P981" s="151" t="s">
        <v>2231</v>
      </c>
      <c r="Q981" s="151" t="s">
        <v>307</v>
      </c>
      <c r="R981" s="151" t="s">
        <v>885</v>
      </c>
      <c r="T981" s="151">
        <v>3</v>
      </c>
    </row>
    <row r="982" spans="1:20" x14ac:dyDescent="0.2">
      <c r="A982" s="151">
        <f t="shared" si="177"/>
        <v>55036</v>
      </c>
      <c r="B982" s="151">
        <f t="shared" si="178"/>
        <v>5</v>
      </c>
      <c r="C982" s="152">
        <f t="shared" si="179"/>
        <v>50</v>
      </c>
      <c r="D982" s="152" t="str">
        <f t="shared" si="180"/>
        <v>福本</v>
      </c>
      <c r="E982" s="152" t="str">
        <f t="shared" si="181"/>
        <v>圭佑</v>
      </c>
      <c r="F982" s="153" t="str">
        <f t="shared" si="182"/>
        <v>ﾌｸﾓﾄ</v>
      </c>
      <c r="G982" s="153" t="str">
        <f t="shared" si="183"/>
        <v>ｹｲｽｹ</v>
      </c>
      <c r="H982" s="154">
        <f t="shared" si="184"/>
        <v>3</v>
      </c>
      <c r="I982" s="152" t="str">
        <f t="shared" si="176"/>
        <v>明星</v>
      </c>
      <c r="K982" s="152" t="str">
        <f t="shared" si="185"/>
        <v>男</v>
      </c>
      <c r="M982" s="380">
        <v>55036</v>
      </c>
      <c r="N982" s="380" t="s">
        <v>1519</v>
      </c>
      <c r="O982" s="380" t="s">
        <v>1728</v>
      </c>
      <c r="P982" s="380" t="s">
        <v>14</v>
      </c>
      <c r="Q982" s="380" t="s">
        <v>306</v>
      </c>
      <c r="R982" s="380" t="s">
        <v>885</v>
      </c>
      <c r="S982" s="379"/>
      <c r="T982" s="380">
        <v>3</v>
      </c>
    </row>
    <row r="983" spans="1:20" x14ac:dyDescent="0.2">
      <c r="A983" s="151">
        <f t="shared" si="177"/>
        <v>55038</v>
      </c>
      <c r="B983" s="151">
        <f t="shared" si="178"/>
        <v>5</v>
      </c>
      <c r="C983" s="152">
        <f t="shared" si="179"/>
        <v>50</v>
      </c>
      <c r="D983" s="152" t="str">
        <f t="shared" si="180"/>
        <v>相馬</v>
      </c>
      <c r="E983" s="152" t="str">
        <f t="shared" si="181"/>
        <v>健太</v>
      </c>
      <c r="F983" s="153" t="str">
        <f t="shared" si="182"/>
        <v>ｿｳﾏ</v>
      </c>
      <c r="G983" s="153" t="str">
        <f t="shared" si="183"/>
        <v>ｹﾝﾀ</v>
      </c>
      <c r="H983" s="154">
        <f t="shared" si="184"/>
        <v>3</v>
      </c>
      <c r="I983" s="152" t="str">
        <f t="shared" si="176"/>
        <v>明星</v>
      </c>
      <c r="K983" s="152" t="str">
        <f t="shared" si="185"/>
        <v>男</v>
      </c>
      <c r="M983" s="380">
        <v>55038</v>
      </c>
      <c r="N983" s="380" t="s">
        <v>1311</v>
      </c>
      <c r="O983" s="380" t="s">
        <v>107</v>
      </c>
      <c r="P983" s="380" t="s">
        <v>1313</v>
      </c>
      <c r="Q983" s="380" t="s">
        <v>322</v>
      </c>
      <c r="R983" s="380" t="s">
        <v>885</v>
      </c>
      <c r="S983" s="379"/>
      <c r="T983" s="380">
        <v>3</v>
      </c>
    </row>
    <row r="984" spans="1:20" x14ac:dyDescent="0.2">
      <c r="A984" s="151">
        <f t="shared" si="177"/>
        <v>55040</v>
      </c>
      <c r="B984" s="151">
        <f t="shared" si="178"/>
        <v>5</v>
      </c>
      <c r="C984" s="152">
        <f t="shared" si="179"/>
        <v>50</v>
      </c>
      <c r="D984" s="152" t="str">
        <f t="shared" si="180"/>
        <v>松村</v>
      </c>
      <c r="E984" s="152" t="str">
        <f t="shared" si="181"/>
        <v>輝樹</v>
      </c>
      <c r="F984" s="153" t="str">
        <f t="shared" si="182"/>
        <v>ﾏﾂﾑﾗ</v>
      </c>
      <c r="G984" s="153" t="str">
        <f t="shared" si="183"/>
        <v>ﾃﾙｷ</v>
      </c>
      <c r="H984" s="154">
        <f t="shared" si="184"/>
        <v>3</v>
      </c>
      <c r="I984" s="152" t="str">
        <f t="shared" si="176"/>
        <v>明星</v>
      </c>
      <c r="K984" s="152" t="str">
        <f t="shared" si="185"/>
        <v>男</v>
      </c>
      <c r="M984" s="380">
        <v>55040</v>
      </c>
      <c r="N984" s="380" t="s">
        <v>1558</v>
      </c>
      <c r="O984" s="380" t="s">
        <v>2616</v>
      </c>
      <c r="P984" s="380" t="s">
        <v>1559</v>
      </c>
      <c r="Q984" s="380" t="s">
        <v>2617</v>
      </c>
      <c r="R984" s="380" t="s">
        <v>885</v>
      </c>
      <c r="S984" s="379"/>
      <c r="T984" s="380">
        <v>3</v>
      </c>
    </row>
    <row r="985" spans="1:20" x14ac:dyDescent="0.2">
      <c r="A985" s="151">
        <f t="shared" si="177"/>
        <v>55042</v>
      </c>
      <c r="B985" s="151">
        <f t="shared" si="178"/>
        <v>5</v>
      </c>
      <c r="C985" s="152">
        <f t="shared" si="179"/>
        <v>50</v>
      </c>
      <c r="D985" s="152" t="str">
        <f t="shared" si="180"/>
        <v>関谷</v>
      </c>
      <c r="E985" s="152" t="str">
        <f t="shared" si="181"/>
        <v>康生</v>
      </c>
      <c r="F985" s="153" t="str">
        <f t="shared" si="182"/>
        <v>ｾｷﾔ</v>
      </c>
      <c r="G985" s="153" t="str">
        <f t="shared" si="183"/>
        <v>ｺｳｾｲ</v>
      </c>
      <c r="H985" s="154">
        <f t="shared" si="184"/>
        <v>2</v>
      </c>
      <c r="I985" s="152" t="str">
        <f t="shared" si="176"/>
        <v>明星</v>
      </c>
      <c r="K985" s="152" t="str">
        <f t="shared" si="185"/>
        <v>男</v>
      </c>
      <c r="M985" s="380">
        <v>55042</v>
      </c>
      <c r="N985" s="380" t="s">
        <v>31</v>
      </c>
      <c r="O985" s="380" t="s">
        <v>3559</v>
      </c>
      <c r="P985" s="380" t="s">
        <v>32</v>
      </c>
      <c r="Q985" s="380" t="s">
        <v>2209</v>
      </c>
      <c r="R985" s="380" t="s">
        <v>885</v>
      </c>
      <c r="S985" s="379"/>
      <c r="T985" s="380">
        <v>2</v>
      </c>
    </row>
    <row r="986" spans="1:20" x14ac:dyDescent="0.2">
      <c r="A986" s="151">
        <f t="shared" si="177"/>
        <v>55043</v>
      </c>
      <c r="B986" s="151">
        <f t="shared" si="178"/>
        <v>5</v>
      </c>
      <c r="C986" s="152">
        <f t="shared" si="179"/>
        <v>50</v>
      </c>
      <c r="D986" s="152" t="str">
        <f t="shared" si="180"/>
        <v>月本</v>
      </c>
      <c r="E986" s="152" t="str">
        <f t="shared" si="181"/>
        <v>崇喜</v>
      </c>
      <c r="F986" s="153" t="str">
        <f t="shared" si="182"/>
        <v>ﾂｷﾓﾄ</v>
      </c>
      <c r="G986" s="153" t="str">
        <f t="shared" si="183"/>
        <v>ﾀｶｷ</v>
      </c>
      <c r="H986" s="154">
        <f t="shared" si="184"/>
        <v>2</v>
      </c>
      <c r="I986" s="152" t="str">
        <f t="shared" si="176"/>
        <v>明星</v>
      </c>
      <c r="K986" s="152" t="str">
        <f t="shared" si="185"/>
        <v>男</v>
      </c>
      <c r="M986" s="151">
        <v>55043</v>
      </c>
      <c r="N986" s="151" t="s">
        <v>4318</v>
      </c>
      <c r="O986" s="151" t="s">
        <v>4319</v>
      </c>
      <c r="P986" s="151" t="s">
        <v>4320</v>
      </c>
      <c r="Q986" s="151" t="s">
        <v>1699</v>
      </c>
      <c r="R986" s="151" t="s">
        <v>885</v>
      </c>
      <c r="T986" s="151">
        <v>2</v>
      </c>
    </row>
    <row r="987" spans="1:20" x14ac:dyDescent="0.2">
      <c r="A987" s="151">
        <f t="shared" si="177"/>
        <v>55045</v>
      </c>
      <c r="B987" s="151">
        <f t="shared" si="178"/>
        <v>5</v>
      </c>
      <c r="C987" s="152">
        <f t="shared" si="179"/>
        <v>50</v>
      </c>
      <c r="D987" s="152" t="str">
        <f t="shared" si="180"/>
        <v>伊藤</v>
      </c>
      <c r="E987" s="152" t="str">
        <f t="shared" si="181"/>
        <v>大貴</v>
      </c>
      <c r="F987" s="153" t="str">
        <f t="shared" si="182"/>
        <v>ｲﾄｳ</v>
      </c>
      <c r="G987" s="153" t="str">
        <f t="shared" si="183"/>
        <v>ﾀﾞｲｷ</v>
      </c>
      <c r="H987" s="154">
        <f t="shared" si="184"/>
        <v>2</v>
      </c>
      <c r="I987" s="152" t="str">
        <f t="shared" si="176"/>
        <v>明星</v>
      </c>
      <c r="K987" s="152" t="str">
        <f t="shared" si="185"/>
        <v>男</v>
      </c>
      <c r="M987" s="151">
        <v>55045</v>
      </c>
      <c r="N987" s="151" t="s">
        <v>106</v>
      </c>
      <c r="O987" s="151" t="s">
        <v>235</v>
      </c>
      <c r="P987" s="151" t="s">
        <v>319</v>
      </c>
      <c r="Q987" s="151" t="s">
        <v>422</v>
      </c>
      <c r="R987" s="151" t="s">
        <v>885</v>
      </c>
      <c r="T987" s="151">
        <v>2</v>
      </c>
    </row>
    <row r="988" spans="1:20" x14ac:dyDescent="0.2">
      <c r="A988" s="151">
        <f t="shared" si="177"/>
        <v>55046</v>
      </c>
      <c r="B988" s="151">
        <f t="shared" si="178"/>
        <v>5</v>
      </c>
      <c r="C988" s="152">
        <f t="shared" si="179"/>
        <v>50</v>
      </c>
      <c r="D988" s="152" t="str">
        <f t="shared" si="180"/>
        <v>塚口</v>
      </c>
      <c r="E988" s="152" t="str">
        <f t="shared" si="181"/>
        <v>哲平</v>
      </c>
      <c r="F988" s="153" t="str">
        <f t="shared" si="182"/>
        <v>ﾂｶｸﾞﾁ</v>
      </c>
      <c r="G988" s="153" t="str">
        <f t="shared" si="183"/>
        <v>ﾃｯﾍﾟｲ</v>
      </c>
      <c r="H988" s="154">
        <f t="shared" si="184"/>
        <v>1</v>
      </c>
      <c r="I988" s="152" t="str">
        <f t="shared" si="176"/>
        <v>明星</v>
      </c>
      <c r="K988" s="152" t="str">
        <f t="shared" si="185"/>
        <v>男</v>
      </c>
      <c r="M988" s="151">
        <v>55046</v>
      </c>
      <c r="N988" s="151" t="s">
        <v>5135</v>
      </c>
      <c r="O988" s="151" t="s">
        <v>4654</v>
      </c>
      <c r="P988" s="151" t="s">
        <v>5136</v>
      </c>
      <c r="Q988" s="151" t="s">
        <v>4656</v>
      </c>
      <c r="R988" s="151" t="s">
        <v>885</v>
      </c>
      <c r="T988" s="151">
        <v>1</v>
      </c>
    </row>
    <row r="989" spans="1:20" x14ac:dyDescent="0.2">
      <c r="A989" s="151">
        <f t="shared" si="177"/>
        <v>55048</v>
      </c>
      <c r="B989" s="151">
        <f t="shared" si="178"/>
        <v>5</v>
      </c>
      <c r="C989" s="152">
        <f t="shared" si="179"/>
        <v>50</v>
      </c>
      <c r="D989" s="152" t="str">
        <f t="shared" si="180"/>
        <v>田川</v>
      </c>
      <c r="E989" s="152" t="str">
        <f t="shared" si="181"/>
        <v>柚紀</v>
      </c>
      <c r="F989" s="153" t="str">
        <f t="shared" si="182"/>
        <v>ﾀｶﾞﾜ</v>
      </c>
      <c r="G989" s="153" t="str">
        <f t="shared" si="183"/>
        <v>ﾕｽﾞｷ</v>
      </c>
      <c r="H989" s="154">
        <f t="shared" si="184"/>
        <v>1</v>
      </c>
      <c r="I989" s="152" t="str">
        <f t="shared" si="176"/>
        <v>明星</v>
      </c>
      <c r="K989" s="152" t="str">
        <f t="shared" si="185"/>
        <v>男</v>
      </c>
      <c r="M989" s="151">
        <v>55048</v>
      </c>
      <c r="N989" s="151" t="s">
        <v>5800</v>
      </c>
      <c r="O989" s="151" t="s">
        <v>5801</v>
      </c>
      <c r="P989" s="151" t="s">
        <v>5802</v>
      </c>
      <c r="Q989" s="151" t="s">
        <v>2297</v>
      </c>
      <c r="R989" s="151" t="s">
        <v>885</v>
      </c>
      <c r="T989" s="151">
        <v>1</v>
      </c>
    </row>
    <row r="990" spans="1:20" x14ac:dyDescent="0.2">
      <c r="A990" s="151">
        <f t="shared" si="177"/>
        <v>55049</v>
      </c>
      <c r="B990" s="151">
        <f t="shared" si="178"/>
        <v>5</v>
      </c>
      <c r="C990" s="152">
        <f t="shared" si="179"/>
        <v>50</v>
      </c>
      <c r="D990" s="152" t="str">
        <f t="shared" si="180"/>
        <v>新村</v>
      </c>
      <c r="E990" s="152" t="str">
        <f t="shared" si="181"/>
        <v>季生</v>
      </c>
      <c r="F990" s="153" t="str">
        <f t="shared" si="182"/>
        <v>ｼﾝﾑﾗ</v>
      </c>
      <c r="G990" s="153" t="str">
        <f t="shared" si="183"/>
        <v>ﾄｼｷ</v>
      </c>
      <c r="H990" s="154">
        <f t="shared" si="184"/>
        <v>1</v>
      </c>
      <c r="I990" s="152" t="str">
        <f t="shared" si="176"/>
        <v>明星</v>
      </c>
      <c r="K990" s="152" t="str">
        <f t="shared" si="185"/>
        <v>男</v>
      </c>
      <c r="M990" s="151">
        <v>55049</v>
      </c>
      <c r="N990" s="151" t="s">
        <v>5020</v>
      </c>
      <c r="O990" s="151" t="s">
        <v>5803</v>
      </c>
      <c r="P990" s="151" t="s">
        <v>5804</v>
      </c>
      <c r="Q990" s="151" t="s">
        <v>326</v>
      </c>
      <c r="R990" s="151" t="s">
        <v>885</v>
      </c>
      <c r="T990" s="151">
        <v>1</v>
      </c>
    </row>
    <row r="991" spans="1:20" x14ac:dyDescent="0.2">
      <c r="A991" s="151">
        <f t="shared" si="177"/>
        <v>55050</v>
      </c>
      <c r="B991" s="151">
        <f t="shared" si="178"/>
        <v>5</v>
      </c>
      <c r="C991" s="152">
        <f t="shared" si="179"/>
        <v>50</v>
      </c>
      <c r="D991" s="152" t="str">
        <f t="shared" si="180"/>
        <v>佐伯</v>
      </c>
      <c r="E991" s="152" t="str">
        <f t="shared" si="181"/>
        <v>侑星</v>
      </c>
      <c r="F991" s="153" t="str">
        <f t="shared" si="182"/>
        <v>ｻｴｷ</v>
      </c>
      <c r="G991" s="153" t="str">
        <f t="shared" si="183"/>
        <v>ﾕｳｾｲ</v>
      </c>
      <c r="H991" s="154">
        <f t="shared" si="184"/>
        <v>1</v>
      </c>
      <c r="I991" s="152" t="str">
        <f t="shared" si="176"/>
        <v>明星</v>
      </c>
      <c r="K991" s="152" t="str">
        <f t="shared" si="185"/>
        <v>男</v>
      </c>
      <c r="M991" s="151">
        <v>55050</v>
      </c>
      <c r="N991" s="151" t="s">
        <v>5805</v>
      </c>
      <c r="O991" s="151" t="s">
        <v>5806</v>
      </c>
      <c r="P991" s="151" t="s">
        <v>604</v>
      </c>
      <c r="Q991" s="151" t="s">
        <v>5807</v>
      </c>
      <c r="R991" s="151" t="s">
        <v>885</v>
      </c>
      <c r="T991" s="151">
        <v>1</v>
      </c>
    </row>
    <row r="992" spans="1:20" x14ac:dyDescent="0.2">
      <c r="A992" s="151">
        <f t="shared" si="177"/>
        <v>55080</v>
      </c>
      <c r="B992" s="151">
        <f t="shared" si="178"/>
        <v>5</v>
      </c>
      <c r="C992" s="152">
        <f t="shared" si="179"/>
        <v>50</v>
      </c>
      <c r="D992" s="152" t="str">
        <f t="shared" si="180"/>
        <v>ヒリアー</v>
      </c>
      <c r="E992" s="152" t="str">
        <f t="shared" si="181"/>
        <v>紗璃苗</v>
      </c>
      <c r="F992" s="153" t="str">
        <f t="shared" si="182"/>
        <v>ﾋﾘｱｰ</v>
      </c>
      <c r="G992" s="153" t="str">
        <f t="shared" si="183"/>
        <v>ｻﾘﾅ</v>
      </c>
      <c r="H992" s="154">
        <f t="shared" si="184"/>
        <v>1</v>
      </c>
      <c r="I992" s="152" t="str">
        <f t="shared" si="176"/>
        <v>明星</v>
      </c>
      <c r="K992" s="152" t="str">
        <f t="shared" si="185"/>
        <v>女</v>
      </c>
      <c r="M992" s="380">
        <v>55080</v>
      </c>
      <c r="N992" s="380" t="s">
        <v>6610</v>
      </c>
      <c r="O992" s="380" t="s">
        <v>5137</v>
      </c>
      <c r="P992" s="380" t="s">
        <v>5138</v>
      </c>
      <c r="Q992" s="380" t="s">
        <v>5139</v>
      </c>
      <c r="R992" s="380" t="s">
        <v>886</v>
      </c>
      <c r="S992" s="379"/>
      <c r="T992" s="380">
        <v>1</v>
      </c>
    </row>
    <row r="993" spans="1:20" x14ac:dyDescent="0.2">
      <c r="A993" s="151">
        <f t="shared" si="177"/>
        <v>55081</v>
      </c>
      <c r="B993" s="151">
        <f t="shared" si="178"/>
        <v>5</v>
      </c>
      <c r="C993" s="152">
        <f t="shared" si="179"/>
        <v>50</v>
      </c>
      <c r="D993" s="152" t="str">
        <f t="shared" si="180"/>
        <v>新井</v>
      </c>
      <c r="E993" s="152" t="str">
        <f t="shared" si="181"/>
        <v>ひかる</v>
      </c>
      <c r="F993" s="153" t="str">
        <f t="shared" si="182"/>
        <v>ｱﾗｲ</v>
      </c>
      <c r="G993" s="153" t="str">
        <f t="shared" si="183"/>
        <v>ﾋｶﾙ</v>
      </c>
      <c r="H993" s="154">
        <f t="shared" si="184"/>
        <v>1</v>
      </c>
      <c r="I993" s="152" t="str">
        <f t="shared" si="176"/>
        <v>明星</v>
      </c>
      <c r="K993" s="152" t="str">
        <f t="shared" si="185"/>
        <v>女</v>
      </c>
      <c r="M993" s="380">
        <v>55081</v>
      </c>
      <c r="N993" s="380" t="s">
        <v>127</v>
      </c>
      <c r="O993" s="380" t="s">
        <v>5140</v>
      </c>
      <c r="P993" s="380" t="s">
        <v>426</v>
      </c>
      <c r="Q993" s="380" t="s">
        <v>393</v>
      </c>
      <c r="R993" s="380" t="s">
        <v>886</v>
      </c>
      <c r="S993" s="379"/>
      <c r="T993" s="380">
        <v>1</v>
      </c>
    </row>
    <row r="994" spans="1:20" x14ac:dyDescent="0.2">
      <c r="A994" s="151">
        <f t="shared" si="177"/>
        <v>55082</v>
      </c>
      <c r="B994" s="151">
        <f t="shared" si="178"/>
        <v>5</v>
      </c>
      <c r="C994" s="152">
        <f t="shared" si="179"/>
        <v>50</v>
      </c>
      <c r="D994" s="152" t="str">
        <f t="shared" si="180"/>
        <v>石山</v>
      </c>
      <c r="E994" s="152" t="str">
        <f t="shared" si="181"/>
        <v>み紗</v>
      </c>
      <c r="F994" s="153" t="str">
        <f t="shared" si="182"/>
        <v>ｲｼﾔﾏ</v>
      </c>
      <c r="G994" s="153" t="str">
        <f t="shared" si="183"/>
        <v>ﾐｻ</v>
      </c>
      <c r="H994" s="154">
        <f t="shared" si="184"/>
        <v>1</v>
      </c>
      <c r="I994" s="152" t="str">
        <f t="shared" si="176"/>
        <v>明星</v>
      </c>
      <c r="K994" s="152" t="str">
        <f t="shared" si="185"/>
        <v>女</v>
      </c>
      <c r="M994" s="380">
        <v>55082</v>
      </c>
      <c r="N994" s="380" t="s">
        <v>5808</v>
      </c>
      <c r="O994" s="380" t="s">
        <v>5809</v>
      </c>
      <c r="P994" s="380" t="s">
        <v>5810</v>
      </c>
      <c r="Q994" s="380" t="s">
        <v>3493</v>
      </c>
      <c r="R994" s="380" t="s">
        <v>886</v>
      </c>
      <c r="S994" s="379"/>
      <c r="T994" s="380">
        <v>1</v>
      </c>
    </row>
    <row r="995" spans="1:20" x14ac:dyDescent="0.2">
      <c r="A995" s="151">
        <f t="shared" si="177"/>
        <v>55083</v>
      </c>
      <c r="B995" s="151">
        <f t="shared" si="178"/>
        <v>5</v>
      </c>
      <c r="C995" s="152">
        <f t="shared" si="179"/>
        <v>50</v>
      </c>
      <c r="D995" s="152" t="str">
        <f t="shared" si="180"/>
        <v>角田</v>
      </c>
      <c r="E995" s="152" t="str">
        <f t="shared" si="181"/>
        <v>さら</v>
      </c>
      <c r="F995" s="153" t="str">
        <f t="shared" si="182"/>
        <v>ｶｸﾀﾞ</v>
      </c>
      <c r="G995" s="153" t="str">
        <f t="shared" si="183"/>
        <v>ｻﾗ</v>
      </c>
      <c r="H995" s="154">
        <f t="shared" si="184"/>
        <v>1</v>
      </c>
      <c r="I995" s="152" t="str">
        <f t="shared" si="176"/>
        <v>明星</v>
      </c>
      <c r="K995" s="152" t="str">
        <f t="shared" si="185"/>
        <v>女</v>
      </c>
      <c r="M995" s="380">
        <v>55083</v>
      </c>
      <c r="N995" s="380" t="s">
        <v>476</v>
      </c>
      <c r="O995" s="380" t="s">
        <v>5811</v>
      </c>
      <c r="P995" s="380" t="s">
        <v>5812</v>
      </c>
      <c r="Q995" s="380" t="s">
        <v>1637</v>
      </c>
      <c r="R995" s="380" t="s">
        <v>886</v>
      </c>
      <c r="S995" s="379"/>
      <c r="T995" s="380">
        <v>1</v>
      </c>
    </row>
    <row r="996" spans="1:20" x14ac:dyDescent="0.2">
      <c r="A996" s="151">
        <f t="shared" si="177"/>
        <v>55084</v>
      </c>
      <c r="B996" s="151">
        <f t="shared" si="178"/>
        <v>5</v>
      </c>
      <c r="C996" s="152">
        <f t="shared" si="179"/>
        <v>50</v>
      </c>
      <c r="D996" s="152" t="str">
        <f t="shared" si="180"/>
        <v>鳥海</v>
      </c>
      <c r="E996" s="152" t="str">
        <f t="shared" si="181"/>
        <v>陽与</v>
      </c>
      <c r="F996" s="153" t="str">
        <f t="shared" si="182"/>
        <v>ﾄﾘｳﾐ</v>
      </c>
      <c r="G996" s="153" t="str">
        <f t="shared" si="183"/>
        <v>ﾋﾖ</v>
      </c>
      <c r="H996" s="154">
        <f t="shared" si="184"/>
        <v>1</v>
      </c>
      <c r="I996" s="152" t="str">
        <f t="shared" si="176"/>
        <v>明星</v>
      </c>
      <c r="K996" s="152" t="str">
        <f t="shared" si="185"/>
        <v>女</v>
      </c>
      <c r="M996" s="380">
        <v>55084</v>
      </c>
      <c r="N996" s="380" t="s">
        <v>5813</v>
      </c>
      <c r="O996" s="380" t="s">
        <v>5814</v>
      </c>
      <c r="P996" s="380" t="s">
        <v>5815</v>
      </c>
      <c r="Q996" s="380" t="s">
        <v>5816</v>
      </c>
      <c r="R996" s="380" t="s">
        <v>886</v>
      </c>
      <c r="S996" s="379"/>
      <c r="T996" s="380">
        <v>1</v>
      </c>
    </row>
    <row r="997" spans="1:20" x14ac:dyDescent="0.2">
      <c r="A997" s="151">
        <f t="shared" si="177"/>
        <v>55085</v>
      </c>
      <c r="B997" s="151">
        <f t="shared" si="178"/>
        <v>5</v>
      </c>
      <c r="C997" s="152">
        <f t="shared" si="179"/>
        <v>50</v>
      </c>
      <c r="D997" s="152" t="str">
        <f t="shared" si="180"/>
        <v>後藤</v>
      </c>
      <c r="E997" s="152" t="str">
        <f t="shared" si="181"/>
        <v>真依</v>
      </c>
      <c r="F997" s="153" t="str">
        <f t="shared" si="182"/>
        <v>ｺﾞﾄｳ</v>
      </c>
      <c r="G997" s="153" t="str">
        <f t="shared" si="183"/>
        <v>ﾏｲ</v>
      </c>
      <c r="H997" s="154">
        <f t="shared" si="184"/>
        <v>1</v>
      </c>
      <c r="I997" s="152" t="str">
        <f t="shared" si="176"/>
        <v>明星</v>
      </c>
      <c r="K997" s="152" t="str">
        <f t="shared" si="185"/>
        <v>女</v>
      </c>
      <c r="M997" s="380">
        <v>55085</v>
      </c>
      <c r="N997" s="380" t="s">
        <v>134</v>
      </c>
      <c r="O997" s="380" t="s">
        <v>5817</v>
      </c>
      <c r="P997" s="380" t="s">
        <v>404</v>
      </c>
      <c r="Q997" s="380" t="s">
        <v>411</v>
      </c>
      <c r="R997" s="380" t="s">
        <v>886</v>
      </c>
      <c r="S997" s="379"/>
      <c r="T997" s="380">
        <v>1</v>
      </c>
    </row>
    <row r="998" spans="1:20" x14ac:dyDescent="0.2">
      <c r="A998" s="151">
        <f t="shared" si="177"/>
        <v>55086</v>
      </c>
      <c r="B998" s="151">
        <f t="shared" si="178"/>
        <v>5</v>
      </c>
      <c r="C998" s="152">
        <f t="shared" si="179"/>
        <v>50</v>
      </c>
      <c r="D998" s="152" t="str">
        <f t="shared" si="180"/>
        <v>中村</v>
      </c>
      <c r="E998" s="152" t="str">
        <f t="shared" si="181"/>
        <v>愛</v>
      </c>
      <c r="F998" s="153" t="str">
        <f t="shared" si="182"/>
        <v>ﾅｶﾑﾗ</v>
      </c>
      <c r="G998" s="153" t="str">
        <f t="shared" si="183"/>
        <v>ﾒｸﾞﾐ</v>
      </c>
      <c r="H998" s="154">
        <f t="shared" si="184"/>
        <v>1</v>
      </c>
      <c r="I998" s="152" t="str">
        <f t="shared" si="176"/>
        <v>明星</v>
      </c>
      <c r="K998" s="152" t="str">
        <f t="shared" si="185"/>
        <v>女</v>
      </c>
      <c r="M998" s="380">
        <v>55086</v>
      </c>
      <c r="N998" s="380" t="s">
        <v>147</v>
      </c>
      <c r="O998" s="380" t="s">
        <v>155</v>
      </c>
      <c r="P998" s="380" t="s">
        <v>445</v>
      </c>
      <c r="Q998" s="380" t="s">
        <v>465</v>
      </c>
      <c r="R998" s="380" t="s">
        <v>886</v>
      </c>
      <c r="S998" s="379"/>
      <c r="T998" s="380">
        <v>1</v>
      </c>
    </row>
    <row r="999" spans="1:20" x14ac:dyDescent="0.2">
      <c r="A999" s="151">
        <f t="shared" si="177"/>
        <v>55087</v>
      </c>
      <c r="B999" s="151">
        <f t="shared" si="178"/>
        <v>5</v>
      </c>
      <c r="C999" s="152">
        <f t="shared" si="179"/>
        <v>50</v>
      </c>
      <c r="D999" s="152" t="str">
        <f t="shared" si="180"/>
        <v>福田</v>
      </c>
      <c r="E999" s="152" t="str">
        <f t="shared" si="181"/>
        <v>実由</v>
      </c>
      <c r="F999" s="153" t="str">
        <f t="shared" si="182"/>
        <v>ﾌｸﾀﾞ</v>
      </c>
      <c r="G999" s="153" t="str">
        <f t="shared" si="183"/>
        <v>ﾐﾕ</v>
      </c>
      <c r="H999" s="154">
        <f t="shared" si="184"/>
        <v>1</v>
      </c>
      <c r="I999" s="152" t="str">
        <f t="shared" si="176"/>
        <v>明星</v>
      </c>
      <c r="K999" s="152" t="str">
        <f t="shared" si="185"/>
        <v>女</v>
      </c>
      <c r="M999" s="380">
        <v>55087</v>
      </c>
      <c r="N999" s="380" t="s">
        <v>204</v>
      </c>
      <c r="O999" s="380" t="s">
        <v>5818</v>
      </c>
      <c r="P999" s="380" t="s">
        <v>553</v>
      </c>
      <c r="Q999" s="380" t="s">
        <v>366</v>
      </c>
      <c r="R999" s="380" t="s">
        <v>886</v>
      </c>
      <c r="S999" s="379"/>
      <c r="T999" s="380">
        <v>1</v>
      </c>
    </row>
    <row r="1000" spans="1:20" x14ac:dyDescent="0.2">
      <c r="A1000" s="151">
        <f t="shared" si="177"/>
        <v>55208</v>
      </c>
      <c r="B1000" s="151">
        <f t="shared" si="178"/>
        <v>5</v>
      </c>
      <c r="C1000" s="152">
        <f t="shared" si="179"/>
        <v>52</v>
      </c>
      <c r="D1000" s="152" t="str">
        <f t="shared" si="180"/>
        <v>金子</v>
      </c>
      <c r="E1000" s="152" t="str">
        <f t="shared" si="181"/>
        <v>玲也</v>
      </c>
      <c r="F1000" s="153" t="str">
        <f t="shared" si="182"/>
        <v>ｶﾈｺ</v>
      </c>
      <c r="G1000" s="153" t="str">
        <f t="shared" si="183"/>
        <v>ﾚｲﾔ</v>
      </c>
      <c r="H1000" s="154">
        <f t="shared" si="184"/>
        <v>3</v>
      </c>
      <c r="I1000" s="152" t="str">
        <f t="shared" si="176"/>
        <v>都保谷</v>
      </c>
      <c r="K1000" s="152" t="str">
        <f t="shared" si="185"/>
        <v>男</v>
      </c>
      <c r="M1000" s="380">
        <v>55208</v>
      </c>
      <c r="N1000" s="380" t="s">
        <v>970</v>
      </c>
      <c r="O1000" s="380" t="s">
        <v>2618</v>
      </c>
      <c r="P1000" s="380" t="s">
        <v>971</v>
      </c>
      <c r="Q1000" s="380" t="s">
        <v>2309</v>
      </c>
      <c r="R1000" s="380" t="s">
        <v>885</v>
      </c>
      <c r="S1000" s="379"/>
      <c r="T1000" s="380">
        <v>3</v>
      </c>
    </row>
    <row r="1001" spans="1:20" x14ac:dyDescent="0.2">
      <c r="A1001" s="151">
        <f t="shared" si="177"/>
        <v>55210</v>
      </c>
      <c r="B1001" s="151">
        <f t="shared" si="178"/>
        <v>5</v>
      </c>
      <c r="C1001" s="152">
        <f t="shared" si="179"/>
        <v>52</v>
      </c>
      <c r="D1001" s="152" t="str">
        <f t="shared" si="180"/>
        <v>富岡</v>
      </c>
      <c r="E1001" s="152" t="str">
        <f t="shared" si="181"/>
        <v>学</v>
      </c>
      <c r="F1001" s="153" t="str">
        <f t="shared" si="182"/>
        <v>ﾄﾐｵｶ</v>
      </c>
      <c r="G1001" s="153" t="str">
        <f t="shared" si="183"/>
        <v>ﾏﾅﾌﾞ</v>
      </c>
      <c r="H1001" s="154">
        <f t="shared" si="184"/>
        <v>3</v>
      </c>
      <c r="I1001" s="152" t="str">
        <f t="shared" si="176"/>
        <v>都保谷</v>
      </c>
      <c r="K1001" s="152" t="str">
        <f t="shared" si="185"/>
        <v>男</v>
      </c>
      <c r="M1001" s="151">
        <v>55210</v>
      </c>
      <c r="N1001" s="151" t="s">
        <v>1482</v>
      </c>
      <c r="O1001" s="151" t="s">
        <v>2619</v>
      </c>
      <c r="P1001" s="151" t="s">
        <v>1483</v>
      </c>
      <c r="Q1001" s="151" t="s">
        <v>2620</v>
      </c>
      <c r="R1001" s="151" t="s">
        <v>885</v>
      </c>
      <c r="T1001" s="151">
        <v>3</v>
      </c>
    </row>
    <row r="1002" spans="1:20" x14ac:dyDescent="0.2">
      <c r="A1002" s="151">
        <f t="shared" si="177"/>
        <v>55211</v>
      </c>
      <c r="B1002" s="151">
        <f t="shared" si="178"/>
        <v>5</v>
      </c>
      <c r="C1002" s="152">
        <f t="shared" si="179"/>
        <v>52</v>
      </c>
      <c r="D1002" s="152" t="str">
        <f t="shared" si="180"/>
        <v>西澤</v>
      </c>
      <c r="E1002" s="152" t="str">
        <f t="shared" si="181"/>
        <v>匠磨</v>
      </c>
      <c r="F1002" s="153" t="str">
        <f t="shared" si="182"/>
        <v>ﾆｼｻﾞﾜ</v>
      </c>
      <c r="G1002" s="153" t="str">
        <f t="shared" si="183"/>
        <v>ﾀｸﾏ</v>
      </c>
      <c r="H1002" s="154">
        <f t="shared" si="184"/>
        <v>3</v>
      </c>
      <c r="I1002" s="152" t="str">
        <f t="shared" si="176"/>
        <v>都保谷</v>
      </c>
      <c r="K1002" s="152" t="str">
        <f t="shared" si="185"/>
        <v>男</v>
      </c>
      <c r="M1002" s="151">
        <v>55211</v>
      </c>
      <c r="N1002" s="151" t="s">
        <v>3055</v>
      </c>
      <c r="O1002" s="151" t="s">
        <v>2983</v>
      </c>
      <c r="P1002" s="151" t="s">
        <v>3056</v>
      </c>
      <c r="Q1002" s="151" t="s">
        <v>378</v>
      </c>
      <c r="R1002" s="151" t="s">
        <v>885</v>
      </c>
      <c r="T1002" s="151">
        <v>3</v>
      </c>
    </row>
    <row r="1003" spans="1:20" x14ac:dyDescent="0.2">
      <c r="A1003" s="151">
        <f t="shared" si="177"/>
        <v>55212</v>
      </c>
      <c r="B1003" s="151">
        <f t="shared" si="178"/>
        <v>5</v>
      </c>
      <c r="C1003" s="152">
        <f t="shared" si="179"/>
        <v>52</v>
      </c>
      <c r="D1003" s="152" t="str">
        <f t="shared" si="180"/>
        <v>井口</v>
      </c>
      <c r="E1003" s="152" t="str">
        <f t="shared" si="181"/>
        <v>多朗</v>
      </c>
      <c r="F1003" s="153" t="str">
        <f t="shared" si="182"/>
        <v>ｲｸﾞﾁ</v>
      </c>
      <c r="G1003" s="153" t="str">
        <f t="shared" si="183"/>
        <v>ﾀﾛｳ</v>
      </c>
      <c r="H1003" s="154">
        <f t="shared" si="184"/>
        <v>2</v>
      </c>
      <c r="I1003" s="152" t="str">
        <f t="shared" si="176"/>
        <v>都保谷</v>
      </c>
      <c r="K1003" s="152" t="str">
        <f t="shared" si="185"/>
        <v>男</v>
      </c>
      <c r="M1003" s="151">
        <v>55212</v>
      </c>
      <c r="N1003" s="151" t="s">
        <v>1371</v>
      </c>
      <c r="O1003" s="151" t="s">
        <v>4321</v>
      </c>
      <c r="P1003" s="151" t="s">
        <v>1349</v>
      </c>
      <c r="Q1003" s="151" t="s">
        <v>491</v>
      </c>
      <c r="R1003" s="151" t="s">
        <v>885</v>
      </c>
      <c r="T1003" s="151">
        <v>2</v>
      </c>
    </row>
    <row r="1004" spans="1:20" x14ac:dyDescent="0.2">
      <c r="A1004" s="151">
        <f t="shared" si="177"/>
        <v>55213</v>
      </c>
      <c r="B1004" s="151">
        <f t="shared" si="178"/>
        <v>5</v>
      </c>
      <c r="C1004" s="152">
        <f t="shared" si="179"/>
        <v>52</v>
      </c>
      <c r="D1004" s="152" t="str">
        <f t="shared" si="180"/>
        <v>津田</v>
      </c>
      <c r="E1004" s="152" t="str">
        <f t="shared" si="181"/>
        <v>龍人</v>
      </c>
      <c r="F1004" s="153" t="str">
        <f t="shared" si="182"/>
        <v>ﾂﾀﾞ</v>
      </c>
      <c r="G1004" s="153" t="str">
        <f t="shared" si="183"/>
        <v>ﾘｭｳﾄ</v>
      </c>
      <c r="H1004" s="154">
        <f t="shared" si="184"/>
        <v>2</v>
      </c>
      <c r="I1004" s="152" t="str">
        <f t="shared" si="176"/>
        <v>都保谷</v>
      </c>
      <c r="K1004" s="152" t="str">
        <f t="shared" si="185"/>
        <v>男</v>
      </c>
      <c r="M1004" s="151">
        <v>55213</v>
      </c>
      <c r="N1004" s="151" t="s">
        <v>1874</v>
      </c>
      <c r="O1004" s="151" t="s">
        <v>4322</v>
      </c>
      <c r="P1004" s="151" t="s">
        <v>1875</v>
      </c>
      <c r="Q1004" s="151" t="s">
        <v>1271</v>
      </c>
      <c r="R1004" s="151" t="s">
        <v>885</v>
      </c>
      <c r="T1004" s="151">
        <v>2</v>
      </c>
    </row>
    <row r="1005" spans="1:20" x14ac:dyDescent="0.2">
      <c r="A1005" s="151">
        <f t="shared" si="177"/>
        <v>55215</v>
      </c>
      <c r="B1005" s="151">
        <f t="shared" si="178"/>
        <v>5</v>
      </c>
      <c r="C1005" s="152">
        <f t="shared" si="179"/>
        <v>52</v>
      </c>
      <c r="D1005" s="152" t="str">
        <f t="shared" si="180"/>
        <v>牧野</v>
      </c>
      <c r="E1005" s="152" t="str">
        <f t="shared" si="181"/>
        <v>圭祐</v>
      </c>
      <c r="F1005" s="153" t="str">
        <f t="shared" si="182"/>
        <v>ﾏｷﾉ</v>
      </c>
      <c r="G1005" s="153" t="str">
        <f t="shared" si="183"/>
        <v>ｹｲｽｹ</v>
      </c>
      <c r="H1005" s="154">
        <f t="shared" si="184"/>
        <v>2</v>
      </c>
      <c r="I1005" s="152" t="str">
        <f t="shared" si="176"/>
        <v>都保谷</v>
      </c>
      <c r="K1005" s="152" t="str">
        <f t="shared" si="185"/>
        <v>男</v>
      </c>
      <c r="M1005" s="151">
        <v>55215</v>
      </c>
      <c r="N1005" s="151" t="s">
        <v>1400</v>
      </c>
      <c r="O1005" s="151" t="s">
        <v>4323</v>
      </c>
      <c r="P1005" s="151" t="s">
        <v>1344</v>
      </c>
      <c r="Q1005" s="151" t="s">
        <v>306</v>
      </c>
      <c r="R1005" s="151" t="s">
        <v>885</v>
      </c>
      <c r="T1005" s="151">
        <v>2</v>
      </c>
    </row>
    <row r="1006" spans="1:20" x14ac:dyDescent="0.2">
      <c r="A1006" s="151">
        <f t="shared" si="177"/>
        <v>55216</v>
      </c>
      <c r="B1006" s="151">
        <f t="shared" si="178"/>
        <v>5</v>
      </c>
      <c r="C1006" s="152">
        <f t="shared" si="179"/>
        <v>52</v>
      </c>
      <c r="D1006" s="152" t="str">
        <f t="shared" si="180"/>
        <v>植松</v>
      </c>
      <c r="E1006" s="152" t="str">
        <f t="shared" si="181"/>
        <v>拳矢</v>
      </c>
      <c r="F1006" s="153" t="str">
        <f t="shared" si="182"/>
        <v>ｳｴﾏﾂ</v>
      </c>
      <c r="G1006" s="153" t="str">
        <f t="shared" si="183"/>
        <v>ｹﾝﾔ</v>
      </c>
      <c r="H1006" s="154">
        <f t="shared" si="184"/>
        <v>2</v>
      </c>
      <c r="I1006" s="152" t="str">
        <f t="shared" si="176"/>
        <v>都保谷</v>
      </c>
      <c r="K1006" s="152" t="str">
        <f t="shared" si="185"/>
        <v>男</v>
      </c>
      <c r="M1006" s="151">
        <v>55216</v>
      </c>
      <c r="N1006" s="151" t="s">
        <v>4324</v>
      </c>
      <c r="O1006" s="151" t="s">
        <v>4325</v>
      </c>
      <c r="P1006" s="151" t="s">
        <v>4326</v>
      </c>
      <c r="Q1006" s="151" t="s">
        <v>1264</v>
      </c>
      <c r="R1006" s="151" t="s">
        <v>885</v>
      </c>
      <c r="T1006" s="151">
        <v>2</v>
      </c>
    </row>
    <row r="1007" spans="1:20" x14ac:dyDescent="0.2">
      <c r="A1007" s="151">
        <f t="shared" si="177"/>
        <v>55221</v>
      </c>
      <c r="B1007" s="151">
        <f t="shared" si="178"/>
        <v>5</v>
      </c>
      <c r="C1007" s="152">
        <f t="shared" si="179"/>
        <v>52</v>
      </c>
      <c r="D1007" s="152" t="str">
        <f t="shared" si="180"/>
        <v>佐野</v>
      </c>
      <c r="E1007" s="152" t="str">
        <f t="shared" si="181"/>
        <v>陽登</v>
      </c>
      <c r="F1007" s="153" t="str">
        <f t="shared" si="182"/>
        <v>ｻﾉ</v>
      </c>
      <c r="G1007" s="153" t="str">
        <f t="shared" si="183"/>
        <v>ﾋﾖﾄ</v>
      </c>
      <c r="H1007" s="154">
        <f t="shared" si="184"/>
        <v>1</v>
      </c>
      <c r="I1007" s="152" t="str">
        <f t="shared" si="176"/>
        <v>都保谷</v>
      </c>
      <c r="K1007" s="152" t="str">
        <f t="shared" si="185"/>
        <v>男</v>
      </c>
      <c r="M1007" s="151">
        <v>55221</v>
      </c>
      <c r="N1007" s="151" t="s">
        <v>187</v>
      </c>
      <c r="O1007" s="151" t="s">
        <v>5819</v>
      </c>
      <c r="P1007" s="151" t="s">
        <v>584</v>
      </c>
      <c r="Q1007" s="151" t="s">
        <v>5820</v>
      </c>
      <c r="R1007" s="151" t="s">
        <v>885</v>
      </c>
      <c r="T1007" s="151">
        <v>1</v>
      </c>
    </row>
    <row r="1008" spans="1:20" x14ac:dyDescent="0.2">
      <c r="A1008" s="151">
        <f t="shared" si="177"/>
        <v>55222</v>
      </c>
      <c r="B1008" s="151">
        <f t="shared" si="178"/>
        <v>5</v>
      </c>
      <c r="C1008" s="152">
        <f t="shared" si="179"/>
        <v>52</v>
      </c>
      <c r="D1008" s="152" t="str">
        <f t="shared" si="180"/>
        <v>四栗</v>
      </c>
      <c r="E1008" s="152" t="str">
        <f t="shared" si="181"/>
        <v>皇</v>
      </c>
      <c r="F1008" s="153" t="str">
        <f t="shared" si="182"/>
        <v>ﾖﾂｸﾞﾘ</v>
      </c>
      <c r="G1008" s="153" t="str">
        <f t="shared" si="183"/>
        <v>ｺｳ</v>
      </c>
      <c r="H1008" s="154">
        <f t="shared" si="184"/>
        <v>1</v>
      </c>
      <c r="I1008" s="152" t="str">
        <f t="shared" si="176"/>
        <v>都保谷</v>
      </c>
      <c r="K1008" s="152" t="str">
        <f t="shared" si="185"/>
        <v>男</v>
      </c>
      <c r="M1008" s="151">
        <v>55222</v>
      </c>
      <c r="N1008" s="151" t="s">
        <v>5821</v>
      </c>
      <c r="O1008" s="151" t="s">
        <v>5822</v>
      </c>
      <c r="P1008" s="151" t="s">
        <v>5823</v>
      </c>
      <c r="Q1008" s="151" t="s">
        <v>566</v>
      </c>
      <c r="R1008" s="151" t="s">
        <v>885</v>
      </c>
      <c r="T1008" s="151">
        <v>1</v>
      </c>
    </row>
    <row r="1009" spans="1:20" x14ac:dyDescent="0.2">
      <c r="A1009" s="151">
        <f t="shared" si="177"/>
        <v>55223</v>
      </c>
      <c r="B1009" s="151">
        <f t="shared" si="178"/>
        <v>5</v>
      </c>
      <c r="C1009" s="152">
        <f t="shared" si="179"/>
        <v>52</v>
      </c>
      <c r="D1009" s="152" t="str">
        <f t="shared" si="180"/>
        <v>山田</v>
      </c>
      <c r="E1009" s="152" t="str">
        <f t="shared" si="181"/>
        <v>航</v>
      </c>
      <c r="F1009" s="153" t="str">
        <f t="shared" si="182"/>
        <v>ﾜﾏﾀﾞ</v>
      </c>
      <c r="G1009" s="153" t="str">
        <f t="shared" si="183"/>
        <v>ﾜﾀﾙ</v>
      </c>
      <c r="H1009" s="154">
        <f t="shared" si="184"/>
        <v>1</v>
      </c>
      <c r="I1009" s="152" t="str">
        <f t="shared" si="176"/>
        <v>都保谷</v>
      </c>
      <c r="K1009" s="152" t="str">
        <f t="shared" si="185"/>
        <v>男</v>
      </c>
      <c r="M1009" s="151">
        <v>55223</v>
      </c>
      <c r="N1009" s="151" t="s">
        <v>103</v>
      </c>
      <c r="O1009" s="151" t="s">
        <v>162</v>
      </c>
      <c r="P1009" s="151" t="s">
        <v>5824</v>
      </c>
      <c r="Q1009" s="151" t="s">
        <v>5336</v>
      </c>
      <c r="R1009" s="151" t="s">
        <v>885</v>
      </c>
      <c r="T1009" s="151">
        <v>1</v>
      </c>
    </row>
    <row r="1010" spans="1:20" x14ac:dyDescent="0.2">
      <c r="A1010" s="151">
        <f t="shared" si="177"/>
        <v>55254</v>
      </c>
      <c r="B1010" s="151">
        <f t="shared" si="178"/>
        <v>5</v>
      </c>
      <c r="C1010" s="152">
        <f t="shared" si="179"/>
        <v>52</v>
      </c>
      <c r="D1010" s="152" t="str">
        <f t="shared" si="180"/>
        <v>泉田</v>
      </c>
      <c r="E1010" s="152" t="str">
        <f t="shared" si="181"/>
        <v>瑞貴</v>
      </c>
      <c r="F1010" s="153" t="str">
        <f t="shared" si="182"/>
        <v>ｲｽﾞﾐﾀﾞ</v>
      </c>
      <c r="G1010" s="153" t="str">
        <f t="shared" si="183"/>
        <v>ﾐｽﾞｷ</v>
      </c>
      <c r="H1010" s="154">
        <f t="shared" si="184"/>
        <v>3</v>
      </c>
      <c r="I1010" s="152" t="str">
        <f t="shared" si="176"/>
        <v>都保谷</v>
      </c>
      <c r="K1010" s="152" t="str">
        <f t="shared" si="185"/>
        <v>女</v>
      </c>
      <c r="M1010" s="151">
        <v>55254</v>
      </c>
      <c r="N1010" s="151" t="s">
        <v>2621</v>
      </c>
      <c r="O1010" s="151" t="s">
        <v>2622</v>
      </c>
      <c r="P1010" s="151" t="s">
        <v>2623</v>
      </c>
      <c r="Q1010" s="151" t="s">
        <v>405</v>
      </c>
      <c r="R1010" s="151" t="s">
        <v>886</v>
      </c>
      <c r="T1010" s="151">
        <v>3</v>
      </c>
    </row>
    <row r="1011" spans="1:20" x14ac:dyDescent="0.2">
      <c r="A1011" s="151">
        <f t="shared" si="177"/>
        <v>55255</v>
      </c>
      <c r="B1011" s="151">
        <f t="shared" si="178"/>
        <v>5</v>
      </c>
      <c r="C1011" s="152">
        <f t="shared" si="179"/>
        <v>52</v>
      </c>
      <c r="D1011" s="152" t="str">
        <f t="shared" si="180"/>
        <v>田端</v>
      </c>
      <c r="E1011" s="152" t="str">
        <f t="shared" si="181"/>
        <v>宏美</v>
      </c>
      <c r="F1011" s="153" t="str">
        <f t="shared" si="182"/>
        <v>ﾀﾊﾞﾀ</v>
      </c>
      <c r="G1011" s="153" t="str">
        <f t="shared" si="183"/>
        <v>ﾋﾛﾐ</v>
      </c>
      <c r="H1011" s="154">
        <f t="shared" si="184"/>
        <v>2</v>
      </c>
      <c r="I1011" s="152" t="str">
        <f t="shared" si="176"/>
        <v>都保谷</v>
      </c>
      <c r="K1011" s="152" t="str">
        <f t="shared" si="185"/>
        <v>女</v>
      </c>
      <c r="M1011" s="151">
        <v>55255</v>
      </c>
      <c r="N1011" s="151" t="s">
        <v>4091</v>
      </c>
      <c r="O1011" s="151" t="s">
        <v>4327</v>
      </c>
      <c r="P1011" s="151" t="s">
        <v>1210</v>
      </c>
      <c r="Q1011" s="151" t="s">
        <v>496</v>
      </c>
      <c r="R1011" s="151" t="s">
        <v>886</v>
      </c>
      <c r="T1011" s="151">
        <v>2</v>
      </c>
    </row>
    <row r="1012" spans="1:20" x14ac:dyDescent="0.2">
      <c r="A1012" s="151">
        <f t="shared" si="177"/>
        <v>55256</v>
      </c>
      <c r="B1012" s="151">
        <f t="shared" si="178"/>
        <v>5</v>
      </c>
      <c r="C1012" s="152">
        <f t="shared" si="179"/>
        <v>52</v>
      </c>
      <c r="D1012" s="152" t="str">
        <f t="shared" si="180"/>
        <v>岡田</v>
      </c>
      <c r="E1012" s="152" t="str">
        <f t="shared" si="181"/>
        <v>実夕</v>
      </c>
      <c r="F1012" s="153" t="str">
        <f t="shared" si="182"/>
        <v>ｵｶﾀﾞ</v>
      </c>
      <c r="G1012" s="153" t="str">
        <f t="shared" si="183"/>
        <v>ﾐﾕｳ</v>
      </c>
      <c r="H1012" s="154">
        <f t="shared" si="184"/>
        <v>2</v>
      </c>
      <c r="I1012" s="152" t="str">
        <f t="shared" si="176"/>
        <v>都保谷</v>
      </c>
      <c r="K1012" s="152" t="str">
        <f t="shared" si="185"/>
        <v>女</v>
      </c>
      <c r="M1012" s="380">
        <v>55256</v>
      </c>
      <c r="N1012" s="380" t="s">
        <v>110</v>
      </c>
      <c r="O1012" s="380" t="s">
        <v>4902</v>
      </c>
      <c r="P1012" s="380" t="s">
        <v>332</v>
      </c>
      <c r="Q1012" s="380" t="s">
        <v>948</v>
      </c>
      <c r="R1012" s="380" t="s">
        <v>886</v>
      </c>
      <c r="S1012" s="379"/>
      <c r="T1012" s="380">
        <v>2</v>
      </c>
    </row>
    <row r="1013" spans="1:20" x14ac:dyDescent="0.2">
      <c r="A1013" s="151">
        <f t="shared" si="177"/>
        <v>55261</v>
      </c>
      <c r="B1013" s="151">
        <f t="shared" si="178"/>
        <v>5</v>
      </c>
      <c r="C1013" s="152">
        <f t="shared" si="179"/>
        <v>52</v>
      </c>
      <c r="D1013" s="152" t="str">
        <f t="shared" si="180"/>
        <v>丸藤</v>
      </c>
      <c r="E1013" s="152" t="str">
        <f t="shared" si="181"/>
        <v>メイ</v>
      </c>
      <c r="F1013" s="153" t="str">
        <f t="shared" si="182"/>
        <v>ｶﾞﾝﾄﾞｳ</v>
      </c>
      <c r="G1013" s="153" t="str">
        <f t="shared" si="183"/>
        <v>ﾒｲ</v>
      </c>
      <c r="H1013" s="154">
        <f t="shared" si="184"/>
        <v>1</v>
      </c>
      <c r="I1013" s="152" t="str">
        <f t="shared" si="176"/>
        <v>都保谷</v>
      </c>
      <c r="K1013" s="152" t="str">
        <f t="shared" si="185"/>
        <v>女</v>
      </c>
      <c r="M1013" s="380">
        <v>55261</v>
      </c>
      <c r="N1013" s="380" t="s">
        <v>5825</v>
      </c>
      <c r="O1013" s="380" t="s">
        <v>6611</v>
      </c>
      <c r="P1013" s="380" t="s">
        <v>5826</v>
      </c>
      <c r="Q1013" s="380" t="s">
        <v>1756</v>
      </c>
      <c r="R1013" s="380" t="s">
        <v>886</v>
      </c>
      <c r="S1013" s="379"/>
      <c r="T1013" s="380">
        <v>1</v>
      </c>
    </row>
    <row r="1014" spans="1:20" x14ac:dyDescent="0.2">
      <c r="A1014" s="151">
        <f t="shared" si="177"/>
        <v>55262</v>
      </c>
      <c r="B1014" s="151">
        <f t="shared" si="178"/>
        <v>5</v>
      </c>
      <c r="C1014" s="152">
        <f t="shared" si="179"/>
        <v>52</v>
      </c>
      <c r="D1014" s="152" t="str">
        <f t="shared" si="180"/>
        <v>冨永</v>
      </c>
      <c r="E1014" s="152" t="str">
        <f t="shared" si="181"/>
        <v>華鈴</v>
      </c>
      <c r="F1014" s="153" t="str">
        <f t="shared" si="182"/>
        <v>ﾄﾐﾅｶﾞ</v>
      </c>
      <c r="G1014" s="153" t="str">
        <f t="shared" si="183"/>
        <v>ｶﾘﾝ</v>
      </c>
      <c r="H1014" s="154">
        <f t="shared" si="184"/>
        <v>1</v>
      </c>
      <c r="I1014" s="152" t="str">
        <f t="shared" si="176"/>
        <v>都保谷</v>
      </c>
      <c r="K1014" s="152" t="str">
        <f t="shared" si="185"/>
        <v>女</v>
      </c>
      <c r="M1014" s="380">
        <v>55262</v>
      </c>
      <c r="N1014" s="380" t="s">
        <v>5827</v>
      </c>
      <c r="O1014" s="380" t="s">
        <v>5346</v>
      </c>
      <c r="P1014" s="380" t="s">
        <v>5828</v>
      </c>
      <c r="Q1014" s="380" t="s">
        <v>1514</v>
      </c>
      <c r="R1014" s="380" t="s">
        <v>886</v>
      </c>
      <c r="S1014" s="379"/>
      <c r="T1014" s="380">
        <v>1</v>
      </c>
    </row>
    <row r="1015" spans="1:20" x14ac:dyDescent="0.2">
      <c r="A1015" s="151">
        <f t="shared" si="177"/>
        <v>55359</v>
      </c>
      <c r="B1015" s="151">
        <f t="shared" si="178"/>
        <v>5</v>
      </c>
      <c r="C1015" s="152">
        <f t="shared" si="179"/>
        <v>53</v>
      </c>
      <c r="D1015" s="152" t="str">
        <f t="shared" si="180"/>
        <v>中村</v>
      </c>
      <c r="E1015" s="152" t="str">
        <f t="shared" si="181"/>
        <v>友梨香</v>
      </c>
      <c r="F1015" s="153" t="str">
        <f t="shared" si="182"/>
        <v>ﾅｶﾑﾗ</v>
      </c>
      <c r="G1015" s="153" t="str">
        <f t="shared" si="183"/>
        <v>ﾕﾘｶ</v>
      </c>
      <c r="H1015" s="154">
        <f t="shared" si="184"/>
        <v>3</v>
      </c>
      <c r="I1015" s="152" t="str">
        <f t="shared" si="176"/>
        <v>武蔵野女</v>
      </c>
      <c r="K1015" s="152" t="str">
        <f t="shared" si="185"/>
        <v>女</v>
      </c>
      <c r="M1015" s="380">
        <v>55359</v>
      </c>
      <c r="N1015" s="380" t="s">
        <v>147</v>
      </c>
      <c r="O1015" s="380" t="s">
        <v>2624</v>
      </c>
      <c r="P1015" s="380" t="s">
        <v>445</v>
      </c>
      <c r="Q1015" s="380" t="s">
        <v>1337</v>
      </c>
      <c r="R1015" s="380" t="s">
        <v>886</v>
      </c>
      <c r="S1015" s="379"/>
      <c r="T1015" s="380">
        <v>3</v>
      </c>
    </row>
    <row r="1016" spans="1:20" x14ac:dyDescent="0.2">
      <c r="A1016" s="151">
        <f t="shared" si="177"/>
        <v>55360</v>
      </c>
      <c r="B1016" s="151">
        <f t="shared" si="178"/>
        <v>5</v>
      </c>
      <c r="C1016" s="152">
        <f t="shared" si="179"/>
        <v>53</v>
      </c>
      <c r="D1016" s="152" t="str">
        <f t="shared" si="180"/>
        <v>成瀬</v>
      </c>
      <c r="E1016" s="152" t="str">
        <f t="shared" si="181"/>
        <v>千奈津</v>
      </c>
      <c r="F1016" s="153" t="str">
        <f t="shared" si="182"/>
        <v>ﾅﾙｾ</v>
      </c>
      <c r="G1016" s="153" t="str">
        <f t="shared" si="183"/>
        <v>ﾁﾅﾂ</v>
      </c>
      <c r="H1016" s="154">
        <f t="shared" si="184"/>
        <v>3</v>
      </c>
      <c r="I1016" s="152" t="str">
        <f t="shared" si="176"/>
        <v>武蔵野女</v>
      </c>
      <c r="K1016" s="152" t="str">
        <f t="shared" si="185"/>
        <v>女</v>
      </c>
      <c r="M1016" s="380">
        <v>55360</v>
      </c>
      <c r="N1016" s="380" t="s">
        <v>1523</v>
      </c>
      <c r="O1016" s="380" t="s">
        <v>2625</v>
      </c>
      <c r="P1016" s="380" t="s">
        <v>6</v>
      </c>
      <c r="Q1016" s="380" t="s">
        <v>1003</v>
      </c>
      <c r="R1016" s="380" t="s">
        <v>886</v>
      </c>
      <c r="S1016" s="379"/>
      <c r="T1016" s="380">
        <v>3</v>
      </c>
    </row>
    <row r="1017" spans="1:20" x14ac:dyDescent="0.2">
      <c r="A1017" s="151">
        <f t="shared" si="177"/>
        <v>55361</v>
      </c>
      <c r="B1017" s="151">
        <f t="shared" si="178"/>
        <v>5</v>
      </c>
      <c r="C1017" s="152">
        <f t="shared" si="179"/>
        <v>53</v>
      </c>
      <c r="D1017" s="152" t="str">
        <f t="shared" si="180"/>
        <v>塩田</v>
      </c>
      <c r="E1017" s="152" t="str">
        <f t="shared" si="181"/>
        <v>朋花</v>
      </c>
      <c r="F1017" s="153" t="str">
        <f t="shared" si="182"/>
        <v>ｼｵﾀﾞ</v>
      </c>
      <c r="G1017" s="153" t="str">
        <f t="shared" si="183"/>
        <v>ﾄﾓｶ</v>
      </c>
      <c r="H1017" s="154">
        <f t="shared" si="184"/>
        <v>3</v>
      </c>
      <c r="I1017" s="152" t="str">
        <f t="shared" si="176"/>
        <v>武蔵野女</v>
      </c>
      <c r="K1017" s="152" t="str">
        <f t="shared" si="185"/>
        <v>女</v>
      </c>
      <c r="M1017" s="380">
        <v>55361</v>
      </c>
      <c r="N1017" s="380" t="s">
        <v>1560</v>
      </c>
      <c r="O1017" s="380" t="s">
        <v>2626</v>
      </c>
      <c r="P1017" s="380" t="s">
        <v>1561</v>
      </c>
      <c r="Q1017" s="380" t="s">
        <v>1321</v>
      </c>
      <c r="R1017" s="380" t="s">
        <v>886</v>
      </c>
      <c r="S1017" s="379"/>
      <c r="T1017" s="380">
        <v>3</v>
      </c>
    </row>
    <row r="1018" spans="1:20" x14ac:dyDescent="0.2">
      <c r="A1018" s="151">
        <f t="shared" si="177"/>
        <v>55362</v>
      </c>
      <c r="B1018" s="151">
        <f t="shared" si="178"/>
        <v>5</v>
      </c>
      <c r="C1018" s="152">
        <f t="shared" si="179"/>
        <v>53</v>
      </c>
      <c r="D1018" s="152" t="str">
        <f t="shared" si="180"/>
        <v>成田</v>
      </c>
      <c r="E1018" s="152" t="str">
        <f t="shared" si="181"/>
        <v>麻衣香</v>
      </c>
      <c r="F1018" s="153" t="str">
        <f t="shared" si="182"/>
        <v>ﾅﾘﾀ</v>
      </c>
      <c r="G1018" s="153" t="str">
        <f t="shared" si="183"/>
        <v>ﾏｲｶ</v>
      </c>
      <c r="H1018" s="154">
        <f t="shared" si="184"/>
        <v>2</v>
      </c>
      <c r="I1018" s="152" t="str">
        <f t="shared" si="176"/>
        <v>武蔵野女</v>
      </c>
      <c r="K1018" s="152" t="str">
        <f t="shared" si="185"/>
        <v>女</v>
      </c>
      <c r="M1018" s="380">
        <v>55362</v>
      </c>
      <c r="N1018" s="380" t="s">
        <v>578</v>
      </c>
      <c r="O1018" s="380" t="s">
        <v>3606</v>
      </c>
      <c r="P1018" s="380" t="s">
        <v>579</v>
      </c>
      <c r="Q1018" s="380" t="s">
        <v>2267</v>
      </c>
      <c r="R1018" s="380" t="s">
        <v>886</v>
      </c>
      <c r="S1018" s="379"/>
      <c r="T1018" s="380">
        <v>2</v>
      </c>
    </row>
    <row r="1019" spans="1:20" x14ac:dyDescent="0.2">
      <c r="A1019" s="151">
        <f t="shared" si="177"/>
        <v>55363</v>
      </c>
      <c r="B1019" s="151">
        <f t="shared" si="178"/>
        <v>5</v>
      </c>
      <c r="C1019" s="152">
        <f t="shared" si="179"/>
        <v>53</v>
      </c>
      <c r="D1019" s="152" t="str">
        <f t="shared" si="180"/>
        <v>藤永</v>
      </c>
      <c r="E1019" s="152" t="str">
        <f t="shared" si="181"/>
        <v>ひな乃</v>
      </c>
      <c r="F1019" s="153" t="str">
        <f t="shared" si="182"/>
        <v>ﾌｼﾞﾅｶﾞ</v>
      </c>
      <c r="G1019" s="153" t="str">
        <f t="shared" si="183"/>
        <v>ﾋﾅﾉ</v>
      </c>
      <c r="H1019" s="154">
        <f t="shared" si="184"/>
        <v>2</v>
      </c>
      <c r="I1019" s="152" t="str">
        <f t="shared" si="176"/>
        <v>武蔵野女</v>
      </c>
      <c r="K1019" s="152" t="str">
        <f t="shared" si="185"/>
        <v>女</v>
      </c>
      <c r="M1019" s="151">
        <v>55363</v>
      </c>
      <c r="N1019" s="151" t="s">
        <v>1705</v>
      </c>
      <c r="O1019" s="151" t="s">
        <v>3607</v>
      </c>
      <c r="P1019" s="151" t="s">
        <v>1706</v>
      </c>
      <c r="Q1019" s="151" t="s">
        <v>1309</v>
      </c>
      <c r="R1019" s="151" t="s">
        <v>886</v>
      </c>
      <c r="T1019" s="151">
        <v>2</v>
      </c>
    </row>
    <row r="1020" spans="1:20" x14ac:dyDescent="0.2">
      <c r="A1020" s="151">
        <f t="shared" si="177"/>
        <v>55364</v>
      </c>
      <c r="B1020" s="151">
        <f t="shared" si="178"/>
        <v>5</v>
      </c>
      <c r="C1020" s="152">
        <f t="shared" si="179"/>
        <v>53</v>
      </c>
      <c r="D1020" s="152" t="str">
        <f t="shared" si="180"/>
        <v>前場</v>
      </c>
      <c r="E1020" s="152" t="str">
        <f t="shared" si="181"/>
        <v>里佳</v>
      </c>
      <c r="F1020" s="153" t="str">
        <f t="shared" si="182"/>
        <v>ｾﾞﾝﾊﾞ</v>
      </c>
      <c r="G1020" s="153" t="str">
        <f t="shared" si="183"/>
        <v>ﾘｶ</v>
      </c>
      <c r="H1020" s="154">
        <f t="shared" si="184"/>
        <v>2</v>
      </c>
      <c r="I1020" s="152" t="str">
        <f t="shared" si="176"/>
        <v>武蔵野女</v>
      </c>
      <c r="K1020" s="152" t="str">
        <f t="shared" si="185"/>
        <v>女</v>
      </c>
      <c r="M1020" s="151">
        <v>55364</v>
      </c>
      <c r="N1020" s="151" t="s">
        <v>4328</v>
      </c>
      <c r="O1020" s="151" t="s">
        <v>3888</v>
      </c>
      <c r="P1020" s="151" t="s">
        <v>4329</v>
      </c>
      <c r="Q1020" s="151" t="s">
        <v>575</v>
      </c>
      <c r="R1020" s="151" t="s">
        <v>886</v>
      </c>
      <c r="T1020" s="151">
        <v>2</v>
      </c>
    </row>
    <row r="1021" spans="1:20" x14ac:dyDescent="0.2">
      <c r="A1021" s="151">
        <f t="shared" si="177"/>
        <v>55365</v>
      </c>
      <c r="B1021" s="151">
        <f t="shared" si="178"/>
        <v>5</v>
      </c>
      <c r="C1021" s="152">
        <f t="shared" si="179"/>
        <v>53</v>
      </c>
      <c r="D1021" s="152" t="str">
        <f t="shared" si="180"/>
        <v>佐竹</v>
      </c>
      <c r="E1021" s="152" t="str">
        <f t="shared" si="181"/>
        <v>栞奈</v>
      </c>
      <c r="F1021" s="153" t="str">
        <f t="shared" si="182"/>
        <v>ｻﾀｹ</v>
      </c>
      <c r="G1021" s="153" t="str">
        <f t="shared" si="183"/>
        <v>ｶﾝﾅ</v>
      </c>
      <c r="H1021" s="154">
        <f t="shared" si="184"/>
        <v>3</v>
      </c>
      <c r="I1021" s="152" t="str">
        <f t="shared" si="176"/>
        <v>武蔵野女</v>
      </c>
      <c r="K1021" s="152" t="str">
        <f t="shared" si="185"/>
        <v>女</v>
      </c>
      <c r="M1021" s="151">
        <v>55365</v>
      </c>
      <c r="N1021" s="151" t="s">
        <v>5141</v>
      </c>
      <c r="O1021" s="151" t="s">
        <v>2688</v>
      </c>
      <c r="P1021" s="151" t="s">
        <v>5142</v>
      </c>
      <c r="Q1021" s="151" t="s">
        <v>2689</v>
      </c>
      <c r="R1021" s="151" t="s">
        <v>886</v>
      </c>
      <c r="T1021" s="151">
        <v>3</v>
      </c>
    </row>
    <row r="1022" spans="1:20" x14ac:dyDescent="0.2">
      <c r="A1022" s="151">
        <f t="shared" si="177"/>
        <v>55366</v>
      </c>
      <c r="B1022" s="151">
        <f t="shared" si="178"/>
        <v>5</v>
      </c>
      <c r="C1022" s="152">
        <f t="shared" si="179"/>
        <v>53</v>
      </c>
      <c r="D1022" s="152" t="str">
        <f t="shared" si="180"/>
        <v>梅田</v>
      </c>
      <c r="E1022" s="152" t="str">
        <f t="shared" si="181"/>
        <v>小乃絵</v>
      </c>
      <c r="F1022" s="153" t="str">
        <f t="shared" si="182"/>
        <v>ｳﾒﾀﾞ</v>
      </c>
      <c r="G1022" s="153" t="str">
        <f t="shared" si="183"/>
        <v>ｺﾉｴ</v>
      </c>
      <c r="H1022" s="154">
        <f t="shared" si="184"/>
        <v>1</v>
      </c>
      <c r="I1022" s="152" t="str">
        <f t="shared" si="176"/>
        <v>武蔵野女</v>
      </c>
      <c r="K1022" s="152" t="str">
        <f t="shared" si="185"/>
        <v>女</v>
      </c>
      <c r="M1022" s="151">
        <v>55366</v>
      </c>
      <c r="N1022" s="151" t="s">
        <v>5143</v>
      </c>
      <c r="O1022" s="151" t="s">
        <v>5144</v>
      </c>
      <c r="P1022" s="151" t="s">
        <v>5145</v>
      </c>
      <c r="Q1022" s="151" t="s">
        <v>5146</v>
      </c>
      <c r="R1022" s="151" t="s">
        <v>886</v>
      </c>
      <c r="T1022" s="151">
        <v>1</v>
      </c>
    </row>
    <row r="1023" spans="1:20" x14ac:dyDescent="0.2">
      <c r="A1023" s="151">
        <f t="shared" si="177"/>
        <v>55367</v>
      </c>
      <c r="B1023" s="151">
        <f t="shared" si="178"/>
        <v>5</v>
      </c>
      <c r="C1023" s="152">
        <f t="shared" si="179"/>
        <v>53</v>
      </c>
      <c r="D1023" s="152" t="str">
        <f t="shared" si="180"/>
        <v>岡崎</v>
      </c>
      <c r="E1023" s="152" t="str">
        <f t="shared" si="181"/>
        <v>泉海</v>
      </c>
      <c r="F1023" s="153" t="str">
        <f t="shared" si="182"/>
        <v>ｵｶｻﾞｷ</v>
      </c>
      <c r="G1023" s="153" t="str">
        <f t="shared" si="183"/>
        <v>ｲｽﾞﾐ</v>
      </c>
      <c r="H1023" s="154">
        <f t="shared" si="184"/>
        <v>1</v>
      </c>
      <c r="I1023" s="152" t="str">
        <f t="shared" si="176"/>
        <v>武蔵野女</v>
      </c>
      <c r="K1023" s="152" t="str">
        <f t="shared" si="185"/>
        <v>女</v>
      </c>
      <c r="M1023" s="380">
        <v>55367</v>
      </c>
      <c r="N1023" s="380" t="s">
        <v>2653</v>
      </c>
      <c r="O1023" s="380" t="s">
        <v>5829</v>
      </c>
      <c r="P1023" s="380" t="s">
        <v>1335</v>
      </c>
      <c r="Q1023" s="380" t="s">
        <v>359</v>
      </c>
      <c r="R1023" s="380" t="s">
        <v>886</v>
      </c>
      <c r="S1023" s="379"/>
      <c r="T1023" s="380">
        <v>1</v>
      </c>
    </row>
    <row r="1024" spans="1:20" x14ac:dyDescent="0.2">
      <c r="A1024" s="151">
        <f t="shared" si="177"/>
        <v>55368</v>
      </c>
      <c r="B1024" s="151">
        <f t="shared" si="178"/>
        <v>5</v>
      </c>
      <c r="C1024" s="152">
        <f t="shared" si="179"/>
        <v>53</v>
      </c>
      <c r="D1024" s="152" t="str">
        <f t="shared" si="180"/>
        <v>末永</v>
      </c>
      <c r="E1024" s="152" t="str">
        <f t="shared" si="181"/>
        <v>すず</v>
      </c>
      <c r="F1024" s="153" t="str">
        <f t="shared" si="182"/>
        <v>ｽｴﾅｶﾞ</v>
      </c>
      <c r="G1024" s="153" t="str">
        <f t="shared" si="183"/>
        <v>ｽｽﾞ</v>
      </c>
      <c r="H1024" s="154">
        <f t="shared" si="184"/>
        <v>1</v>
      </c>
      <c r="I1024" s="152" t="str">
        <f t="shared" si="176"/>
        <v>武蔵野女</v>
      </c>
      <c r="K1024" s="152" t="str">
        <f t="shared" si="185"/>
        <v>女</v>
      </c>
      <c r="M1024" s="380">
        <v>55368</v>
      </c>
      <c r="N1024" s="380" t="s">
        <v>5830</v>
      </c>
      <c r="O1024" s="380" t="s">
        <v>4368</v>
      </c>
      <c r="P1024" s="380" t="s">
        <v>5831</v>
      </c>
      <c r="Q1024" s="380" t="s">
        <v>4353</v>
      </c>
      <c r="R1024" s="380" t="s">
        <v>886</v>
      </c>
      <c r="S1024" s="379"/>
      <c r="T1024" s="380">
        <v>1</v>
      </c>
    </row>
    <row r="1025" spans="1:20" x14ac:dyDescent="0.2">
      <c r="A1025" s="151">
        <f t="shared" si="177"/>
        <v>55369</v>
      </c>
      <c r="B1025" s="151">
        <f t="shared" si="178"/>
        <v>5</v>
      </c>
      <c r="C1025" s="152">
        <f t="shared" si="179"/>
        <v>53</v>
      </c>
      <c r="D1025" s="152" t="str">
        <f t="shared" si="180"/>
        <v>布施田</v>
      </c>
      <c r="E1025" s="152" t="str">
        <f t="shared" si="181"/>
        <v>奈々</v>
      </c>
      <c r="F1025" s="153" t="str">
        <f t="shared" si="182"/>
        <v>ﾌｾﾀﾞ</v>
      </c>
      <c r="G1025" s="153" t="str">
        <f t="shared" si="183"/>
        <v>ﾅﾅ</v>
      </c>
      <c r="H1025" s="154">
        <f t="shared" si="184"/>
        <v>1</v>
      </c>
      <c r="I1025" s="152" t="str">
        <f t="shared" si="176"/>
        <v>武蔵野女</v>
      </c>
      <c r="K1025" s="152" t="str">
        <f t="shared" si="185"/>
        <v>女</v>
      </c>
      <c r="M1025" s="380">
        <v>55369</v>
      </c>
      <c r="N1025" s="380" t="s">
        <v>5832</v>
      </c>
      <c r="O1025" s="380" t="s">
        <v>5833</v>
      </c>
      <c r="P1025" s="380" t="s">
        <v>5834</v>
      </c>
      <c r="Q1025" s="380" t="s">
        <v>605</v>
      </c>
      <c r="R1025" s="380" t="s">
        <v>886</v>
      </c>
      <c r="S1025" s="379"/>
      <c r="T1025" s="380">
        <v>1</v>
      </c>
    </row>
    <row r="1026" spans="1:20" x14ac:dyDescent="0.2">
      <c r="A1026" s="151">
        <f t="shared" si="177"/>
        <v>55370</v>
      </c>
      <c r="B1026" s="151">
        <f t="shared" si="178"/>
        <v>5</v>
      </c>
      <c r="C1026" s="152">
        <f t="shared" si="179"/>
        <v>53</v>
      </c>
      <c r="D1026" s="152" t="str">
        <f t="shared" si="180"/>
        <v>細井</v>
      </c>
      <c r="E1026" s="152" t="str">
        <f t="shared" si="181"/>
        <v>寧音</v>
      </c>
      <c r="F1026" s="153" t="str">
        <f t="shared" si="182"/>
        <v>ﾎｿｲ</v>
      </c>
      <c r="G1026" s="153" t="str">
        <f t="shared" si="183"/>
        <v>ﾈﾈ</v>
      </c>
      <c r="H1026" s="154">
        <f t="shared" si="184"/>
        <v>1</v>
      </c>
      <c r="I1026" s="152" t="str">
        <f t="shared" ref="I1026:I1089" si="186">VLOOKUP(B1026*100+C1026,テスト,2,0)</f>
        <v>武蔵野女</v>
      </c>
      <c r="K1026" s="152" t="str">
        <f t="shared" si="185"/>
        <v>女</v>
      </c>
      <c r="M1026" s="380">
        <v>55370</v>
      </c>
      <c r="N1026" s="380" t="s">
        <v>5835</v>
      </c>
      <c r="O1026" s="380" t="s">
        <v>5836</v>
      </c>
      <c r="P1026" s="380" t="s">
        <v>5837</v>
      </c>
      <c r="Q1026" s="380" t="s">
        <v>5838</v>
      </c>
      <c r="R1026" s="380" t="s">
        <v>886</v>
      </c>
      <c r="S1026" s="379"/>
      <c r="T1026" s="380">
        <v>1</v>
      </c>
    </row>
    <row r="1027" spans="1:20" x14ac:dyDescent="0.2">
      <c r="A1027" s="151">
        <f t="shared" ref="A1027:A1090" si="187">M1027</f>
        <v>55371</v>
      </c>
      <c r="B1027" s="151">
        <f t="shared" ref="B1027:B1090" si="188">ROUNDDOWN(A1027/10000,0)</f>
        <v>5</v>
      </c>
      <c r="C1027" s="152">
        <f t="shared" ref="C1027:C1090" si="189">ROUNDDOWN((A1027-B1027*10000)/100,0)</f>
        <v>53</v>
      </c>
      <c r="D1027" s="152" t="str">
        <f t="shared" ref="D1027:D1090" si="190">N1027</f>
        <v>遠藤</v>
      </c>
      <c r="E1027" s="152" t="str">
        <f t="shared" ref="E1027:E1090" si="191">O1027</f>
        <v>茉由香</v>
      </c>
      <c r="F1027" s="153" t="str">
        <f t="shared" ref="F1027:F1090" si="192">P1027</f>
        <v>ｴﾝﾄﾞｳ</v>
      </c>
      <c r="G1027" s="153" t="str">
        <f t="shared" ref="G1027:G1090" si="193">Q1027</f>
        <v>ﾏﾕｶ</v>
      </c>
      <c r="H1027" s="154">
        <f t="shared" ref="H1027:H1090" si="194">T1027</f>
        <v>1</v>
      </c>
      <c r="I1027" s="152" t="str">
        <f t="shared" si="186"/>
        <v>武蔵野女</v>
      </c>
      <c r="K1027" s="152" t="str">
        <f t="shared" ref="K1027:K1090" si="195">R1027</f>
        <v>女</v>
      </c>
      <c r="M1027" s="380">
        <v>55371</v>
      </c>
      <c r="N1027" s="380" t="s">
        <v>99</v>
      </c>
      <c r="O1027" s="380" t="s">
        <v>5839</v>
      </c>
      <c r="P1027" s="380" t="s">
        <v>303</v>
      </c>
      <c r="Q1027" s="380" t="s">
        <v>5840</v>
      </c>
      <c r="R1027" s="380" t="s">
        <v>886</v>
      </c>
      <c r="S1027" s="379"/>
      <c r="T1027" s="380">
        <v>1</v>
      </c>
    </row>
    <row r="1028" spans="1:20" x14ac:dyDescent="0.2">
      <c r="A1028" s="151">
        <f t="shared" si="187"/>
        <v>55372</v>
      </c>
      <c r="B1028" s="151">
        <f t="shared" si="188"/>
        <v>5</v>
      </c>
      <c r="C1028" s="152">
        <f t="shared" si="189"/>
        <v>53</v>
      </c>
      <c r="D1028" s="152" t="str">
        <f t="shared" si="190"/>
        <v>富谷</v>
      </c>
      <c r="E1028" s="152" t="str">
        <f t="shared" si="191"/>
        <v>美緑</v>
      </c>
      <c r="F1028" s="153" t="str">
        <f t="shared" si="192"/>
        <v>ﾄﾐﾀﾆ</v>
      </c>
      <c r="G1028" s="153" t="str">
        <f t="shared" si="193"/>
        <v>ﾐﾄﾞﾘ</v>
      </c>
      <c r="H1028" s="154">
        <f t="shared" si="194"/>
        <v>1</v>
      </c>
      <c r="I1028" s="152" t="str">
        <f t="shared" si="186"/>
        <v>武蔵野女</v>
      </c>
      <c r="K1028" s="152" t="str">
        <f t="shared" si="195"/>
        <v>女</v>
      </c>
      <c r="M1028" s="380">
        <v>55372</v>
      </c>
      <c r="N1028" s="380" t="s">
        <v>5841</v>
      </c>
      <c r="O1028" s="380" t="s">
        <v>5842</v>
      </c>
      <c r="P1028" s="380" t="s">
        <v>5843</v>
      </c>
      <c r="Q1028" s="380" t="s">
        <v>5844</v>
      </c>
      <c r="R1028" s="380" t="s">
        <v>886</v>
      </c>
      <c r="S1028" s="379"/>
      <c r="T1028" s="380">
        <v>1</v>
      </c>
    </row>
    <row r="1029" spans="1:20" x14ac:dyDescent="0.2">
      <c r="A1029" s="151">
        <f t="shared" si="187"/>
        <v>55401</v>
      </c>
      <c r="B1029" s="151">
        <f t="shared" si="188"/>
        <v>5</v>
      </c>
      <c r="C1029" s="152">
        <f t="shared" si="189"/>
        <v>54</v>
      </c>
      <c r="D1029" s="152" t="str">
        <f t="shared" si="190"/>
        <v>関井</v>
      </c>
      <c r="E1029" s="152" t="str">
        <f t="shared" si="191"/>
        <v>薫</v>
      </c>
      <c r="F1029" s="153" t="str">
        <f t="shared" si="192"/>
        <v>ｾｷｲ</v>
      </c>
      <c r="G1029" s="153" t="str">
        <f t="shared" si="193"/>
        <v>ｶｵﾙ</v>
      </c>
      <c r="H1029" s="154">
        <f t="shared" si="194"/>
        <v>3</v>
      </c>
      <c r="I1029" s="152" t="str">
        <f t="shared" si="186"/>
        <v>都清瀬</v>
      </c>
      <c r="K1029" s="152" t="str">
        <f t="shared" si="195"/>
        <v>男</v>
      </c>
      <c r="M1029" s="380">
        <v>55401</v>
      </c>
      <c r="N1029" s="380" t="s">
        <v>2627</v>
      </c>
      <c r="O1029" s="380" t="s">
        <v>0</v>
      </c>
      <c r="P1029" s="380" t="s">
        <v>2628</v>
      </c>
      <c r="Q1029" s="380" t="s">
        <v>1</v>
      </c>
      <c r="R1029" s="380" t="s">
        <v>885</v>
      </c>
      <c r="S1029" s="379"/>
      <c r="T1029" s="380">
        <v>3</v>
      </c>
    </row>
    <row r="1030" spans="1:20" x14ac:dyDescent="0.2">
      <c r="A1030" s="151">
        <f t="shared" si="187"/>
        <v>55402</v>
      </c>
      <c r="B1030" s="151">
        <f t="shared" si="188"/>
        <v>5</v>
      </c>
      <c r="C1030" s="152">
        <f t="shared" si="189"/>
        <v>54</v>
      </c>
      <c r="D1030" s="152" t="str">
        <f t="shared" si="190"/>
        <v>茂木</v>
      </c>
      <c r="E1030" s="152" t="str">
        <f t="shared" si="191"/>
        <v>暦</v>
      </c>
      <c r="F1030" s="153" t="str">
        <f t="shared" si="192"/>
        <v>ﾓﾃｷﾞ</v>
      </c>
      <c r="G1030" s="153" t="str">
        <f t="shared" si="193"/>
        <v>ﾚｷ</v>
      </c>
      <c r="H1030" s="154">
        <f t="shared" si="194"/>
        <v>3</v>
      </c>
      <c r="I1030" s="152" t="str">
        <f t="shared" si="186"/>
        <v>都清瀬</v>
      </c>
      <c r="K1030" s="152" t="str">
        <f t="shared" si="195"/>
        <v>男</v>
      </c>
      <c r="M1030" s="380">
        <v>55402</v>
      </c>
      <c r="N1030" s="380" t="s">
        <v>1216</v>
      </c>
      <c r="O1030" s="380" t="s">
        <v>3021</v>
      </c>
      <c r="P1030" s="380" t="s">
        <v>1774</v>
      </c>
      <c r="Q1030" s="380" t="s">
        <v>3022</v>
      </c>
      <c r="R1030" s="380" t="s">
        <v>885</v>
      </c>
      <c r="S1030" s="379"/>
      <c r="T1030" s="380">
        <v>3</v>
      </c>
    </row>
    <row r="1031" spans="1:20" x14ac:dyDescent="0.2">
      <c r="A1031" s="151">
        <f t="shared" si="187"/>
        <v>55403</v>
      </c>
      <c r="B1031" s="151">
        <f t="shared" si="188"/>
        <v>5</v>
      </c>
      <c r="C1031" s="152">
        <f t="shared" si="189"/>
        <v>54</v>
      </c>
      <c r="D1031" s="152" t="str">
        <f t="shared" si="190"/>
        <v>森</v>
      </c>
      <c r="E1031" s="152" t="str">
        <f t="shared" si="191"/>
        <v>英彰</v>
      </c>
      <c r="F1031" s="153" t="str">
        <f t="shared" si="192"/>
        <v>ﾓﾘ</v>
      </c>
      <c r="G1031" s="153" t="str">
        <f t="shared" si="193"/>
        <v>ﾋﾃﾞｱｷ</v>
      </c>
      <c r="H1031" s="154">
        <f t="shared" si="194"/>
        <v>3</v>
      </c>
      <c r="I1031" s="152" t="str">
        <f t="shared" si="186"/>
        <v>都清瀬</v>
      </c>
      <c r="K1031" s="152" t="str">
        <f t="shared" si="195"/>
        <v>男</v>
      </c>
      <c r="M1031" s="380">
        <v>55403</v>
      </c>
      <c r="N1031" s="380" t="s">
        <v>379</v>
      </c>
      <c r="O1031" s="380" t="s">
        <v>3608</v>
      </c>
      <c r="P1031" s="380" t="s">
        <v>380</v>
      </c>
      <c r="Q1031" s="380" t="s">
        <v>1816</v>
      </c>
      <c r="R1031" s="380" t="s">
        <v>885</v>
      </c>
      <c r="S1031" s="379"/>
      <c r="T1031" s="380">
        <v>3</v>
      </c>
    </row>
    <row r="1032" spans="1:20" x14ac:dyDescent="0.2">
      <c r="A1032" s="151">
        <f t="shared" si="187"/>
        <v>55404</v>
      </c>
      <c r="B1032" s="151">
        <f t="shared" si="188"/>
        <v>5</v>
      </c>
      <c r="C1032" s="152">
        <f t="shared" si="189"/>
        <v>54</v>
      </c>
      <c r="D1032" s="152" t="str">
        <f t="shared" si="190"/>
        <v>阿部</v>
      </c>
      <c r="E1032" s="152" t="str">
        <f t="shared" si="191"/>
        <v>隼人</v>
      </c>
      <c r="F1032" s="153" t="str">
        <f t="shared" si="192"/>
        <v>ｱﾍﾞ</v>
      </c>
      <c r="G1032" s="153" t="str">
        <f t="shared" si="193"/>
        <v>ﾊﾔﾄ</v>
      </c>
      <c r="H1032" s="154">
        <f t="shared" si="194"/>
        <v>2</v>
      </c>
      <c r="I1032" s="152" t="str">
        <f t="shared" si="186"/>
        <v>都清瀬</v>
      </c>
      <c r="K1032" s="152" t="str">
        <f t="shared" si="195"/>
        <v>男</v>
      </c>
      <c r="M1032" s="380">
        <v>55404</v>
      </c>
      <c r="N1032" s="380" t="s">
        <v>105</v>
      </c>
      <c r="O1032" s="380" t="s">
        <v>1198</v>
      </c>
      <c r="P1032" s="380" t="s">
        <v>318</v>
      </c>
      <c r="Q1032" s="380" t="s">
        <v>394</v>
      </c>
      <c r="R1032" s="380" t="s">
        <v>885</v>
      </c>
      <c r="S1032" s="379"/>
      <c r="T1032" s="380">
        <v>2</v>
      </c>
    </row>
    <row r="1033" spans="1:20" x14ac:dyDescent="0.2">
      <c r="A1033" s="151">
        <f t="shared" si="187"/>
        <v>55405</v>
      </c>
      <c r="B1033" s="151">
        <f t="shared" si="188"/>
        <v>5</v>
      </c>
      <c r="C1033" s="152">
        <f t="shared" si="189"/>
        <v>54</v>
      </c>
      <c r="D1033" s="152" t="str">
        <f t="shared" si="190"/>
        <v>新井</v>
      </c>
      <c r="E1033" s="152" t="str">
        <f t="shared" si="191"/>
        <v>悠碧</v>
      </c>
      <c r="F1033" s="153" t="str">
        <f t="shared" si="192"/>
        <v>ｱﾗｲ</v>
      </c>
      <c r="G1033" s="153" t="str">
        <f t="shared" si="193"/>
        <v>ﾕｳｷ</v>
      </c>
      <c r="H1033" s="154">
        <f t="shared" si="194"/>
        <v>2</v>
      </c>
      <c r="I1033" s="152" t="str">
        <f t="shared" si="186"/>
        <v>都清瀬</v>
      </c>
      <c r="K1033" s="152" t="str">
        <f t="shared" si="195"/>
        <v>男</v>
      </c>
      <c r="M1033" s="380">
        <v>55405</v>
      </c>
      <c r="N1033" s="380" t="s">
        <v>127</v>
      </c>
      <c r="O1033" s="380" t="s">
        <v>4330</v>
      </c>
      <c r="P1033" s="380" t="s">
        <v>426</v>
      </c>
      <c r="Q1033" s="380" t="s">
        <v>307</v>
      </c>
      <c r="R1033" s="380" t="s">
        <v>885</v>
      </c>
      <c r="S1033" s="379"/>
      <c r="T1033" s="380">
        <v>2</v>
      </c>
    </row>
    <row r="1034" spans="1:20" x14ac:dyDescent="0.2">
      <c r="A1034" s="151">
        <f t="shared" si="187"/>
        <v>55406</v>
      </c>
      <c r="B1034" s="151">
        <f t="shared" si="188"/>
        <v>5</v>
      </c>
      <c r="C1034" s="152">
        <f t="shared" si="189"/>
        <v>54</v>
      </c>
      <c r="D1034" s="152" t="str">
        <f t="shared" si="190"/>
        <v>伊藤</v>
      </c>
      <c r="E1034" s="152" t="str">
        <f t="shared" si="191"/>
        <v>輝</v>
      </c>
      <c r="F1034" s="153" t="str">
        <f t="shared" si="192"/>
        <v>ｲﾄｳ</v>
      </c>
      <c r="G1034" s="153" t="str">
        <f t="shared" si="193"/>
        <v>ﾋｶﾙ</v>
      </c>
      <c r="H1034" s="154">
        <f t="shared" si="194"/>
        <v>2</v>
      </c>
      <c r="I1034" s="152" t="str">
        <f t="shared" si="186"/>
        <v>都清瀬</v>
      </c>
      <c r="K1034" s="152" t="str">
        <f t="shared" si="195"/>
        <v>男</v>
      </c>
      <c r="M1034" s="380">
        <v>55406</v>
      </c>
      <c r="N1034" s="380" t="s">
        <v>106</v>
      </c>
      <c r="O1034" s="380" t="s">
        <v>35</v>
      </c>
      <c r="P1034" s="380" t="s">
        <v>319</v>
      </c>
      <c r="Q1034" s="380" t="s">
        <v>393</v>
      </c>
      <c r="R1034" s="380" t="s">
        <v>885</v>
      </c>
      <c r="S1034" s="379"/>
      <c r="T1034" s="380">
        <v>2</v>
      </c>
    </row>
    <row r="1035" spans="1:20" x14ac:dyDescent="0.2">
      <c r="A1035" s="151">
        <f t="shared" si="187"/>
        <v>55407</v>
      </c>
      <c r="B1035" s="151">
        <f t="shared" si="188"/>
        <v>5</v>
      </c>
      <c r="C1035" s="152">
        <f t="shared" si="189"/>
        <v>54</v>
      </c>
      <c r="D1035" s="152" t="str">
        <f t="shared" si="190"/>
        <v>大野</v>
      </c>
      <c r="E1035" s="152" t="str">
        <f t="shared" si="191"/>
        <v>優斗</v>
      </c>
      <c r="F1035" s="153" t="str">
        <f t="shared" si="192"/>
        <v>ｵｵﾉ</v>
      </c>
      <c r="G1035" s="153" t="str">
        <f t="shared" si="193"/>
        <v>ﾕｳﾄ</v>
      </c>
      <c r="H1035" s="154">
        <f t="shared" si="194"/>
        <v>2</v>
      </c>
      <c r="I1035" s="152" t="str">
        <f t="shared" si="186"/>
        <v>都清瀬</v>
      </c>
      <c r="K1035" s="152" t="str">
        <f t="shared" si="195"/>
        <v>男</v>
      </c>
      <c r="M1035" s="151">
        <v>55407</v>
      </c>
      <c r="N1035" s="151" t="s">
        <v>170</v>
      </c>
      <c r="O1035" s="151" t="s">
        <v>1305</v>
      </c>
      <c r="P1035" s="151" t="s">
        <v>537</v>
      </c>
      <c r="Q1035" s="151" t="s">
        <v>423</v>
      </c>
      <c r="R1035" s="151" t="s">
        <v>885</v>
      </c>
      <c r="T1035" s="151">
        <v>2</v>
      </c>
    </row>
    <row r="1036" spans="1:20" x14ac:dyDescent="0.2">
      <c r="A1036" s="151">
        <f t="shared" si="187"/>
        <v>55408</v>
      </c>
      <c r="B1036" s="151">
        <f t="shared" si="188"/>
        <v>5</v>
      </c>
      <c r="C1036" s="152">
        <f t="shared" si="189"/>
        <v>54</v>
      </c>
      <c r="D1036" s="152" t="str">
        <f t="shared" si="190"/>
        <v>小川</v>
      </c>
      <c r="E1036" s="152" t="str">
        <f t="shared" si="191"/>
        <v>皓二</v>
      </c>
      <c r="F1036" s="153" t="str">
        <f t="shared" si="192"/>
        <v>ｵｶﾞﾜ</v>
      </c>
      <c r="G1036" s="153" t="str">
        <f t="shared" si="193"/>
        <v>ｺｳｼﾞ</v>
      </c>
      <c r="H1036" s="154">
        <f t="shared" si="194"/>
        <v>2</v>
      </c>
      <c r="I1036" s="152" t="str">
        <f t="shared" si="186"/>
        <v>都清瀬</v>
      </c>
      <c r="K1036" s="152" t="str">
        <f t="shared" si="195"/>
        <v>男</v>
      </c>
      <c r="M1036" s="151">
        <v>55408</v>
      </c>
      <c r="N1036" s="151" t="s">
        <v>128</v>
      </c>
      <c r="O1036" s="151" t="s">
        <v>4331</v>
      </c>
      <c r="P1036" s="151" t="s">
        <v>382</v>
      </c>
      <c r="Q1036" s="151" t="s">
        <v>441</v>
      </c>
      <c r="R1036" s="151" t="s">
        <v>885</v>
      </c>
      <c r="T1036" s="151">
        <v>2</v>
      </c>
    </row>
    <row r="1037" spans="1:20" x14ac:dyDescent="0.2">
      <c r="A1037" s="151">
        <f t="shared" si="187"/>
        <v>55409</v>
      </c>
      <c r="B1037" s="151">
        <f t="shared" si="188"/>
        <v>5</v>
      </c>
      <c r="C1037" s="152">
        <f t="shared" si="189"/>
        <v>54</v>
      </c>
      <c r="D1037" s="152" t="str">
        <f t="shared" si="190"/>
        <v>島崎</v>
      </c>
      <c r="E1037" s="152" t="str">
        <f t="shared" si="191"/>
        <v>裕輔</v>
      </c>
      <c r="F1037" s="153" t="str">
        <f t="shared" si="192"/>
        <v>ｼﾏｻﾞｷ</v>
      </c>
      <c r="G1037" s="153" t="str">
        <f t="shared" si="193"/>
        <v>ﾕｳｽｹ</v>
      </c>
      <c r="H1037" s="154">
        <f t="shared" si="194"/>
        <v>2</v>
      </c>
      <c r="I1037" s="152" t="str">
        <f t="shared" si="186"/>
        <v>都清瀬</v>
      </c>
      <c r="K1037" s="152" t="str">
        <f t="shared" si="195"/>
        <v>男</v>
      </c>
      <c r="M1037" s="151">
        <v>55409</v>
      </c>
      <c r="N1037" s="151" t="s">
        <v>4332</v>
      </c>
      <c r="O1037" s="151" t="s">
        <v>4333</v>
      </c>
      <c r="P1037" s="151" t="s">
        <v>3553</v>
      </c>
      <c r="Q1037" s="151" t="s">
        <v>447</v>
      </c>
      <c r="R1037" s="151" t="s">
        <v>885</v>
      </c>
      <c r="T1037" s="151">
        <v>2</v>
      </c>
    </row>
    <row r="1038" spans="1:20" x14ac:dyDescent="0.2">
      <c r="A1038" s="151">
        <f t="shared" si="187"/>
        <v>55410</v>
      </c>
      <c r="B1038" s="151">
        <f t="shared" si="188"/>
        <v>5</v>
      </c>
      <c r="C1038" s="152">
        <f t="shared" si="189"/>
        <v>54</v>
      </c>
      <c r="D1038" s="152" t="str">
        <f t="shared" si="190"/>
        <v>関根</v>
      </c>
      <c r="E1038" s="152" t="str">
        <f t="shared" si="191"/>
        <v>朋広</v>
      </c>
      <c r="F1038" s="153" t="str">
        <f t="shared" si="192"/>
        <v>ｾｷﾈ</v>
      </c>
      <c r="G1038" s="153" t="str">
        <f t="shared" si="193"/>
        <v>ﾄﾓﾋﾛ</v>
      </c>
      <c r="H1038" s="154">
        <f t="shared" si="194"/>
        <v>2</v>
      </c>
      <c r="I1038" s="152" t="str">
        <f t="shared" si="186"/>
        <v>都清瀬</v>
      </c>
      <c r="K1038" s="152" t="str">
        <f t="shared" si="195"/>
        <v>男</v>
      </c>
      <c r="M1038" s="151">
        <v>55410</v>
      </c>
      <c r="N1038" s="151" t="s">
        <v>285</v>
      </c>
      <c r="O1038" s="151" t="s">
        <v>4334</v>
      </c>
      <c r="P1038" s="151" t="s">
        <v>645</v>
      </c>
      <c r="Q1038" s="151" t="s">
        <v>588</v>
      </c>
      <c r="R1038" s="151" t="s">
        <v>885</v>
      </c>
      <c r="T1038" s="151">
        <v>2</v>
      </c>
    </row>
    <row r="1039" spans="1:20" x14ac:dyDescent="0.2">
      <c r="A1039" s="151">
        <f t="shared" si="187"/>
        <v>55411</v>
      </c>
      <c r="B1039" s="151">
        <f t="shared" si="188"/>
        <v>5</v>
      </c>
      <c r="C1039" s="152">
        <f t="shared" si="189"/>
        <v>54</v>
      </c>
      <c r="D1039" s="152" t="str">
        <f t="shared" si="190"/>
        <v>服部</v>
      </c>
      <c r="E1039" s="152" t="str">
        <f t="shared" si="191"/>
        <v>凌芽</v>
      </c>
      <c r="F1039" s="153" t="str">
        <f t="shared" si="192"/>
        <v>ﾊｯﾄﾘ</v>
      </c>
      <c r="G1039" s="153" t="str">
        <f t="shared" si="193"/>
        <v>ﾘｮｳｶﾞ</v>
      </c>
      <c r="H1039" s="154">
        <f t="shared" si="194"/>
        <v>2</v>
      </c>
      <c r="I1039" s="152" t="str">
        <f t="shared" si="186"/>
        <v>都清瀬</v>
      </c>
      <c r="K1039" s="152" t="str">
        <f t="shared" si="195"/>
        <v>男</v>
      </c>
      <c r="M1039" s="151">
        <v>55411</v>
      </c>
      <c r="N1039" s="151" t="s">
        <v>4335</v>
      </c>
      <c r="O1039" s="151" t="s">
        <v>4336</v>
      </c>
      <c r="P1039" s="151" t="s">
        <v>4337</v>
      </c>
      <c r="Q1039" s="151" t="s">
        <v>934</v>
      </c>
      <c r="R1039" s="151" t="s">
        <v>885</v>
      </c>
      <c r="T1039" s="151">
        <v>2</v>
      </c>
    </row>
    <row r="1040" spans="1:20" x14ac:dyDescent="0.2">
      <c r="A1040" s="151">
        <f t="shared" si="187"/>
        <v>55412</v>
      </c>
      <c r="B1040" s="151">
        <f t="shared" si="188"/>
        <v>5</v>
      </c>
      <c r="C1040" s="152">
        <f t="shared" si="189"/>
        <v>54</v>
      </c>
      <c r="D1040" s="152" t="str">
        <f t="shared" si="190"/>
        <v>星野</v>
      </c>
      <c r="E1040" s="152" t="str">
        <f t="shared" si="191"/>
        <v>快斗</v>
      </c>
      <c r="F1040" s="153" t="str">
        <f t="shared" si="192"/>
        <v>ﾎｼﾉ</v>
      </c>
      <c r="G1040" s="153" t="str">
        <f t="shared" si="193"/>
        <v>ｶｲﾄ</v>
      </c>
      <c r="H1040" s="154">
        <f t="shared" si="194"/>
        <v>2</v>
      </c>
      <c r="I1040" s="152" t="str">
        <f t="shared" si="186"/>
        <v>都清瀬</v>
      </c>
      <c r="K1040" s="152" t="str">
        <f t="shared" si="195"/>
        <v>男</v>
      </c>
      <c r="M1040" s="151">
        <v>55412</v>
      </c>
      <c r="N1040" s="151" t="s">
        <v>12</v>
      </c>
      <c r="O1040" s="151" t="s">
        <v>4338</v>
      </c>
      <c r="P1040" s="151" t="s">
        <v>13</v>
      </c>
      <c r="Q1040" s="151" t="s">
        <v>616</v>
      </c>
      <c r="R1040" s="151" t="s">
        <v>885</v>
      </c>
      <c r="T1040" s="151">
        <v>2</v>
      </c>
    </row>
    <row r="1041" spans="1:20" x14ac:dyDescent="0.2">
      <c r="A1041" s="151">
        <f t="shared" si="187"/>
        <v>55413</v>
      </c>
      <c r="B1041" s="151">
        <f t="shared" si="188"/>
        <v>5</v>
      </c>
      <c r="C1041" s="152">
        <f t="shared" si="189"/>
        <v>54</v>
      </c>
      <c r="D1041" s="152" t="str">
        <f t="shared" si="190"/>
        <v>伊藤</v>
      </c>
      <c r="E1041" s="152" t="str">
        <f t="shared" si="191"/>
        <v>光希</v>
      </c>
      <c r="F1041" s="153" t="str">
        <f t="shared" si="192"/>
        <v>ｲﾄｳ</v>
      </c>
      <c r="G1041" s="153" t="str">
        <f t="shared" si="193"/>
        <v>ｺｳｷ</v>
      </c>
      <c r="H1041" s="154">
        <f t="shared" si="194"/>
        <v>1</v>
      </c>
      <c r="I1041" s="152" t="str">
        <f t="shared" si="186"/>
        <v>都清瀬</v>
      </c>
      <c r="K1041" s="152" t="str">
        <f t="shared" si="195"/>
        <v>男</v>
      </c>
      <c r="M1041" s="151">
        <v>55413</v>
      </c>
      <c r="N1041" s="151" t="s">
        <v>106</v>
      </c>
      <c r="O1041" s="151" t="s">
        <v>15</v>
      </c>
      <c r="P1041" s="151" t="s">
        <v>319</v>
      </c>
      <c r="Q1041" s="151" t="s">
        <v>344</v>
      </c>
      <c r="R1041" s="151" t="s">
        <v>885</v>
      </c>
      <c r="T1041" s="151">
        <v>1</v>
      </c>
    </row>
    <row r="1042" spans="1:20" x14ac:dyDescent="0.2">
      <c r="A1042" s="151">
        <f t="shared" si="187"/>
        <v>55414</v>
      </c>
      <c r="B1042" s="151">
        <f t="shared" si="188"/>
        <v>5</v>
      </c>
      <c r="C1042" s="152">
        <f t="shared" si="189"/>
        <v>54</v>
      </c>
      <c r="D1042" s="152" t="str">
        <f t="shared" si="190"/>
        <v>梶谷</v>
      </c>
      <c r="E1042" s="152" t="str">
        <f t="shared" si="191"/>
        <v>陽喜</v>
      </c>
      <c r="F1042" s="153" t="str">
        <f t="shared" si="192"/>
        <v>ｶｼﾞﾀﾆ</v>
      </c>
      <c r="G1042" s="153" t="str">
        <f t="shared" si="193"/>
        <v>ﾊﾙｷ</v>
      </c>
      <c r="H1042" s="154">
        <f t="shared" si="194"/>
        <v>1</v>
      </c>
      <c r="I1042" s="152" t="str">
        <f t="shared" si="186"/>
        <v>都清瀬</v>
      </c>
      <c r="K1042" s="152" t="str">
        <f t="shared" si="195"/>
        <v>男</v>
      </c>
      <c r="M1042" s="151">
        <v>55414</v>
      </c>
      <c r="N1042" s="151" t="s">
        <v>5845</v>
      </c>
      <c r="O1042" s="151" t="s">
        <v>5846</v>
      </c>
      <c r="P1042" s="151" t="s">
        <v>5847</v>
      </c>
      <c r="Q1042" s="151" t="s">
        <v>503</v>
      </c>
      <c r="R1042" s="151" t="s">
        <v>885</v>
      </c>
      <c r="T1042" s="151">
        <v>1</v>
      </c>
    </row>
    <row r="1043" spans="1:20" x14ac:dyDescent="0.2">
      <c r="A1043" s="151">
        <f t="shared" si="187"/>
        <v>55415</v>
      </c>
      <c r="B1043" s="151">
        <f t="shared" si="188"/>
        <v>5</v>
      </c>
      <c r="C1043" s="152">
        <f t="shared" si="189"/>
        <v>54</v>
      </c>
      <c r="D1043" s="152" t="str">
        <f t="shared" si="190"/>
        <v>酒井</v>
      </c>
      <c r="E1043" s="152" t="str">
        <f t="shared" si="191"/>
        <v>昭太</v>
      </c>
      <c r="F1043" s="153" t="str">
        <f t="shared" si="192"/>
        <v>ｻｶｲ</v>
      </c>
      <c r="G1043" s="153" t="str">
        <f t="shared" si="193"/>
        <v>ｼｮｳﾀ</v>
      </c>
      <c r="H1043" s="154">
        <f t="shared" si="194"/>
        <v>1</v>
      </c>
      <c r="I1043" s="152" t="str">
        <f t="shared" si="186"/>
        <v>都清瀬</v>
      </c>
      <c r="K1043" s="152" t="str">
        <f t="shared" si="195"/>
        <v>男</v>
      </c>
      <c r="M1043" s="151">
        <v>55415</v>
      </c>
      <c r="N1043" s="151" t="s">
        <v>282</v>
      </c>
      <c r="O1043" s="151" t="s">
        <v>5848</v>
      </c>
      <c r="P1043" s="151" t="s">
        <v>620</v>
      </c>
      <c r="Q1043" s="151" t="s">
        <v>462</v>
      </c>
      <c r="R1043" s="151" t="s">
        <v>885</v>
      </c>
      <c r="T1043" s="151">
        <v>1</v>
      </c>
    </row>
    <row r="1044" spans="1:20" x14ac:dyDescent="0.2">
      <c r="A1044" s="151">
        <f t="shared" si="187"/>
        <v>55416</v>
      </c>
      <c r="B1044" s="151">
        <f t="shared" si="188"/>
        <v>5</v>
      </c>
      <c r="C1044" s="152">
        <f t="shared" si="189"/>
        <v>54</v>
      </c>
      <c r="D1044" s="152" t="str">
        <f t="shared" si="190"/>
        <v>並木</v>
      </c>
      <c r="E1044" s="152" t="str">
        <f t="shared" si="191"/>
        <v>陽祐</v>
      </c>
      <c r="F1044" s="153" t="str">
        <f t="shared" si="192"/>
        <v>ﾅﾐｷ</v>
      </c>
      <c r="G1044" s="153" t="str">
        <f t="shared" si="193"/>
        <v>ﾖｳｽｹ</v>
      </c>
      <c r="H1044" s="154">
        <f t="shared" si="194"/>
        <v>1</v>
      </c>
      <c r="I1044" s="152" t="str">
        <f t="shared" si="186"/>
        <v>都清瀬</v>
      </c>
      <c r="K1044" s="152" t="str">
        <f t="shared" si="195"/>
        <v>男</v>
      </c>
      <c r="M1044" s="151">
        <v>55416</v>
      </c>
      <c r="N1044" s="151" t="s">
        <v>5849</v>
      </c>
      <c r="O1044" s="151" t="s">
        <v>5850</v>
      </c>
      <c r="P1044" s="151" t="s">
        <v>5851</v>
      </c>
      <c r="Q1044" s="151" t="s">
        <v>5725</v>
      </c>
      <c r="R1044" s="151" t="s">
        <v>885</v>
      </c>
      <c r="T1044" s="151">
        <v>1</v>
      </c>
    </row>
    <row r="1045" spans="1:20" x14ac:dyDescent="0.2">
      <c r="A1045" s="151">
        <f t="shared" si="187"/>
        <v>55417</v>
      </c>
      <c r="B1045" s="151">
        <f t="shared" si="188"/>
        <v>5</v>
      </c>
      <c r="C1045" s="152">
        <f t="shared" si="189"/>
        <v>54</v>
      </c>
      <c r="D1045" s="152" t="str">
        <f t="shared" si="190"/>
        <v>若月</v>
      </c>
      <c r="E1045" s="152" t="str">
        <f t="shared" si="191"/>
        <v>怜也</v>
      </c>
      <c r="F1045" s="153" t="str">
        <f t="shared" si="192"/>
        <v>ﾜｶﾂｷ</v>
      </c>
      <c r="G1045" s="153" t="str">
        <f t="shared" si="193"/>
        <v>ﾚｲﾔ</v>
      </c>
      <c r="H1045" s="154">
        <f t="shared" si="194"/>
        <v>1</v>
      </c>
      <c r="I1045" s="152" t="str">
        <f t="shared" si="186"/>
        <v>都清瀬</v>
      </c>
      <c r="K1045" s="152" t="str">
        <f t="shared" si="195"/>
        <v>男</v>
      </c>
      <c r="M1045" s="151">
        <v>55417</v>
      </c>
      <c r="N1045" s="151" t="s">
        <v>5852</v>
      </c>
      <c r="O1045" s="151" t="s">
        <v>5853</v>
      </c>
      <c r="P1045" s="151" t="s">
        <v>5854</v>
      </c>
      <c r="Q1045" s="151" t="s">
        <v>2309</v>
      </c>
      <c r="R1045" s="151" t="s">
        <v>885</v>
      </c>
      <c r="T1045" s="151">
        <v>1</v>
      </c>
    </row>
    <row r="1046" spans="1:20" x14ac:dyDescent="0.2">
      <c r="A1046" s="151">
        <f t="shared" si="187"/>
        <v>55449</v>
      </c>
      <c r="B1046" s="151">
        <f t="shared" si="188"/>
        <v>5</v>
      </c>
      <c r="C1046" s="152">
        <f t="shared" si="189"/>
        <v>54</v>
      </c>
      <c r="D1046" s="152" t="str">
        <f t="shared" si="190"/>
        <v>和泉</v>
      </c>
      <c r="E1046" s="152" t="str">
        <f t="shared" si="191"/>
        <v>宏輝</v>
      </c>
      <c r="F1046" s="153" t="str">
        <f t="shared" si="192"/>
        <v>ｲｽﾞﾐ</v>
      </c>
      <c r="G1046" s="153" t="str">
        <f t="shared" si="193"/>
        <v>ﾋﾛｷ</v>
      </c>
      <c r="H1046" s="154">
        <f t="shared" si="194"/>
        <v>3</v>
      </c>
      <c r="I1046" s="152" t="str">
        <f t="shared" si="186"/>
        <v>都清瀬</v>
      </c>
      <c r="K1046" s="152" t="str">
        <f t="shared" si="195"/>
        <v>男</v>
      </c>
      <c r="M1046" s="151">
        <v>55449</v>
      </c>
      <c r="N1046" s="151" t="s">
        <v>1618</v>
      </c>
      <c r="O1046" s="151" t="s">
        <v>2629</v>
      </c>
      <c r="P1046" s="151" t="s">
        <v>359</v>
      </c>
      <c r="Q1046" s="151" t="s">
        <v>391</v>
      </c>
      <c r="R1046" s="151" t="s">
        <v>885</v>
      </c>
      <c r="T1046" s="151">
        <v>3</v>
      </c>
    </row>
    <row r="1047" spans="1:20" x14ac:dyDescent="0.2">
      <c r="A1047" s="151">
        <f t="shared" si="187"/>
        <v>55450</v>
      </c>
      <c r="B1047" s="151">
        <f t="shared" si="188"/>
        <v>5</v>
      </c>
      <c r="C1047" s="152">
        <f t="shared" si="189"/>
        <v>54</v>
      </c>
      <c r="D1047" s="152" t="str">
        <f t="shared" si="190"/>
        <v>佐喜眞</v>
      </c>
      <c r="E1047" s="152" t="str">
        <f t="shared" si="191"/>
        <v>光</v>
      </c>
      <c r="F1047" s="153" t="str">
        <f t="shared" si="192"/>
        <v>ｻｷﾏ</v>
      </c>
      <c r="G1047" s="153" t="str">
        <f t="shared" si="193"/>
        <v>ﾋｶﾙ</v>
      </c>
      <c r="H1047" s="154">
        <f t="shared" si="194"/>
        <v>3</v>
      </c>
      <c r="I1047" s="152" t="str">
        <f t="shared" si="186"/>
        <v>都清瀬</v>
      </c>
      <c r="K1047" s="152" t="str">
        <f t="shared" si="195"/>
        <v>男</v>
      </c>
      <c r="M1047" s="151">
        <v>55450</v>
      </c>
      <c r="N1047" s="151" t="s">
        <v>2630</v>
      </c>
      <c r="O1047" s="151" t="s">
        <v>266</v>
      </c>
      <c r="P1047" s="151" t="s">
        <v>2631</v>
      </c>
      <c r="Q1047" s="151" t="s">
        <v>393</v>
      </c>
      <c r="R1047" s="151" t="s">
        <v>885</v>
      </c>
      <c r="T1047" s="151">
        <v>3</v>
      </c>
    </row>
    <row r="1048" spans="1:20" x14ac:dyDescent="0.2">
      <c r="A1048" s="151">
        <f t="shared" si="187"/>
        <v>55465</v>
      </c>
      <c r="B1048" s="151">
        <f t="shared" si="188"/>
        <v>5</v>
      </c>
      <c r="C1048" s="152">
        <f t="shared" si="189"/>
        <v>54</v>
      </c>
      <c r="D1048" s="152" t="str">
        <f t="shared" si="190"/>
        <v>岩野</v>
      </c>
      <c r="E1048" s="152" t="str">
        <f t="shared" si="191"/>
        <v>美月</v>
      </c>
      <c r="F1048" s="153" t="str">
        <f t="shared" si="192"/>
        <v>ｲﾜﾉ</v>
      </c>
      <c r="G1048" s="153" t="str">
        <f t="shared" si="193"/>
        <v>ﾐﾂｷ</v>
      </c>
      <c r="H1048" s="154">
        <f t="shared" si="194"/>
        <v>3</v>
      </c>
      <c r="I1048" s="152" t="str">
        <f t="shared" si="186"/>
        <v>都清瀬</v>
      </c>
      <c r="K1048" s="152" t="str">
        <f t="shared" si="195"/>
        <v>女</v>
      </c>
      <c r="M1048" s="151">
        <v>55465</v>
      </c>
      <c r="N1048" s="151" t="s">
        <v>2632</v>
      </c>
      <c r="O1048" s="151" t="s">
        <v>993</v>
      </c>
      <c r="P1048" s="151" t="s">
        <v>2633</v>
      </c>
      <c r="Q1048" s="151" t="s">
        <v>1592</v>
      </c>
      <c r="R1048" s="151" t="s">
        <v>886</v>
      </c>
      <c r="T1048" s="151">
        <v>3</v>
      </c>
    </row>
    <row r="1049" spans="1:20" x14ac:dyDescent="0.2">
      <c r="A1049" s="151">
        <f t="shared" si="187"/>
        <v>55466</v>
      </c>
      <c r="B1049" s="151">
        <f t="shared" si="188"/>
        <v>5</v>
      </c>
      <c r="C1049" s="152">
        <f t="shared" si="189"/>
        <v>54</v>
      </c>
      <c r="D1049" s="152" t="str">
        <f t="shared" si="190"/>
        <v>奥</v>
      </c>
      <c r="E1049" s="152" t="str">
        <f t="shared" si="191"/>
        <v>由季</v>
      </c>
      <c r="F1049" s="153" t="str">
        <f t="shared" si="192"/>
        <v>ｵｸ</v>
      </c>
      <c r="G1049" s="153" t="str">
        <f t="shared" si="193"/>
        <v>ﾕｷ</v>
      </c>
      <c r="H1049" s="154">
        <f t="shared" si="194"/>
        <v>3</v>
      </c>
      <c r="I1049" s="152" t="str">
        <f t="shared" si="186"/>
        <v>都清瀬</v>
      </c>
      <c r="K1049" s="152" t="str">
        <f t="shared" si="195"/>
        <v>女</v>
      </c>
      <c r="M1049" s="151">
        <v>55466</v>
      </c>
      <c r="N1049" s="151" t="s">
        <v>2634</v>
      </c>
      <c r="O1049" s="151" t="s">
        <v>2635</v>
      </c>
      <c r="P1049" s="151" t="s">
        <v>2636</v>
      </c>
      <c r="Q1049" s="151" t="s">
        <v>464</v>
      </c>
      <c r="R1049" s="151" t="s">
        <v>886</v>
      </c>
      <c r="T1049" s="151">
        <v>3</v>
      </c>
    </row>
    <row r="1050" spans="1:20" x14ac:dyDescent="0.2">
      <c r="A1050" s="151">
        <f t="shared" si="187"/>
        <v>55467</v>
      </c>
      <c r="B1050" s="151">
        <f t="shared" si="188"/>
        <v>5</v>
      </c>
      <c r="C1050" s="152">
        <f t="shared" si="189"/>
        <v>54</v>
      </c>
      <c r="D1050" s="152" t="str">
        <f t="shared" si="190"/>
        <v>近藤</v>
      </c>
      <c r="E1050" s="152" t="str">
        <f t="shared" si="191"/>
        <v>都乃</v>
      </c>
      <c r="F1050" s="153" t="str">
        <f t="shared" si="192"/>
        <v>ｺﾝﾄﾞｳ</v>
      </c>
      <c r="G1050" s="153" t="str">
        <f t="shared" si="193"/>
        <v>ﾐﾔﾉ</v>
      </c>
      <c r="H1050" s="154">
        <f t="shared" si="194"/>
        <v>3</v>
      </c>
      <c r="I1050" s="152" t="str">
        <f t="shared" si="186"/>
        <v>都清瀬</v>
      </c>
      <c r="K1050" s="152" t="str">
        <f t="shared" si="195"/>
        <v>女</v>
      </c>
      <c r="M1050" s="151">
        <v>55467</v>
      </c>
      <c r="N1050" s="151" t="s">
        <v>159</v>
      </c>
      <c r="O1050" s="151" t="s">
        <v>2637</v>
      </c>
      <c r="P1050" s="151" t="s">
        <v>392</v>
      </c>
      <c r="Q1050" s="151" t="s">
        <v>1468</v>
      </c>
      <c r="R1050" s="151" t="s">
        <v>886</v>
      </c>
      <c r="T1050" s="151">
        <v>3</v>
      </c>
    </row>
    <row r="1051" spans="1:20" x14ac:dyDescent="0.2">
      <c r="A1051" s="151">
        <f t="shared" si="187"/>
        <v>55468</v>
      </c>
      <c r="B1051" s="151">
        <f t="shared" si="188"/>
        <v>5</v>
      </c>
      <c r="C1051" s="152">
        <f t="shared" si="189"/>
        <v>54</v>
      </c>
      <c r="D1051" s="152" t="str">
        <f t="shared" si="190"/>
        <v>彦坂</v>
      </c>
      <c r="E1051" s="152" t="str">
        <f t="shared" si="191"/>
        <v>真優</v>
      </c>
      <c r="F1051" s="153" t="str">
        <f t="shared" si="192"/>
        <v>ﾋｺｻｶ</v>
      </c>
      <c r="G1051" s="153" t="str">
        <f t="shared" si="193"/>
        <v>ﾏﾕ</v>
      </c>
      <c r="H1051" s="154">
        <f t="shared" si="194"/>
        <v>3</v>
      </c>
      <c r="I1051" s="152" t="str">
        <f t="shared" si="186"/>
        <v>都清瀬</v>
      </c>
      <c r="K1051" s="152" t="str">
        <f t="shared" si="195"/>
        <v>女</v>
      </c>
      <c r="M1051" s="151">
        <v>55468</v>
      </c>
      <c r="N1051" s="151" t="s">
        <v>2638</v>
      </c>
      <c r="O1051" s="151" t="s">
        <v>1377</v>
      </c>
      <c r="P1051" s="151" t="s">
        <v>2639</v>
      </c>
      <c r="Q1051" s="151" t="s">
        <v>328</v>
      </c>
      <c r="R1051" s="151" t="s">
        <v>886</v>
      </c>
      <c r="T1051" s="151">
        <v>3</v>
      </c>
    </row>
    <row r="1052" spans="1:20" x14ac:dyDescent="0.2">
      <c r="A1052" s="151">
        <f t="shared" si="187"/>
        <v>55469</v>
      </c>
      <c r="B1052" s="151">
        <f t="shared" si="188"/>
        <v>5</v>
      </c>
      <c r="C1052" s="152">
        <f t="shared" si="189"/>
        <v>54</v>
      </c>
      <c r="D1052" s="152" t="str">
        <f t="shared" si="190"/>
        <v>石塚</v>
      </c>
      <c r="E1052" s="152" t="str">
        <f t="shared" si="191"/>
        <v>夏子</v>
      </c>
      <c r="F1052" s="153" t="str">
        <f t="shared" si="192"/>
        <v>ｲｼﾂﾞｶ</v>
      </c>
      <c r="G1052" s="153" t="str">
        <f t="shared" si="193"/>
        <v>ﾅﾂｺ</v>
      </c>
      <c r="H1052" s="154">
        <f t="shared" si="194"/>
        <v>2</v>
      </c>
      <c r="I1052" s="152" t="str">
        <f t="shared" si="186"/>
        <v>都清瀬</v>
      </c>
      <c r="K1052" s="152" t="str">
        <f t="shared" si="195"/>
        <v>女</v>
      </c>
      <c r="M1052" s="151">
        <v>55469</v>
      </c>
      <c r="N1052" s="151" t="s">
        <v>1849</v>
      </c>
      <c r="O1052" s="151" t="s">
        <v>936</v>
      </c>
      <c r="P1052" s="151" t="s">
        <v>1850</v>
      </c>
      <c r="Q1052" s="151" t="s">
        <v>937</v>
      </c>
      <c r="R1052" s="151" t="s">
        <v>886</v>
      </c>
      <c r="T1052" s="151">
        <v>2</v>
      </c>
    </row>
    <row r="1053" spans="1:20" x14ac:dyDescent="0.2">
      <c r="A1053" s="151">
        <f t="shared" si="187"/>
        <v>55470</v>
      </c>
      <c r="B1053" s="151">
        <f t="shared" si="188"/>
        <v>5</v>
      </c>
      <c r="C1053" s="152">
        <f t="shared" si="189"/>
        <v>54</v>
      </c>
      <c r="D1053" s="152" t="str">
        <f t="shared" si="190"/>
        <v>大前</v>
      </c>
      <c r="E1053" s="152" t="str">
        <f t="shared" si="191"/>
        <v>菜都穂</v>
      </c>
      <c r="F1053" s="153" t="str">
        <f t="shared" si="192"/>
        <v>ｵｵﾏｴ</v>
      </c>
      <c r="G1053" s="153" t="str">
        <f t="shared" si="193"/>
        <v>ﾅﾂﾎ</v>
      </c>
      <c r="H1053" s="154">
        <f t="shared" si="194"/>
        <v>2</v>
      </c>
      <c r="I1053" s="152" t="str">
        <f t="shared" si="186"/>
        <v>都清瀬</v>
      </c>
      <c r="K1053" s="152" t="str">
        <f t="shared" si="195"/>
        <v>女</v>
      </c>
      <c r="M1053" s="151">
        <v>55470</v>
      </c>
      <c r="N1053" s="151" t="s">
        <v>4339</v>
      </c>
      <c r="O1053" s="151" t="s">
        <v>4340</v>
      </c>
      <c r="P1053" s="151" t="s">
        <v>4341</v>
      </c>
      <c r="Q1053" s="151" t="s">
        <v>1340</v>
      </c>
      <c r="R1053" s="151" t="s">
        <v>886</v>
      </c>
      <c r="T1053" s="151">
        <v>2</v>
      </c>
    </row>
    <row r="1054" spans="1:20" x14ac:dyDescent="0.2">
      <c r="A1054" s="151">
        <f t="shared" si="187"/>
        <v>55471</v>
      </c>
      <c r="B1054" s="151">
        <f t="shared" si="188"/>
        <v>5</v>
      </c>
      <c r="C1054" s="152">
        <f t="shared" si="189"/>
        <v>54</v>
      </c>
      <c r="D1054" s="152" t="str">
        <f t="shared" si="190"/>
        <v>片山</v>
      </c>
      <c r="E1054" s="152" t="str">
        <f t="shared" si="191"/>
        <v>奈緒</v>
      </c>
      <c r="F1054" s="153" t="str">
        <f t="shared" si="192"/>
        <v>ｶﾀﾔﾏ</v>
      </c>
      <c r="G1054" s="153" t="str">
        <f t="shared" si="193"/>
        <v>ﾅｵ</v>
      </c>
      <c r="H1054" s="154">
        <f t="shared" si="194"/>
        <v>2</v>
      </c>
      <c r="I1054" s="152" t="str">
        <f t="shared" si="186"/>
        <v>都清瀬</v>
      </c>
      <c r="K1054" s="152" t="str">
        <f t="shared" si="195"/>
        <v>女</v>
      </c>
      <c r="M1054" s="151">
        <v>55471</v>
      </c>
      <c r="N1054" s="151" t="s">
        <v>188</v>
      </c>
      <c r="O1054" s="151" t="s">
        <v>4342</v>
      </c>
      <c r="P1054" s="151" t="s">
        <v>458</v>
      </c>
      <c r="Q1054" s="151" t="s">
        <v>398</v>
      </c>
      <c r="R1054" s="151" t="s">
        <v>886</v>
      </c>
      <c r="T1054" s="151">
        <v>2</v>
      </c>
    </row>
    <row r="1055" spans="1:20" x14ac:dyDescent="0.2">
      <c r="A1055" s="151">
        <f t="shared" si="187"/>
        <v>55472</v>
      </c>
      <c r="B1055" s="151">
        <f t="shared" si="188"/>
        <v>5</v>
      </c>
      <c r="C1055" s="152">
        <f t="shared" si="189"/>
        <v>54</v>
      </c>
      <c r="D1055" s="152" t="str">
        <f t="shared" si="190"/>
        <v>澤多</v>
      </c>
      <c r="E1055" s="152" t="str">
        <f t="shared" si="191"/>
        <v>宏奈</v>
      </c>
      <c r="F1055" s="153" t="str">
        <f t="shared" si="192"/>
        <v>ｻﾜﾀﾞ</v>
      </c>
      <c r="G1055" s="153" t="str">
        <f t="shared" si="193"/>
        <v>ﾋﾛﾅ</v>
      </c>
      <c r="H1055" s="154">
        <f t="shared" si="194"/>
        <v>2</v>
      </c>
      <c r="I1055" s="152" t="str">
        <f t="shared" si="186"/>
        <v>都清瀬</v>
      </c>
      <c r="K1055" s="152" t="str">
        <f t="shared" si="195"/>
        <v>女</v>
      </c>
      <c r="M1055" s="380">
        <v>55472</v>
      </c>
      <c r="N1055" s="380" t="s">
        <v>4343</v>
      </c>
      <c r="O1055" s="380" t="s">
        <v>4344</v>
      </c>
      <c r="P1055" s="380" t="s">
        <v>2188</v>
      </c>
      <c r="Q1055" s="380" t="s">
        <v>4345</v>
      </c>
      <c r="R1055" s="380" t="s">
        <v>886</v>
      </c>
      <c r="S1055" s="379"/>
      <c r="T1055" s="380">
        <v>2</v>
      </c>
    </row>
    <row r="1056" spans="1:20" x14ac:dyDescent="0.2">
      <c r="A1056" s="151">
        <f t="shared" si="187"/>
        <v>55473</v>
      </c>
      <c r="B1056" s="151">
        <f t="shared" si="188"/>
        <v>5</v>
      </c>
      <c r="C1056" s="152">
        <f t="shared" si="189"/>
        <v>54</v>
      </c>
      <c r="D1056" s="152" t="str">
        <f t="shared" si="190"/>
        <v>田中</v>
      </c>
      <c r="E1056" s="152" t="str">
        <f t="shared" si="191"/>
        <v>瑞穂</v>
      </c>
      <c r="F1056" s="153" t="str">
        <f t="shared" si="192"/>
        <v>ﾀﾅｶ</v>
      </c>
      <c r="G1056" s="153" t="str">
        <f t="shared" si="193"/>
        <v>ﾐｽﾞﾎ</v>
      </c>
      <c r="H1056" s="154">
        <f t="shared" si="194"/>
        <v>2</v>
      </c>
      <c r="I1056" s="152" t="str">
        <f t="shared" si="186"/>
        <v>都清瀬</v>
      </c>
      <c r="K1056" s="152" t="str">
        <f t="shared" si="195"/>
        <v>女</v>
      </c>
      <c r="M1056" s="380">
        <v>55473</v>
      </c>
      <c r="N1056" s="380" t="s">
        <v>138</v>
      </c>
      <c r="O1056" s="380" t="s">
        <v>4346</v>
      </c>
      <c r="P1056" s="380" t="s">
        <v>418</v>
      </c>
      <c r="Q1056" s="380" t="s">
        <v>3744</v>
      </c>
      <c r="R1056" s="380" t="s">
        <v>886</v>
      </c>
      <c r="S1056" s="379"/>
      <c r="T1056" s="380">
        <v>2</v>
      </c>
    </row>
    <row r="1057" spans="1:20" x14ac:dyDescent="0.2">
      <c r="A1057" s="151">
        <f t="shared" si="187"/>
        <v>55474</v>
      </c>
      <c r="B1057" s="151">
        <f t="shared" si="188"/>
        <v>5</v>
      </c>
      <c r="C1057" s="152">
        <f t="shared" si="189"/>
        <v>54</v>
      </c>
      <c r="D1057" s="152" t="str">
        <f t="shared" si="190"/>
        <v>宮城</v>
      </c>
      <c r="E1057" s="152" t="str">
        <f t="shared" si="191"/>
        <v>杏奈</v>
      </c>
      <c r="F1057" s="153" t="str">
        <f t="shared" si="192"/>
        <v>ﾐﾔｷﾞ</v>
      </c>
      <c r="G1057" s="153" t="str">
        <f t="shared" si="193"/>
        <v>ｱﾝﾅ</v>
      </c>
      <c r="H1057" s="154">
        <f t="shared" si="194"/>
        <v>2</v>
      </c>
      <c r="I1057" s="152" t="str">
        <f t="shared" si="186"/>
        <v>都清瀬</v>
      </c>
      <c r="K1057" s="152" t="str">
        <f t="shared" si="195"/>
        <v>女</v>
      </c>
      <c r="M1057" s="380">
        <v>55474</v>
      </c>
      <c r="N1057" s="380" t="s">
        <v>1392</v>
      </c>
      <c r="O1057" s="380" t="s">
        <v>3815</v>
      </c>
      <c r="P1057" s="380" t="s">
        <v>1393</v>
      </c>
      <c r="Q1057" s="380" t="s">
        <v>3816</v>
      </c>
      <c r="R1057" s="380" t="s">
        <v>886</v>
      </c>
      <c r="S1057" s="379"/>
      <c r="T1057" s="380">
        <v>2</v>
      </c>
    </row>
    <row r="1058" spans="1:20" x14ac:dyDescent="0.2">
      <c r="A1058" s="151">
        <f t="shared" si="187"/>
        <v>55475</v>
      </c>
      <c r="B1058" s="151">
        <f t="shared" si="188"/>
        <v>5</v>
      </c>
      <c r="C1058" s="152">
        <f t="shared" si="189"/>
        <v>54</v>
      </c>
      <c r="D1058" s="152" t="str">
        <f t="shared" si="190"/>
        <v>矢部</v>
      </c>
      <c r="E1058" s="152" t="str">
        <f t="shared" si="191"/>
        <v>七瀬</v>
      </c>
      <c r="F1058" s="153" t="str">
        <f t="shared" si="192"/>
        <v>ﾔﾍﾞ</v>
      </c>
      <c r="G1058" s="153" t="str">
        <f t="shared" si="193"/>
        <v>ﾅﾅｾ</v>
      </c>
      <c r="H1058" s="154">
        <f t="shared" si="194"/>
        <v>2</v>
      </c>
      <c r="I1058" s="152" t="str">
        <f t="shared" si="186"/>
        <v>都清瀬</v>
      </c>
      <c r="K1058" s="152" t="str">
        <f t="shared" si="195"/>
        <v>女</v>
      </c>
      <c r="M1058" s="380">
        <v>55475</v>
      </c>
      <c r="N1058" s="380" t="s">
        <v>2555</v>
      </c>
      <c r="O1058" s="380" t="s">
        <v>4347</v>
      </c>
      <c r="P1058" s="380" t="s">
        <v>2556</v>
      </c>
      <c r="Q1058" s="380" t="s">
        <v>4348</v>
      </c>
      <c r="R1058" s="380" t="s">
        <v>886</v>
      </c>
      <c r="S1058" s="379"/>
      <c r="T1058" s="380">
        <v>2</v>
      </c>
    </row>
    <row r="1059" spans="1:20" x14ac:dyDescent="0.2">
      <c r="A1059" s="151">
        <f t="shared" si="187"/>
        <v>55476</v>
      </c>
      <c r="B1059" s="151">
        <f t="shared" si="188"/>
        <v>5</v>
      </c>
      <c r="C1059" s="152">
        <f t="shared" si="189"/>
        <v>54</v>
      </c>
      <c r="D1059" s="152" t="str">
        <f t="shared" si="190"/>
        <v>尾崎</v>
      </c>
      <c r="E1059" s="152" t="str">
        <f t="shared" si="191"/>
        <v>紗弥香</v>
      </c>
      <c r="F1059" s="153" t="str">
        <f t="shared" si="192"/>
        <v>ｵｻﾞｷ</v>
      </c>
      <c r="G1059" s="153" t="str">
        <f t="shared" si="193"/>
        <v>ｻﾔｶ</v>
      </c>
      <c r="H1059" s="154">
        <f t="shared" si="194"/>
        <v>2</v>
      </c>
      <c r="I1059" s="152" t="str">
        <f t="shared" si="186"/>
        <v>都清瀬</v>
      </c>
      <c r="K1059" s="152" t="str">
        <f t="shared" si="195"/>
        <v>女</v>
      </c>
      <c r="M1059" s="380">
        <v>55476</v>
      </c>
      <c r="N1059" s="380" t="s">
        <v>4476</v>
      </c>
      <c r="O1059" s="380" t="s">
        <v>5855</v>
      </c>
      <c r="P1059" s="380" t="s">
        <v>4301</v>
      </c>
      <c r="Q1059" s="380" t="s">
        <v>564</v>
      </c>
      <c r="R1059" s="380" t="s">
        <v>886</v>
      </c>
      <c r="S1059" s="379"/>
      <c r="T1059" s="380">
        <v>2</v>
      </c>
    </row>
    <row r="1060" spans="1:20" x14ac:dyDescent="0.2">
      <c r="A1060" s="151">
        <f t="shared" si="187"/>
        <v>55477</v>
      </c>
      <c r="B1060" s="151">
        <f t="shared" si="188"/>
        <v>5</v>
      </c>
      <c r="C1060" s="152">
        <f t="shared" si="189"/>
        <v>54</v>
      </c>
      <c r="D1060" s="152" t="str">
        <f t="shared" si="190"/>
        <v>榎本</v>
      </c>
      <c r="E1060" s="152" t="str">
        <f t="shared" si="191"/>
        <v>花音</v>
      </c>
      <c r="F1060" s="153" t="str">
        <f t="shared" si="192"/>
        <v>ｴﾉﾓﾄ</v>
      </c>
      <c r="G1060" s="153" t="str">
        <f t="shared" si="193"/>
        <v>ｶﾉﾝ</v>
      </c>
      <c r="H1060" s="154">
        <f t="shared" si="194"/>
        <v>1</v>
      </c>
      <c r="I1060" s="152" t="str">
        <f t="shared" si="186"/>
        <v>都清瀬</v>
      </c>
      <c r="K1060" s="152" t="str">
        <f t="shared" si="195"/>
        <v>女</v>
      </c>
      <c r="M1060" s="380">
        <v>55477</v>
      </c>
      <c r="N1060" s="380" t="s">
        <v>244</v>
      </c>
      <c r="O1060" s="380" t="s">
        <v>2572</v>
      </c>
      <c r="P1060" s="380" t="s">
        <v>524</v>
      </c>
      <c r="Q1060" s="380" t="s">
        <v>2573</v>
      </c>
      <c r="R1060" s="380" t="s">
        <v>886</v>
      </c>
      <c r="S1060" s="379"/>
      <c r="T1060" s="380">
        <v>1</v>
      </c>
    </row>
    <row r="1061" spans="1:20" x14ac:dyDescent="0.2">
      <c r="A1061" s="151">
        <f t="shared" si="187"/>
        <v>55478</v>
      </c>
      <c r="B1061" s="151">
        <f t="shared" si="188"/>
        <v>5</v>
      </c>
      <c r="C1061" s="152">
        <f t="shared" si="189"/>
        <v>54</v>
      </c>
      <c r="D1061" s="152" t="str">
        <f t="shared" si="190"/>
        <v>大林</v>
      </c>
      <c r="E1061" s="152" t="str">
        <f t="shared" si="191"/>
        <v>美佳</v>
      </c>
      <c r="F1061" s="153" t="str">
        <f t="shared" si="192"/>
        <v>ｵｵﾊﾞﾔｼ</v>
      </c>
      <c r="G1061" s="153" t="str">
        <f t="shared" si="193"/>
        <v>ﾐｶ</v>
      </c>
      <c r="H1061" s="154">
        <f t="shared" si="194"/>
        <v>1</v>
      </c>
      <c r="I1061" s="152" t="str">
        <f t="shared" si="186"/>
        <v>都清瀬</v>
      </c>
      <c r="K1061" s="152" t="str">
        <f t="shared" si="195"/>
        <v>女</v>
      </c>
      <c r="M1061" s="380">
        <v>55478</v>
      </c>
      <c r="N1061" s="380" t="s">
        <v>5856</v>
      </c>
      <c r="O1061" s="380" t="s">
        <v>5857</v>
      </c>
      <c r="P1061" s="380" t="s">
        <v>5858</v>
      </c>
      <c r="Q1061" s="380" t="s">
        <v>933</v>
      </c>
      <c r="R1061" s="380" t="s">
        <v>886</v>
      </c>
      <c r="S1061" s="379"/>
      <c r="T1061" s="380">
        <v>1</v>
      </c>
    </row>
    <row r="1062" spans="1:20" x14ac:dyDescent="0.2">
      <c r="A1062" s="151">
        <f t="shared" si="187"/>
        <v>55479</v>
      </c>
      <c r="B1062" s="151">
        <f t="shared" si="188"/>
        <v>5</v>
      </c>
      <c r="C1062" s="152">
        <f t="shared" si="189"/>
        <v>54</v>
      </c>
      <c r="D1062" s="152" t="str">
        <f t="shared" si="190"/>
        <v>菊池</v>
      </c>
      <c r="E1062" s="152" t="str">
        <f t="shared" si="191"/>
        <v>香穂</v>
      </c>
      <c r="F1062" s="153" t="str">
        <f t="shared" si="192"/>
        <v>ｷｸﾁ</v>
      </c>
      <c r="G1062" s="153" t="str">
        <f t="shared" si="193"/>
        <v>ｶﾎ</v>
      </c>
      <c r="H1062" s="154">
        <f t="shared" si="194"/>
        <v>1</v>
      </c>
      <c r="I1062" s="152" t="str">
        <f t="shared" si="186"/>
        <v>都清瀬</v>
      </c>
      <c r="K1062" s="152" t="str">
        <f t="shared" si="195"/>
        <v>女</v>
      </c>
      <c r="M1062" s="380">
        <v>55479</v>
      </c>
      <c r="N1062" s="380" t="s">
        <v>963</v>
      </c>
      <c r="O1062" s="380" t="s">
        <v>5859</v>
      </c>
      <c r="P1062" s="380" t="s">
        <v>338</v>
      </c>
      <c r="Q1062" s="380" t="s">
        <v>559</v>
      </c>
      <c r="R1062" s="380" t="s">
        <v>886</v>
      </c>
      <c r="S1062" s="379"/>
      <c r="T1062" s="380">
        <v>1</v>
      </c>
    </row>
    <row r="1063" spans="1:20" x14ac:dyDescent="0.2">
      <c r="A1063" s="151">
        <f t="shared" si="187"/>
        <v>55480</v>
      </c>
      <c r="B1063" s="151">
        <f t="shared" si="188"/>
        <v>5</v>
      </c>
      <c r="C1063" s="152">
        <f t="shared" si="189"/>
        <v>54</v>
      </c>
      <c r="D1063" s="152" t="str">
        <f t="shared" si="190"/>
        <v>柴山</v>
      </c>
      <c r="E1063" s="152" t="str">
        <f t="shared" si="191"/>
        <v>瑞瑛</v>
      </c>
      <c r="F1063" s="153" t="str">
        <f t="shared" si="192"/>
        <v>ｼﾊﾞﾔﾏ</v>
      </c>
      <c r="G1063" s="153" t="str">
        <f t="shared" si="193"/>
        <v>ﾀﾏｴ</v>
      </c>
      <c r="H1063" s="154">
        <f t="shared" si="194"/>
        <v>1</v>
      </c>
      <c r="I1063" s="152" t="str">
        <f t="shared" si="186"/>
        <v>都清瀬</v>
      </c>
      <c r="K1063" s="152" t="str">
        <f t="shared" si="195"/>
        <v>女</v>
      </c>
      <c r="M1063" s="380">
        <v>55480</v>
      </c>
      <c r="N1063" s="380" t="s">
        <v>5860</v>
      </c>
      <c r="O1063" s="380" t="s">
        <v>5861</v>
      </c>
      <c r="P1063" s="380" t="s">
        <v>5862</v>
      </c>
      <c r="Q1063" s="380" t="s">
        <v>5863</v>
      </c>
      <c r="R1063" s="380" t="s">
        <v>886</v>
      </c>
      <c r="S1063" s="379"/>
      <c r="T1063" s="380">
        <v>1</v>
      </c>
    </row>
    <row r="1064" spans="1:20" x14ac:dyDescent="0.2">
      <c r="A1064" s="151">
        <f t="shared" si="187"/>
        <v>55481</v>
      </c>
      <c r="B1064" s="151">
        <f t="shared" si="188"/>
        <v>5</v>
      </c>
      <c r="C1064" s="152">
        <f t="shared" si="189"/>
        <v>54</v>
      </c>
      <c r="D1064" s="152" t="str">
        <f t="shared" si="190"/>
        <v>中島</v>
      </c>
      <c r="E1064" s="152" t="str">
        <f t="shared" si="191"/>
        <v>瑞菜</v>
      </c>
      <c r="F1064" s="153" t="str">
        <f t="shared" si="192"/>
        <v>ﾅｶｼﾞﾏ</v>
      </c>
      <c r="G1064" s="153" t="str">
        <f t="shared" si="193"/>
        <v>ﾐｽﾞﾅ</v>
      </c>
      <c r="H1064" s="154">
        <f t="shared" si="194"/>
        <v>1</v>
      </c>
      <c r="I1064" s="152" t="str">
        <f t="shared" si="186"/>
        <v>都清瀬</v>
      </c>
      <c r="K1064" s="152" t="str">
        <f t="shared" si="195"/>
        <v>女</v>
      </c>
      <c r="M1064" s="380">
        <v>55481</v>
      </c>
      <c r="N1064" s="380" t="s">
        <v>224</v>
      </c>
      <c r="O1064" s="380" t="s">
        <v>5864</v>
      </c>
      <c r="P1064" s="380" t="s">
        <v>323</v>
      </c>
      <c r="Q1064" s="380" t="s">
        <v>5865</v>
      </c>
      <c r="R1064" s="380" t="s">
        <v>886</v>
      </c>
      <c r="S1064" s="379"/>
      <c r="T1064" s="380">
        <v>1</v>
      </c>
    </row>
    <row r="1065" spans="1:20" x14ac:dyDescent="0.2">
      <c r="A1065" s="151">
        <f t="shared" si="187"/>
        <v>55482</v>
      </c>
      <c r="B1065" s="151">
        <f t="shared" si="188"/>
        <v>5</v>
      </c>
      <c r="C1065" s="152">
        <f t="shared" si="189"/>
        <v>54</v>
      </c>
      <c r="D1065" s="152" t="str">
        <f t="shared" si="190"/>
        <v>吉岡</v>
      </c>
      <c r="E1065" s="152" t="str">
        <f t="shared" si="191"/>
        <v>真菜</v>
      </c>
      <c r="F1065" s="153" t="str">
        <f t="shared" si="192"/>
        <v>ﾖｼｵｶ</v>
      </c>
      <c r="G1065" s="153" t="str">
        <f t="shared" si="193"/>
        <v>ﾏﾅ</v>
      </c>
      <c r="H1065" s="154">
        <f t="shared" si="194"/>
        <v>1</v>
      </c>
      <c r="I1065" s="152" t="str">
        <f t="shared" si="186"/>
        <v>都清瀬</v>
      </c>
      <c r="K1065" s="152" t="str">
        <f t="shared" si="195"/>
        <v>女</v>
      </c>
      <c r="M1065" s="380">
        <v>55482</v>
      </c>
      <c r="N1065" s="380" t="s">
        <v>1654</v>
      </c>
      <c r="O1065" s="380" t="s">
        <v>3685</v>
      </c>
      <c r="P1065" s="380" t="s">
        <v>1655</v>
      </c>
      <c r="Q1065" s="380" t="s">
        <v>657</v>
      </c>
      <c r="R1065" s="380" t="s">
        <v>886</v>
      </c>
      <c r="S1065" s="379"/>
      <c r="T1065" s="380">
        <v>1</v>
      </c>
    </row>
    <row r="1066" spans="1:20" x14ac:dyDescent="0.2">
      <c r="A1066" s="151">
        <f t="shared" si="187"/>
        <v>55764</v>
      </c>
      <c r="B1066" s="151">
        <f t="shared" si="188"/>
        <v>5</v>
      </c>
      <c r="C1066" s="152">
        <f t="shared" si="189"/>
        <v>57</v>
      </c>
      <c r="D1066" s="152" t="str">
        <f t="shared" si="190"/>
        <v>藤谷</v>
      </c>
      <c r="E1066" s="152" t="str">
        <f t="shared" si="191"/>
        <v>凪紗</v>
      </c>
      <c r="F1066" s="153" t="str">
        <f t="shared" si="192"/>
        <v>ﾌｼﾞﾔ</v>
      </c>
      <c r="G1066" s="153" t="str">
        <f t="shared" si="193"/>
        <v>ﾅｷﾞｻ</v>
      </c>
      <c r="H1066" s="154">
        <f t="shared" si="194"/>
        <v>2</v>
      </c>
      <c r="I1066" s="152" t="str">
        <f t="shared" si="186"/>
        <v>都東久留米総</v>
      </c>
      <c r="K1066" s="152" t="str">
        <f t="shared" si="195"/>
        <v>女</v>
      </c>
      <c r="M1066" s="380">
        <v>55764</v>
      </c>
      <c r="N1066" s="380" t="s">
        <v>4350</v>
      </c>
      <c r="O1066" s="380" t="s">
        <v>4351</v>
      </c>
      <c r="P1066" s="380" t="s">
        <v>4352</v>
      </c>
      <c r="Q1066" s="380" t="s">
        <v>568</v>
      </c>
      <c r="R1066" s="380" t="s">
        <v>886</v>
      </c>
      <c r="S1066" s="379"/>
      <c r="T1066" s="380">
        <v>2</v>
      </c>
    </row>
    <row r="1067" spans="1:20" x14ac:dyDescent="0.2">
      <c r="A1067" s="151">
        <f t="shared" si="187"/>
        <v>55766</v>
      </c>
      <c r="B1067" s="151">
        <f t="shared" si="188"/>
        <v>5</v>
      </c>
      <c r="C1067" s="152">
        <f t="shared" si="189"/>
        <v>57</v>
      </c>
      <c r="D1067" s="152" t="str">
        <f t="shared" si="190"/>
        <v>横川</v>
      </c>
      <c r="E1067" s="152" t="str">
        <f t="shared" si="191"/>
        <v>満里奈</v>
      </c>
      <c r="F1067" s="153" t="str">
        <f t="shared" si="192"/>
        <v>ﾖｺｶﾜ</v>
      </c>
      <c r="G1067" s="153" t="str">
        <f t="shared" si="193"/>
        <v>ﾏﾘﾅ</v>
      </c>
      <c r="H1067" s="154">
        <f t="shared" si="194"/>
        <v>2</v>
      </c>
      <c r="I1067" s="152" t="str">
        <f t="shared" si="186"/>
        <v>都東久留米総</v>
      </c>
      <c r="K1067" s="152" t="str">
        <f t="shared" si="195"/>
        <v>女</v>
      </c>
      <c r="M1067" s="380">
        <v>55766</v>
      </c>
      <c r="N1067" s="380" t="s">
        <v>5147</v>
      </c>
      <c r="O1067" s="380" t="s">
        <v>5148</v>
      </c>
      <c r="P1067" s="380" t="s">
        <v>5149</v>
      </c>
      <c r="Q1067" s="380" t="s">
        <v>4366</v>
      </c>
      <c r="R1067" s="380" t="s">
        <v>886</v>
      </c>
      <c r="S1067" s="379"/>
      <c r="T1067" s="380">
        <v>2</v>
      </c>
    </row>
    <row r="1068" spans="1:20" x14ac:dyDescent="0.2">
      <c r="A1068" s="151">
        <f t="shared" si="187"/>
        <v>55813</v>
      </c>
      <c r="B1068" s="151">
        <f t="shared" si="188"/>
        <v>5</v>
      </c>
      <c r="C1068" s="152">
        <f t="shared" si="189"/>
        <v>58</v>
      </c>
      <c r="D1068" s="152" t="str">
        <f t="shared" si="190"/>
        <v>松下</v>
      </c>
      <c r="E1068" s="152" t="str">
        <f t="shared" si="191"/>
        <v>優斗</v>
      </c>
      <c r="F1068" s="153" t="str">
        <f t="shared" si="192"/>
        <v>ﾏﾂｼﾀ</v>
      </c>
      <c r="G1068" s="153" t="str">
        <f t="shared" si="193"/>
        <v>ﾕｳﾄ</v>
      </c>
      <c r="H1068" s="154">
        <f t="shared" si="194"/>
        <v>3</v>
      </c>
      <c r="I1068" s="152" t="str">
        <f t="shared" si="186"/>
        <v>都久留米西</v>
      </c>
      <c r="K1068" s="152" t="str">
        <f t="shared" si="195"/>
        <v>男</v>
      </c>
      <c r="M1068" s="380">
        <v>55813</v>
      </c>
      <c r="N1068" s="380" t="s">
        <v>154</v>
      </c>
      <c r="O1068" s="380" t="s">
        <v>1305</v>
      </c>
      <c r="P1068" s="380" t="s">
        <v>469</v>
      </c>
      <c r="Q1068" s="380" t="s">
        <v>423</v>
      </c>
      <c r="R1068" s="380" t="s">
        <v>885</v>
      </c>
      <c r="S1068" s="379"/>
      <c r="T1068" s="380">
        <v>3</v>
      </c>
    </row>
    <row r="1069" spans="1:20" x14ac:dyDescent="0.2">
      <c r="A1069" s="151">
        <f t="shared" si="187"/>
        <v>55814</v>
      </c>
      <c r="B1069" s="151">
        <f t="shared" si="188"/>
        <v>5</v>
      </c>
      <c r="C1069" s="152">
        <f t="shared" si="189"/>
        <v>58</v>
      </c>
      <c r="D1069" s="152" t="str">
        <f t="shared" si="190"/>
        <v>渡部</v>
      </c>
      <c r="E1069" s="152" t="str">
        <f t="shared" si="191"/>
        <v>亮太</v>
      </c>
      <c r="F1069" s="153" t="str">
        <f t="shared" si="192"/>
        <v>ﾜﾀﾅﾍﾞ</v>
      </c>
      <c r="G1069" s="153" t="str">
        <f t="shared" si="193"/>
        <v>ﾘｮｳﾀ</v>
      </c>
      <c r="H1069" s="154">
        <f t="shared" si="194"/>
        <v>3</v>
      </c>
      <c r="I1069" s="152" t="str">
        <f t="shared" si="186"/>
        <v>都久留米西</v>
      </c>
      <c r="K1069" s="152" t="str">
        <f t="shared" si="195"/>
        <v>男</v>
      </c>
      <c r="M1069" s="380">
        <v>55814</v>
      </c>
      <c r="N1069" s="380" t="s">
        <v>240</v>
      </c>
      <c r="O1069" s="380" t="s">
        <v>225</v>
      </c>
      <c r="P1069" s="380" t="s">
        <v>346</v>
      </c>
      <c r="Q1069" s="380" t="s">
        <v>309</v>
      </c>
      <c r="R1069" s="380" t="s">
        <v>885</v>
      </c>
      <c r="S1069" s="379"/>
      <c r="T1069" s="380">
        <v>3</v>
      </c>
    </row>
    <row r="1070" spans="1:20" x14ac:dyDescent="0.2">
      <c r="A1070" s="151">
        <f t="shared" si="187"/>
        <v>55815</v>
      </c>
      <c r="B1070" s="151">
        <f t="shared" si="188"/>
        <v>5</v>
      </c>
      <c r="C1070" s="152">
        <f t="shared" si="189"/>
        <v>58</v>
      </c>
      <c r="D1070" s="152" t="str">
        <f t="shared" si="190"/>
        <v>大江</v>
      </c>
      <c r="E1070" s="152" t="str">
        <f t="shared" si="191"/>
        <v>慧志</v>
      </c>
      <c r="F1070" s="153" t="str">
        <f t="shared" si="192"/>
        <v>ｵｵｴ</v>
      </c>
      <c r="G1070" s="153" t="str">
        <f t="shared" si="193"/>
        <v>ｻﾄｼ</v>
      </c>
      <c r="H1070" s="154">
        <f t="shared" si="194"/>
        <v>3</v>
      </c>
      <c r="I1070" s="152" t="str">
        <f t="shared" si="186"/>
        <v>都久留米西</v>
      </c>
      <c r="K1070" s="152" t="str">
        <f t="shared" si="195"/>
        <v>男</v>
      </c>
      <c r="M1070" s="380">
        <v>55815</v>
      </c>
      <c r="N1070" s="380" t="s">
        <v>2640</v>
      </c>
      <c r="O1070" s="380" t="s">
        <v>2641</v>
      </c>
      <c r="P1070" s="380" t="s">
        <v>2642</v>
      </c>
      <c r="Q1070" s="380" t="s">
        <v>981</v>
      </c>
      <c r="R1070" s="380" t="s">
        <v>885</v>
      </c>
      <c r="S1070" s="379"/>
      <c r="T1070" s="380">
        <v>3</v>
      </c>
    </row>
    <row r="1071" spans="1:20" x14ac:dyDescent="0.2">
      <c r="A1071" s="151">
        <f t="shared" si="187"/>
        <v>55816</v>
      </c>
      <c r="B1071" s="151">
        <f t="shared" si="188"/>
        <v>5</v>
      </c>
      <c r="C1071" s="152">
        <f t="shared" si="189"/>
        <v>58</v>
      </c>
      <c r="D1071" s="152" t="str">
        <f t="shared" si="190"/>
        <v>杉</v>
      </c>
      <c r="E1071" s="152" t="str">
        <f t="shared" si="191"/>
        <v>拓磨</v>
      </c>
      <c r="F1071" s="153" t="str">
        <f t="shared" si="192"/>
        <v>ｽｷﾞ</v>
      </c>
      <c r="G1071" s="153" t="str">
        <f t="shared" si="193"/>
        <v>ﾀｸﾏ</v>
      </c>
      <c r="H1071" s="154">
        <f t="shared" si="194"/>
        <v>3</v>
      </c>
      <c r="I1071" s="152" t="str">
        <f t="shared" si="186"/>
        <v>都久留米西</v>
      </c>
      <c r="K1071" s="152" t="str">
        <f t="shared" si="195"/>
        <v>男</v>
      </c>
      <c r="M1071" s="380">
        <v>55816</v>
      </c>
      <c r="N1071" s="380" t="s">
        <v>3023</v>
      </c>
      <c r="O1071" s="380" t="s">
        <v>3024</v>
      </c>
      <c r="P1071" s="380" t="s">
        <v>3025</v>
      </c>
      <c r="Q1071" s="380" t="s">
        <v>378</v>
      </c>
      <c r="R1071" s="380" t="s">
        <v>885</v>
      </c>
      <c r="S1071" s="379"/>
      <c r="T1071" s="380">
        <v>3</v>
      </c>
    </row>
    <row r="1072" spans="1:20" x14ac:dyDescent="0.2">
      <c r="A1072" s="151">
        <f t="shared" si="187"/>
        <v>55819</v>
      </c>
      <c r="B1072" s="151">
        <f t="shared" si="188"/>
        <v>5</v>
      </c>
      <c r="C1072" s="152">
        <f t="shared" si="189"/>
        <v>58</v>
      </c>
      <c r="D1072" s="152" t="str">
        <f t="shared" si="190"/>
        <v>鳥越</v>
      </c>
      <c r="E1072" s="152" t="str">
        <f t="shared" si="191"/>
        <v>蒼竜</v>
      </c>
      <c r="F1072" s="153" t="str">
        <f t="shared" si="192"/>
        <v>ﾄﾘｺﾞｴ</v>
      </c>
      <c r="G1072" s="153" t="str">
        <f t="shared" si="193"/>
        <v>ｿｳﾀﾂ</v>
      </c>
      <c r="H1072" s="154">
        <f t="shared" si="194"/>
        <v>2</v>
      </c>
      <c r="I1072" s="152" t="str">
        <f t="shared" si="186"/>
        <v>都久留米西</v>
      </c>
      <c r="K1072" s="152" t="str">
        <f t="shared" si="195"/>
        <v>男</v>
      </c>
      <c r="M1072" s="380">
        <v>55819</v>
      </c>
      <c r="N1072" s="380" t="s">
        <v>4354</v>
      </c>
      <c r="O1072" s="380" t="s">
        <v>4355</v>
      </c>
      <c r="P1072" s="380" t="s">
        <v>4356</v>
      </c>
      <c r="Q1072" s="380" t="s">
        <v>4357</v>
      </c>
      <c r="R1072" s="380" t="s">
        <v>885</v>
      </c>
      <c r="S1072" s="379"/>
      <c r="T1072" s="380">
        <v>2</v>
      </c>
    </row>
    <row r="1073" spans="1:20" x14ac:dyDescent="0.2">
      <c r="A1073" s="151">
        <f t="shared" si="187"/>
        <v>55820</v>
      </c>
      <c r="B1073" s="151">
        <f t="shared" si="188"/>
        <v>5</v>
      </c>
      <c r="C1073" s="152">
        <f t="shared" si="189"/>
        <v>58</v>
      </c>
      <c r="D1073" s="152" t="str">
        <f t="shared" si="190"/>
        <v>枦元</v>
      </c>
      <c r="E1073" s="152" t="str">
        <f t="shared" si="191"/>
        <v>佑生</v>
      </c>
      <c r="F1073" s="153" t="str">
        <f t="shared" si="192"/>
        <v>ﾊｾﾞﾓﾄ</v>
      </c>
      <c r="G1073" s="153" t="str">
        <f t="shared" si="193"/>
        <v>ﾕｳ</v>
      </c>
      <c r="H1073" s="154">
        <f t="shared" si="194"/>
        <v>2</v>
      </c>
      <c r="I1073" s="152" t="str">
        <f t="shared" si="186"/>
        <v>都久留米西</v>
      </c>
      <c r="K1073" s="152" t="str">
        <f t="shared" si="195"/>
        <v>男</v>
      </c>
      <c r="M1073" s="380">
        <v>55820</v>
      </c>
      <c r="N1073" s="380" t="s">
        <v>4358</v>
      </c>
      <c r="O1073" s="380" t="s">
        <v>2764</v>
      </c>
      <c r="P1073" s="380" t="s">
        <v>4359</v>
      </c>
      <c r="Q1073" s="380" t="s">
        <v>549</v>
      </c>
      <c r="R1073" s="380" t="s">
        <v>885</v>
      </c>
      <c r="S1073" s="379"/>
      <c r="T1073" s="380">
        <v>2</v>
      </c>
    </row>
    <row r="1074" spans="1:20" x14ac:dyDescent="0.2">
      <c r="A1074" s="151">
        <f t="shared" si="187"/>
        <v>55821</v>
      </c>
      <c r="B1074" s="151">
        <f t="shared" si="188"/>
        <v>5</v>
      </c>
      <c r="C1074" s="152">
        <f t="shared" si="189"/>
        <v>58</v>
      </c>
      <c r="D1074" s="152" t="str">
        <f t="shared" si="190"/>
        <v>大谷</v>
      </c>
      <c r="E1074" s="152" t="str">
        <f t="shared" si="191"/>
        <v>嘉宣</v>
      </c>
      <c r="F1074" s="153" t="str">
        <f t="shared" si="192"/>
        <v>ｵｵﾀﾆ</v>
      </c>
      <c r="G1074" s="153" t="str">
        <f t="shared" si="193"/>
        <v>ﾖｼﾉﾘ</v>
      </c>
      <c r="H1074" s="154">
        <f t="shared" si="194"/>
        <v>2</v>
      </c>
      <c r="I1074" s="152" t="str">
        <f t="shared" si="186"/>
        <v>都久留米西</v>
      </c>
      <c r="K1074" s="152" t="str">
        <f t="shared" si="195"/>
        <v>男</v>
      </c>
      <c r="M1074" s="380">
        <v>55821</v>
      </c>
      <c r="N1074" s="380" t="s">
        <v>1249</v>
      </c>
      <c r="O1074" s="380" t="s">
        <v>5150</v>
      </c>
      <c r="P1074" s="380" t="s">
        <v>1250</v>
      </c>
      <c r="Q1074" s="380" t="s">
        <v>5151</v>
      </c>
      <c r="R1074" s="380" t="s">
        <v>885</v>
      </c>
      <c r="S1074" s="379"/>
      <c r="T1074" s="380">
        <v>2</v>
      </c>
    </row>
    <row r="1075" spans="1:20" x14ac:dyDescent="0.2">
      <c r="A1075" s="151">
        <f t="shared" si="187"/>
        <v>55822</v>
      </c>
      <c r="B1075" s="151">
        <f t="shared" si="188"/>
        <v>5</v>
      </c>
      <c r="C1075" s="152">
        <f t="shared" si="189"/>
        <v>58</v>
      </c>
      <c r="D1075" s="152" t="str">
        <f t="shared" si="190"/>
        <v>本橋</v>
      </c>
      <c r="E1075" s="152" t="str">
        <f t="shared" si="191"/>
        <v>翔琉</v>
      </c>
      <c r="F1075" s="153" t="str">
        <f t="shared" si="192"/>
        <v>ﾓﾄﾊｼ</v>
      </c>
      <c r="G1075" s="153" t="str">
        <f t="shared" si="193"/>
        <v>ｶｹﾙ</v>
      </c>
      <c r="H1075" s="154">
        <f t="shared" si="194"/>
        <v>1</v>
      </c>
      <c r="I1075" s="152" t="str">
        <f t="shared" si="186"/>
        <v>都久留米西</v>
      </c>
      <c r="K1075" s="152" t="str">
        <f t="shared" si="195"/>
        <v>男</v>
      </c>
      <c r="M1075" s="151">
        <v>55822</v>
      </c>
      <c r="N1075" s="151" t="s">
        <v>5152</v>
      </c>
      <c r="O1075" s="151" t="s">
        <v>5153</v>
      </c>
      <c r="P1075" s="151" t="s">
        <v>5154</v>
      </c>
      <c r="Q1075" s="151" t="s">
        <v>2</v>
      </c>
      <c r="R1075" s="151" t="s">
        <v>885</v>
      </c>
      <c r="T1075" s="151">
        <v>1</v>
      </c>
    </row>
    <row r="1076" spans="1:20" x14ac:dyDescent="0.2">
      <c r="A1076" s="151">
        <f t="shared" si="187"/>
        <v>55823</v>
      </c>
      <c r="B1076" s="151">
        <f t="shared" si="188"/>
        <v>5</v>
      </c>
      <c r="C1076" s="152">
        <f t="shared" si="189"/>
        <v>58</v>
      </c>
      <c r="D1076" s="152" t="str">
        <f t="shared" si="190"/>
        <v>渡辺</v>
      </c>
      <c r="E1076" s="152" t="str">
        <f t="shared" si="191"/>
        <v>穣</v>
      </c>
      <c r="F1076" s="153" t="str">
        <f t="shared" si="192"/>
        <v>ﾜﾀﾅﾍﾞ</v>
      </c>
      <c r="G1076" s="153" t="str">
        <f t="shared" si="193"/>
        <v>ｼﾞｮｳ</v>
      </c>
      <c r="H1076" s="154">
        <f t="shared" si="194"/>
        <v>1</v>
      </c>
      <c r="I1076" s="152" t="str">
        <f t="shared" si="186"/>
        <v>都久留米西</v>
      </c>
      <c r="K1076" s="152" t="str">
        <f t="shared" si="195"/>
        <v>男</v>
      </c>
      <c r="M1076" s="151">
        <v>55823</v>
      </c>
      <c r="N1076" s="151" t="s">
        <v>113</v>
      </c>
      <c r="O1076" s="151" t="s">
        <v>4375</v>
      </c>
      <c r="P1076" s="151" t="s">
        <v>346</v>
      </c>
      <c r="Q1076" s="151" t="s">
        <v>4376</v>
      </c>
      <c r="R1076" s="151" t="s">
        <v>885</v>
      </c>
      <c r="T1076" s="151">
        <v>1</v>
      </c>
    </row>
    <row r="1077" spans="1:20" x14ac:dyDescent="0.2">
      <c r="A1077" s="151">
        <f t="shared" si="187"/>
        <v>55824</v>
      </c>
      <c r="B1077" s="151">
        <f t="shared" si="188"/>
        <v>5</v>
      </c>
      <c r="C1077" s="152">
        <f t="shared" si="189"/>
        <v>58</v>
      </c>
      <c r="D1077" s="152" t="str">
        <f t="shared" si="190"/>
        <v>黒澤</v>
      </c>
      <c r="E1077" s="152" t="str">
        <f t="shared" si="191"/>
        <v>和樹</v>
      </c>
      <c r="F1077" s="153" t="str">
        <f t="shared" si="192"/>
        <v>ｸﾛｻﾜ</v>
      </c>
      <c r="G1077" s="153" t="str">
        <f t="shared" si="193"/>
        <v>ｶｽﾞｷ</v>
      </c>
      <c r="H1077" s="154">
        <f t="shared" si="194"/>
        <v>1</v>
      </c>
      <c r="I1077" s="152" t="str">
        <f t="shared" si="186"/>
        <v>都久留米西</v>
      </c>
      <c r="K1077" s="152" t="str">
        <f t="shared" si="195"/>
        <v>男</v>
      </c>
      <c r="M1077" s="151">
        <v>55824</v>
      </c>
      <c r="N1077" s="151" t="s">
        <v>1648</v>
      </c>
      <c r="O1077" s="151" t="s">
        <v>4648</v>
      </c>
      <c r="P1077" s="151" t="s">
        <v>1649</v>
      </c>
      <c r="Q1077" s="151" t="s">
        <v>376</v>
      </c>
      <c r="R1077" s="151" t="s">
        <v>885</v>
      </c>
      <c r="T1077" s="151">
        <v>1</v>
      </c>
    </row>
    <row r="1078" spans="1:20" x14ac:dyDescent="0.2">
      <c r="A1078" s="151">
        <f t="shared" si="187"/>
        <v>55825</v>
      </c>
      <c r="B1078" s="151">
        <f t="shared" si="188"/>
        <v>5</v>
      </c>
      <c r="C1078" s="152">
        <f t="shared" si="189"/>
        <v>58</v>
      </c>
      <c r="D1078" s="152" t="str">
        <f t="shared" si="190"/>
        <v>粂川</v>
      </c>
      <c r="E1078" s="152" t="str">
        <f t="shared" si="191"/>
        <v>響</v>
      </c>
      <c r="F1078" s="153" t="str">
        <f t="shared" si="192"/>
        <v>ｸﾒｶﾜ</v>
      </c>
      <c r="G1078" s="153" t="str">
        <f t="shared" si="193"/>
        <v>ﾋﾋﾞｷ</v>
      </c>
      <c r="H1078" s="154">
        <f t="shared" si="194"/>
        <v>1</v>
      </c>
      <c r="I1078" s="152" t="str">
        <f t="shared" si="186"/>
        <v>都久留米西</v>
      </c>
      <c r="K1078" s="152" t="str">
        <f t="shared" si="195"/>
        <v>男</v>
      </c>
      <c r="M1078" s="151">
        <v>55825</v>
      </c>
      <c r="N1078" s="151" t="s">
        <v>5866</v>
      </c>
      <c r="O1078" s="151" t="s">
        <v>1234</v>
      </c>
      <c r="P1078" s="151" t="s">
        <v>5867</v>
      </c>
      <c r="Q1078" s="151" t="s">
        <v>16</v>
      </c>
      <c r="R1078" s="151" t="s">
        <v>885</v>
      </c>
      <c r="T1078" s="151">
        <v>1</v>
      </c>
    </row>
    <row r="1079" spans="1:20" x14ac:dyDescent="0.2">
      <c r="A1079" s="151">
        <f t="shared" si="187"/>
        <v>55826</v>
      </c>
      <c r="B1079" s="151">
        <f t="shared" si="188"/>
        <v>5</v>
      </c>
      <c r="C1079" s="152">
        <f t="shared" si="189"/>
        <v>58</v>
      </c>
      <c r="D1079" s="152" t="str">
        <f t="shared" si="190"/>
        <v>野田</v>
      </c>
      <c r="E1079" s="152" t="str">
        <f t="shared" si="191"/>
        <v>凱斗</v>
      </c>
      <c r="F1079" s="153" t="str">
        <f t="shared" si="192"/>
        <v>ﾉﾀﾞ</v>
      </c>
      <c r="G1079" s="153" t="str">
        <f t="shared" si="193"/>
        <v>ｶｲﾄ</v>
      </c>
      <c r="H1079" s="154">
        <f t="shared" si="194"/>
        <v>1</v>
      </c>
      <c r="I1079" s="152" t="str">
        <f t="shared" si="186"/>
        <v>都久留米西</v>
      </c>
      <c r="K1079" s="152" t="str">
        <f t="shared" si="195"/>
        <v>男</v>
      </c>
      <c r="M1079" s="151">
        <v>55826</v>
      </c>
      <c r="N1079" s="151" t="s">
        <v>146</v>
      </c>
      <c r="O1079" s="151" t="s">
        <v>5868</v>
      </c>
      <c r="P1079" s="151" t="s">
        <v>444</v>
      </c>
      <c r="Q1079" s="151" t="s">
        <v>616</v>
      </c>
      <c r="R1079" s="151" t="s">
        <v>885</v>
      </c>
      <c r="T1079" s="151">
        <v>1</v>
      </c>
    </row>
    <row r="1080" spans="1:20" x14ac:dyDescent="0.2">
      <c r="A1080" s="151">
        <f t="shared" si="187"/>
        <v>55827</v>
      </c>
      <c r="B1080" s="151">
        <f t="shared" si="188"/>
        <v>5</v>
      </c>
      <c r="C1080" s="152">
        <f t="shared" si="189"/>
        <v>58</v>
      </c>
      <c r="D1080" s="152" t="str">
        <f t="shared" si="190"/>
        <v>石井</v>
      </c>
      <c r="E1080" s="152" t="str">
        <f t="shared" si="191"/>
        <v>魁成</v>
      </c>
      <c r="F1080" s="153" t="str">
        <f t="shared" si="192"/>
        <v>ｲｼｲ</v>
      </c>
      <c r="G1080" s="153" t="str">
        <f t="shared" si="193"/>
        <v>ｶｲｾｲ</v>
      </c>
      <c r="H1080" s="154">
        <f t="shared" si="194"/>
        <v>1</v>
      </c>
      <c r="I1080" s="152" t="str">
        <f t="shared" si="186"/>
        <v>都久留米西</v>
      </c>
      <c r="K1080" s="152" t="str">
        <f t="shared" si="195"/>
        <v>男</v>
      </c>
      <c r="M1080" s="151">
        <v>55827</v>
      </c>
      <c r="N1080" s="151" t="s">
        <v>153</v>
      </c>
      <c r="O1080" s="151" t="s">
        <v>5869</v>
      </c>
      <c r="P1080" s="151" t="s">
        <v>310</v>
      </c>
      <c r="Q1080" s="151" t="s">
        <v>5870</v>
      </c>
      <c r="R1080" s="151" t="s">
        <v>885</v>
      </c>
      <c r="T1080" s="151">
        <v>1</v>
      </c>
    </row>
    <row r="1081" spans="1:20" x14ac:dyDescent="0.2">
      <c r="A1081" s="151">
        <f t="shared" si="187"/>
        <v>55828</v>
      </c>
      <c r="B1081" s="151">
        <f t="shared" si="188"/>
        <v>5</v>
      </c>
      <c r="C1081" s="152">
        <f t="shared" si="189"/>
        <v>58</v>
      </c>
      <c r="D1081" s="152" t="str">
        <f t="shared" si="190"/>
        <v>帯金</v>
      </c>
      <c r="E1081" s="152" t="str">
        <f t="shared" si="191"/>
        <v>祐斗</v>
      </c>
      <c r="F1081" s="153" t="str">
        <f t="shared" si="192"/>
        <v>ｵﾋﾞｶﾞﾈ</v>
      </c>
      <c r="G1081" s="153" t="str">
        <f t="shared" si="193"/>
        <v>ﾕｳﾄ</v>
      </c>
      <c r="H1081" s="154">
        <f t="shared" si="194"/>
        <v>1</v>
      </c>
      <c r="I1081" s="152" t="str">
        <f t="shared" si="186"/>
        <v>都久留米西</v>
      </c>
      <c r="K1081" s="152" t="str">
        <f t="shared" si="195"/>
        <v>男</v>
      </c>
      <c r="M1081" s="151">
        <v>55828</v>
      </c>
      <c r="N1081" s="151" t="s">
        <v>6575</v>
      </c>
      <c r="O1081" s="151" t="s">
        <v>6576</v>
      </c>
      <c r="P1081" s="151" t="s">
        <v>6577</v>
      </c>
      <c r="Q1081" s="151" t="s">
        <v>423</v>
      </c>
      <c r="R1081" s="151" t="s">
        <v>885</v>
      </c>
      <c r="T1081" s="151">
        <v>1</v>
      </c>
    </row>
    <row r="1082" spans="1:20" x14ac:dyDescent="0.2">
      <c r="A1082" s="151">
        <f t="shared" si="187"/>
        <v>55829</v>
      </c>
      <c r="B1082" s="151">
        <f t="shared" si="188"/>
        <v>5</v>
      </c>
      <c r="C1082" s="152">
        <f t="shared" si="189"/>
        <v>58</v>
      </c>
      <c r="D1082" s="152" t="str">
        <f t="shared" si="190"/>
        <v>堀</v>
      </c>
      <c r="E1082" s="152" t="str">
        <f t="shared" si="191"/>
        <v>史弥</v>
      </c>
      <c r="F1082" s="153" t="str">
        <f t="shared" si="192"/>
        <v>ﾎﾘ</v>
      </c>
      <c r="G1082" s="153" t="str">
        <f t="shared" si="193"/>
        <v>ﾌﾐﾔ</v>
      </c>
      <c r="H1082" s="154">
        <f t="shared" si="194"/>
        <v>1</v>
      </c>
      <c r="I1082" s="152" t="str">
        <f t="shared" si="186"/>
        <v>都久留米西</v>
      </c>
      <c r="K1082" s="152" t="str">
        <f t="shared" si="195"/>
        <v>男</v>
      </c>
      <c r="M1082" s="151">
        <v>55829</v>
      </c>
      <c r="N1082" s="151" t="s">
        <v>1265</v>
      </c>
      <c r="O1082" s="151" t="s">
        <v>6578</v>
      </c>
      <c r="P1082" s="151" t="s">
        <v>1266</v>
      </c>
      <c r="Q1082" s="151" t="s">
        <v>527</v>
      </c>
      <c r="R1082" s="151" t="s">
        <v>885</v>
      </c>
      <c r="T1082" s="151">
        <v>1</v>
      </c>
    </row>
    <row r="1083" spans="1:20" x14ac:dyDescent="0.2">
      <c r="A1083" s="151">
        <f t="shared" si="187"/>
        <v>55876</v>
      </c>
      <c r="B1083" s="151">
        <f t="shared" si="188"/>
        <v>5</v>
      </c>
      <c r="C1083" s="152">
        <f t="shared" si="189"/>
        <v>58</v>
      </c>
      <c r="D1083" s="152" t="str">
        <f t="shared" si="190"/>
        <v>片岡</v>
      </c>
      <c r="E1083" s="152" t="str">
        <f t="shared" si="191"/>
        <v>幹子</v>
      </c>
      <c r="F1083" s="153" t="str">
        <f t="shared" si="192"/>
        <v>ｶﾀｵｶ</v>
      </c>
      <c r="G1083" s="153" t="str">
        <f t="shared" si="193"/>
        <v>ﾐｷｺ</v>
      </c>
      <c r="H1083" s="154">
        <f t="shared" si="194"/>
        <v>3</v>
      </c>
      <c r="I1083" s="152" t="str">
        <f t="shared" si="186"/>
        <v>都久留米西</v>
      </c>
      <c r="K1083" s="152" t="str">
        <f t="shared" si="195"/>
        <v>女</v>
      </c>
      <c r="M1083" s="380">
        <v>55876</v>
      </c>
      <c r="N1083" s="380" t="s">
        <v>144</v>
      </c>
      <c r="O1083" s="380" t="s">
        <v>1980</v>
      </c>
      <c r="P1083" s="380" t="s">
        <v>440</v>
      </c>
      <c r="Q1083" s="380" t="s">
        <v>29</v>
      </c>
      <c r="R1083" s="380" t="s">
        <v>886</v>
      </c>
      <c r="S1083" s="379"/>
      <c r="T1083" s="380">
        <v>3</v>
      </c>
    </row>
    <row r="1084" spans="1:20" x14ac:dyDescent="0.2">
      <c r="A1084" s="151">
        <f t="shared" si="187"/>
        <v>55877</v>
      </c>
      <c r="B1084" s="151">
        <f t="shared" si="188"/>
        <v>5</v>
      </c>
      <c r="C1084" s="152">
        <f t="shared" si="189"/>
        <v>58</v>
      </c>
      <c r="D1084" s="152" t="str">
        <f t="shared" si="190"/>
        <v>小出</v>
      </c>
      <c r="E1084" s="152" t="str">
        <f t="shared" si="191"/>
        <v>有紗</v>
      </c>
      <c r="F1084" s="153" t="str">
        <f t="shared" si="192"/>
        <v>ｺｲﾃﾞ</v>
      </c>
      <c r="G1084" s="153" t="str">
        <f t="shared" si="193"/>
        <v>ｱﾘｻ</v>
      </c>
      <c r="H1084" s="154">
        <f t="shared" si="194"/>
        <v>3</v>
      </c>
      <c r="I1084" s="152" t="str">
        <f t="shared" si="186"/>
        <v>都久留米西</v>
      </c>
      <c r="K1084" s="152" t="str">
        <f t="shared" si="195"/>
        <v>女</v>
      </c>
      <c r="M1084" s="380">
        <v>55877</v>
      </c>
      <c r="N1084" s="380" t="s">
        <v>1819</v>
      </c>
      <c r="O1084" s="380" t="s">
        <v>2643</v>
      </c>
      <c r="P1084" s="380" t="s">
        <v>1820</v>
      </c>
      <c r="Q1084" s="380" t="s">
        <v>1540</v>
      </c>
      <c r="R1084" s="380" t="s">
        <v>886</v>
      </c>
      <c r="S1084" s="379"/>
      <c r="T1084" s="380">
        <v>3</v>
      </c>
    </row>
    <row r="1085" spans="1:20" x14ac:dyDescent="0.2">
      <c r="A1085" s="151">
        <f t="shared" si="187"/>
        <v>55878</v>
      </c>
      <c r="B1085" s="151">
        <f t="shared" si="188"/>
        <v>5</v>
      </c>
      <c r="C1085" s="152">
        <f t="shared" si="189"/>
        <v>58</v>
      </c>
      <c r="D1085" s="152" t="str">
        <f t="shared" si="190"/>
        <v>大鐘</v>
      </c>
      <c r="E1085" s="152" t="str">
        <f t="shared" si="191"/>
        <v>春花</v>
      </c>
      <c r="F1085" s="153" t="str">
        <f t="shared" si="192"/>
        <v>ｵｵｶﾈ</v>
      </c>
      <c r="G1085" s="153" t="str">
        <f t="shared" si="193"/>
        <v>ﾊﾙｶ</v>
      </c>
      <c r="H1085" s="154">
        <f t="shared" si="194"/>
        <v>3</v>
      </c>
      <c r="I1085" s="152" t="str">
        <f t="shared" si="186"/>
        <v>都久留米西</v>
      </c>
      <c r="K1085" s="152" t="str">
        <f t="shared" si="195"/>
        <v>女</v>
      </c>
      <c r="M1085" s="380">
        <v>55878</v>
      </c>
      <c r="N1085" s="380" t="s">
        <v>2644</v>
      </c>
      <c r="O1085" s="380" t="s">
        <v>2413</v>
      </c>
      <c r="P1085" s="380" t="s">
        <v>2645</v>
      </c>
      <c r="Q1085" s="380" t="s">
        <v>364</v>
      </c>
      <c r="R1085" s="380" t="s">
        <v>886</v>
      </c>
      <c r="S1085" s="379"/>
      <c r="T1085" s="380">
        <v>3</v>
      </c>
    </row>
    <row r="1086" spans="1:20" x14ac:dyDescent="0.2">
      <c r="A1086" s="151">
        <f t="shared" si="187"/>
        <v>55879</v>
      </c>
      <c r="B1086" s="151">
        <f t="shared" si="188"/>
        <v>5</v>
      </c>
      <c r="C1086" s="152">
        <f t="shared" si="189"/>
        <v>58</v>
      </c>
      <c r="D1086" s="152" t="str">
        <f t="shared" si="190"/>
        <v>粕谷</v>
      </c>
      <c r="E1086" s="152" t="str">
        <f t="shared" si="191"/>
        <v>ひなの</v>
      </c>
      <c r="F1086" s="153" t="str">
        <f t="shared" si="192"/>
        <v>ｶｽﾔ</v>
      </c>
      <c r="G1086" s="153" t="str">
        <f t="shared" si="193"/>
        <v>ﾋﾅﾉ</v>
      </c>
      <c r="H1086" s="154">
        <f t="shared" si="194"/>
        <v>3</v>
      </c>
      <c r="I1086" s="152" t="str">
        <f t="shared" si="186"/>
        <v>都久留米西</v>
      </c>
      <c r="K1086" s="152" t="str">
        <f t="shared" si="195"/>
        <v>女</v>
      </c>
      <c r="M1086" s="380">
        <v>55879</v>
      </c>
      <c r="N1086" s="380" t="s">
        <v>2039</v>
      </c>
      <c r="O1086" s="380" t="s">
        <v>1541</v>
      </c>
      <c r="P1086" s="380" t="s">
        <v>2260</v>
      </c>
      <c r="Q1086" s="380" t="s">
        <v>1309</v>
      </c>
      <c r="R1086" s="380" t="s">
        <v>886</v>
      </c>
      <c r="S1086" s="379"/>
      <c r="T1086" s="380">
        <v>3</v>
      </c>
    </row>
    <row r="1087" spans="1:20" x14ac:dyDescent="0.2">
      <c r="A1087" s="151">
        <f t="shared" si="187"/>
        <v>55880</v>
      </c>
      <c r="B1087" s="151">
        <f t="shared" si="188"/>
        <v>5</v>
      </c>
      <c r="C1087" s="152">
        <f t="shared" si="189"/>
        <v>58</v>
      </c>
      <c r="D1087" s="152" t="str">
        <f t="shared" si="190"/>
        <v>千田</v>
      </c>
      <c r="E1087" s="152" t="str">
        <f t="shared" si="191"/>
        <v>汐音</v>
      </c>
      <c r="F1087" s="153" t="str">
        <f t="shared" si="192"/>
        <v>ﾁﾀﾞ</v>
      </c>
      <c r="G1087" s="153" t="str">
        <f t="shared" si="193"/>
        <v>ｼｵﾈ</v>
      </c>
      <c r="H1087" s="154">
        <f t="shared" si="194"/>
        <v>2</v>
      </c>
      <c r="I1087" s="152" t="str">
        <f t="shared" si="186"/>
        <v>都久留米西</v>
      </c>
      <c r="K1087" s="152" t="str">
        <f t="shared" si="195"/>
        <v>女</v>
      </c>
      <c r="M1087" s="151">
        <v>55880</v>
      </c>
      <c r="N1087" s="151" t="s">
        <v>4360</v>
      </c>
      <c r="O1087" s="151" t="s">
        <v>1788</v>
      </c>
      <c r="P1087" s="151" t="s">
        <v>4361</v>
      </c>
      <c r="Q1087" s="151" t="s">
        <v>4362</v>
      </c>
      <c r="R1087" s="151" t="s">
        <v>886</v>
      </c>
      <c r="T1087" s="151">
        <v>2</v>
      </c>
    </row>
    <row r="1088" spans="1:20" x14ac:dyDescent="0.2">
      <c r="A1088" s="151">
        <f t="shared" si="187"/>
        <v>55881</v>
      </c>
      <c r="B1088" s="151">
        <f t="shared" si="188"/>
        <v>5</v>
      </c>
      <c r="C1088" s="152">
        <f t="shared" si="189"/>
        <v>58</v>
      </c>
      <c r="D1088" s="152" t="str">
        <f t="shared" si="190"/>
        <v>三宅</v>
      </c>
      <c r="E1088" s="152" t="str">
        <f t="shared" si="191"/>
        <v>満里菜</v>
      </c>
      <c r="F1088" s="153" t="str">
        <f t="shared" si="192"/>
        <v>ﾐﾔｹ</v>
      </c>
      <c r="G1088" s="153" t="str">
        <f t="shared" si="193"/>
        <v>ﾏﾘﾅ</v>
      </c>
      <c r="H1088" s="154">
        <f t="shared" si="194"/>
        <v>2</v>
      </c>
      <c r="I1088" s="152" t="str">
        <f t="shared" si="186"/>
        <v>都久留米西</v>
      </c>
      <c r="K1088" s="152" t="str">
        <f t="shared" si="195"/>
        <v>女</v>
      </c>
      <c r="M1088" s="151">
        <v>55881</v>
      </c>
      <c r="N1088" s="151" t="s">
        <v>4363</v>
      </c>
      <c r="O1088" s="151" t="s">
        <v>4364</v>
      </c>
      <c r="P1088" s="151" t="s">
        <v>4365</v>
      </c>
      <c r="Q1088" s="151" t="s">
        <v>4366</v>
      </c>
      <c r="R1088" s="151" t="s">
        <v>886</v>
      </c>
      <c r="T1088" s="151">
        <v>2</v>
      </c>
    </row>
    <row r="1089" spans="1:20" x14ac:dyDescent="0.2">
      <c r="A1089" s="151">
        <f t="shared" si="187"/>
        <v>55882</v>
      </c>
      <c r="B1089" s="151">
        <f t="shared" si="188"/>
        <v>5</v>
      </c>
      <c r="C1089" s="152">
        <f t="shared" si="189"/>
        <v>58</v>
      </c>
      <c r="D1089" s="152" t="str">
        <f t="shared" si="190"/>
        <v>堀田</v>
      </c>
      <c r="E1089" s="152" t="str">
        <f t="shared" si="191"/>
        <v>すず</v>
      </c>
      <c r="F1089" s="153" t="str">
        <f t="shared" si="192"/>
        <v>ﾎﾘﾀ</v>
      </c>
      <c r="G1089" s="153" t="str">
        <f t="shared" si="193"/>
        <v>ｽｽﾞ</v>
      </c>
      <c r="H1089" s="154">
        <f t="shared" si="194"/>
        <v>2</v>
      </c>
      <c r="I1089" s="152" t="str">
        <f t="shared" si="186"/>
        <v>都久留米西</v>
      </c>
      <c r="K1089" s="152" t="str">
        <f t="shared" si="195"/>
        <v>女</v>
      </c>
      <c r="M1089" s="151">
        <v>55882</v>
      </c>
      <c r="N1089" s="151" t="s">
        <v>4367</v>
      </c>
      <c r="O1089" s="151" t="s">
        <v>4368</v>
      </c>
      <c r="P1089" s="151" t="s">
        <v>4369</v>
      </c>
      <c r="Q1089" s="151" t="s">
        <v>4353</v>
      </c>
      <c r="R1089" s="151" t="s">
        <v>886</v>
      </c>
      <c r="T1089" s="151">
        <v>2</v>
      </c>
    </row>
    <row r="1090" spans="1:20" x14ac:dyDescent="0.2">
      <c r="A1090" s="151">
        <f t="shared" si="187"/>
        <v>55883</v>
      </c>
      <c r="B1090" s="151">
        <f t="shared" si="188"/>
        <v>5</v>
      </c>
      <c r="C1090" s="152">
        <f t="shared" si="189"/>
        <v>58</v>
      </c>
      <c r="D1090" s="152" t="str">
        <f t="shared" si="190"/>
        <v>大江</v>
      </c>
      <c r="E1090" s="152" t="str">
        <f t="shared" si="191"/>
        <v>琴菜</v>
      </c>
      <c r="F1090" s="153" t="str">
        <f t="shared" si="192"/>
        <v>ｵｵｴ</v>
      </c>
      <c r="G1090" s="153" t="str">
        <f t="shared" si="193"/>
        <v>ｺﾄﾅ</v>
      </c>
      <c r="H1090" s="154">
        <f t="shared" si="194"/>
        <v>1</v>
      </c>
      <c r="I1090" s="152" t="str">
        <f t="shared" ref="I1090:I1153" si="196">VLOOKUP(B1090*100+C1090,テスト,2,0)</f>
        <v>都久留米西</v>
      </c>
      <c r="K1090" s="152" t="str">
        <f t="shared" si="195"/>
        <v>女</v>
      </c>
      <c r="M1090" s="380">
        <v>55883</v>
      </c>
      <c r="N1090" s="380" t="s">
        <v>2640</v>
      </c>
      <c r="O1090" s="380" t="s">
        <v>5871</v>
      </c>
      <c r="P1090" s="380" t="s">
        <v>2642</v>
      </c>
      <c r="Q1090" s="380" t="s">
        <v>5872</v>
      </c>
      <c r="R1090" s="380" t="s">
        <v>886</v>
      </c>
      <c r="S1090" s="379"/>
      <c r="T1090" s="380">
        <v>1</v>
      </c>
    </row>
    <row r="1091" spans="1:20" x14ac:dyDescent="0.2">
      <c r="A1091" s="151">
        <f t="shared" ref="A1091:A1154" si="197">M1091</f>
        <v>55884</v>
      </c>
      <c r="B1091" s="151">
        <f t="shared" ref="B1091:B1154" si="198">ROUNDDOWN(A1091/10000,0)</f>
        <v>5</v>
      </c>
      <c r="C1091" s="152">
        <f t="shared" ref="C1091:C1154" si="199">ROUNDDOWN((A1091-B1091*10000)/100,0)</f>
        <v>58</v>
      </c>
      <c r="D1091" s="152" t="str">
        <f t="shared" ref="D1091:D1154" si="200">N1091</f>
        <v>河野</v>
      </c>
      <c r="E1091" s="152" t="str">
        <f t="shared" ref="E1091:E1154" si="201">O1091</f>
        <v>美月</v>
      </c>
      <c r="F1091" s="153" t="str">
        <f t="shared" ref="F1091:F1154" si="202">P1091</f>
        <v>ｶﾜﾉ</v>
      </c>
      <c r="G1091" s="153" t="str">
        <f t="shared" ref="G1091:G1154" si="203">Q1091</f>
        <v>ﾐﾂﾞｷ</v>
      </c>
      <c r="H1091" s="154">
        <f t="shared" ref="H1091:H1154" si="204">T1091</f>
        <v>1</v>
      </c>
      <c r="I1091" s="152" t="str">
        <f t="shared" si="196"/>
        <v>都久留米西</v>
      </c>
      <c r="K1091" s="152" t="str">
        <f t="shared" ref="K1091:K1154" si="205">R1091</f>
        <v>女</v>
      </c>
      <c r="M1091" s="380">
        <v>55884</v>
      </c>
      <c r="N1091" s="380" t="s">
        <v>2410</v>
      </c>
      <c r="O1091" s="380" t="s">
        <v>993</v>
      </c>
      <c r="P1091" s="380" t="s">
        <v>4038</v>
      </c>
      <c r="Q1091" s="380" t="s">
        <v>5547</v>
      </c>
      <c r="R1091" s="380" t="s">
        <v>886</v>
      </c>
      <c r="S1091" s="379"/>
      <c r="T1091" s="380">
        <v>1</v>
      </c>
    </row>
    <row r="1092" spans="1:20" x14ac:dyDescent="0.2">
      <c r="A1092" s="151">
        <f t="shared" si="197"/>
        <v>56001</v>
      </c>
      <c r="B1092" s="151">
        <f t="shared" si="198"/>
        <v>5</v>
      </c>
      <c r="C1092" s="152">
        <f t="shared" si="199"/>
        <v>60</v>
      </c>
      <c r="D1092" s="152" t="str">
        <f t="shared" si="200"/>
        <v>山口</v>
      </c>
      <c r="E1092" s="152" t="str">
        <f t="shared" si="201"/>
        <v>桂寛</v>
      </c>
      <c r="F1092" s="153" t="str">
        <f t="shared" si="202"/>
        <v>ﾔﾏｸﾞﾁ</v>
      </c>
      <c r="G1092" s="153" t="str">
        <f t="shared" si="203"/>
        <v>ﾖｼﾋﾛ</v>
      </c>
      <c r="H1092" s="154">
        <f t="shared" si="204"/>
        <v>2</v>
      </c>
      <c r="I1092" s="152" t="str">
        <f t="shared" si="196"/>
        <v>都国立</v>
      </c>
      <c r="K1092" s="152" t="str">
        <f t="shared" si="205"/>
        <v>男</v>
      </c>
      <c r="M1092" s="380">
        <v>56001</v>
      </c>
      <c r="N1092" s="380" t="s">
        <v>180</v>
      </c>
      <c r="O1092" s="380" t="s">
        <v>4370</v>
      </c>
      <c r="P1092" s="380" t="s">
        <v>565</v>
      </c>
      <c r="Q1092" s="380" t="s">
        <v>331</v>
      </c>
      <c r="R1092" s="380" t="s">
        <v>885</v>
      </c>
      <c r="S1092" s="379"/>
      <c r="T1092" s="380">
        <v>2</v>
      </c>
    </row>
    <row r="1093" spans="1:20" x14ac:dyDescent="0.2">
      <c r="A1093" s="151">
        <f t="shared" si="197"/>
        <v>56002</v>
      </c>
      <c r="B1093" s="151">
        <f t="shared" si="198"/>
        <v>5</v>
      </c>
      <c r="C1093" s="152">
        <f t="shared" si="199"/>
        <v>60</v>
      </c>
      <c r="D1093" s="152" t="str">
        <f t="shared" si="200"/>
        <v>九鬼</v>
      </c>
      <c r="E1093" s="152" t="str">
        <f t="shared" si="201"/>
        <v>燎央</v>
      </c>
      <c r="F1093" s="153" t="str">
        <f t="shared" si="202"/>
        <v>ｸｷ</v>
      </c>
      <c r="G1093" s="153" t="str">
        <f t="shared" si="203"/>
        <v>ﾘｮｵ</v>
      </c>
      <c r="H1093" s="154">
        <f t="shared" si="204"/>
        <v>2</v>
      </c>
      <c r="I1093" s="152" t="str">
        <f t="shared" si="196"/>
        <v>都国立</v>
      </c>
      <c r="K1093" s="152" t="str">
        <f t="shared" si="205"/>
        <v>男</v>
      </c>
      <c r="M1093" s="151">
        <v>56002</v>
      </c>
      <c r="N1093" s="151" t="s">
        <v>4371</v>
      </c>
      <c r="O1093" s="151" t="s">
        <v>4372</v>
      </c>
      <c r="P1093" s="151" t="s">
        <v>4373</v>
      </c>
      <c r="Q1093" s="151" t="s">
        <v>4374</v>
      </c>
      <c r="R1093" s="151" t="s">
        <v>885</v>
      </c>
      <c r="T1093" s="151">
        <v>2</v>
      </c>
    </row>
    <row r="1094" spans="1:20" x14ac:dyDescent="0.2">
      <c r="A1094" s="151">
        <f t="shared" si="197"/>
        <v>56003</v>
      </c>
      <c r="B1094" s="151">
        <f t="shared" si="198"/>
        <v>5</v>
      </c>
      <c r="C1094" s="152">
        <f t="shared" si="199"/>
        <v>60</v>
      </c>
      <c r="D1094" s="152" t="str">
        <f t="shared" si="200"/>
        <v>青山</v>
      </c>
      <c r="E1094" s="152" t="str">
        <f t="shared" si="201"/>
        <v>穣</v>
      </c>
      <c r="F1094" s="153" t="str">
        <f t="shared" si="202"/>
        <v>ｱｵﾔﾏ</v>
      </c>
      <c r="G1094" s="153" t="str">
        <f t="shared" si="203"/>
        <v>ｼﾞｮｳ</v>
      </c>
      <c r="H1094" s="154">
        <f t="shared" si="204"/>
        <v>2</v>
      </c>
      <c r="I1094" s="152" t="str">
        <f t="shared" si="196"/>
        <v>都国立</v>
      </c>
      <c r="K1094" s="152" t="str">
        <f t="shared" si="205"/>
        <v>男</v>
      </c>
      <c r="M1094" s="151">
        <v>56003</v>
      </c>
      <c r="N1094" s="151" t="s">
        <v>1718</v>
      </c>
      <c r="O1094" s="151" t="s">
        <v>4375</v>
      </c>
      <c r="P1094" s="151" t="s">
        <v>1719</v>
      </c>
      <c r="Q1094" s="151" t="s">
        <v>4376</v>
      </c>
      <c r="R1094" s="151" t="s">
        <v>885</v>
      </c>
      <c r="T1094" s="151">
        <v>2</v>
      </c>
    </row>
    <row r="1095" spans="1:20" x14ac:dyDescent="0.2">
      <c r="A1095" s="151">
        <f t="shared" si="197"/>
        <v>56004</v>
      </c>
      <c r="B1095" s="151">
        <f t="shared" si="198"/>
        <v>5</v>
      </c>
      <c r="C1095" s="152">
        <f t="shared" si="199"/>
        <v>60</v>
      </c>
      <c r="D1095" s="152" t="str">
        <f t="shared" si="200"/>
        <v>栗原</v>
      </c>
      <c r="E1095" s="152" t="str">
        <f t="shared" si="201"/>
        <v>央輔</v>
      </c>
      <c r="F1095" s="153" t="str">
        <f t="shared" si="202"/>
        <v>ｸﾘﾊﾗ</v>
      </c>
      <c r="G1095" s="153" t="str">
        <f t="shared" si="203"/>
        <v>ｵｳｽｹ</v>
      </c>
      <c r="H1095" s="154">
        <f t="shared" si="204"/>
        <v>2</v>
      </c>
      <c r="I1095" s="152" t="str">
        <f t="shared" si="196"/>
        <v>都国立</v>
      </c>
      <c r="K1095" s="152" t="str">
        <f t="shared" si="205"/>
        <v>男</v>
      </c>
      <c r="M1095" s="380">
        <v>56004</v>
      </c>
      <c r="N1095" s="380" t="s">
        <v>630</v>
      </c>
      <c r="O1095" s="380" t="s">
        <v>4377</v>
      </c>
      <c r="P1095" s="380" t="s">
        <v>631</v>
      </c>
      <c r="Q1095" s="380" t="s">
        <v>4378</v>
      </c>
      <c r="R1095" s="380" t="s">
        <v>885</v>
      </c>
      <c r="S1095" s="379"/>
      <c r="T1095" s="380">
        <v>2</v>
      </c>
    </row>
    <row r="1096" spans="1:20" x14ac:dyDescent="0.2">
      <c r="A1096" s="151">
        <f t="shared" si="197"/>
        <v>56005</v>
      </c>
      <c r="B1096" s="151">
        <f t="shared" si="198"/>
        <v>5</v>
      </c>
      <c r="C1096" s="152">
        <f t="shared" si="199"/>
        <v>60</v>
      </c>
      <c r="D1096" s="152" t="str">
        <f t="shared" si="200"/>
        <v>矢久保</v>
      </c>
      <c r="E1096" s="152" t="str">
        <f t="shared" si="201"/>
        <v>慧</v>
      </c>
      <c r="F1096" s="153" t="str">
        <f t="shared" si="202"/>
        <v>ﾔｸﾎﾞ</v>
      </c>
      <c r="G1096" s="153" t="str">
        <f t="shared" si="203"/>
        <v>ｹｲ</v>
      </c>
      <c r="H1096" s="154">
        <f t="shared" si="204"/>
        <v>2</v>
      </c>
      <c r="I1096" s="152" t="str">
        <f t="shared" si="196"/>
        <v>都国立</v>
      </c>
      <c r="K1096" s="152" t="str">
        <f t="shared" si="205"/>
        <v>男</v>
      </c>
      <c r="M1096" s="151">
        <v>56005</v>
      </c>
      <c r="N1096" s="151" t="s">
        <v>4379</v>
      </c>
      <c r="O1096" s="151" t="s">
        <v>1443</v>
      </c>
      <c r="P1096" s="151" t="s">
        <v>4380</v>
      </c>
      <c r="Q1096" s="151" t="s">
        <v>308</v>
      </c>
      <c r="R1096" s="151" t="s">
        <v>885</v>
      </c>
      <c r="T1096" s="151">
        <v>2</v>
      </c>
    </row>
    <row r="1097" spans="1:20" x14ac:dyDescent="0.2">
      <c r="A1097" s="151">
        <f t="shared" si="197"/>
        <v>56006</v>
      </c>
      <c r="B1097" s="151">
        <f t="shared" si="198"/>
        <v>5</v>
      </c>
      <c r="C1097" s="152">
        <f t="shared" si="199"/>
        <v>60</v>
      </c>
      <c r="D1097" s="152" t="str">
        <f t="shared" si="200"/>
        <v>本田</v>
      </c>
      <c r="E1097" s="152" t="str">
        <f t="shared" si="201"/>
        <v>祐大</v>
      </c>
      <c r="F1097" s="153" t="str">
        <f t="shared" si="202"/>
        <v>ﾎﾝﾀﾞ</v>
      </c>
      <c r="G1097" s="153" t="str">
        <f t="shared" si="203"/>
        <v>ﾕｳﾀ</v>
      </c>
      <c r="H1097" s="154">
        <f t="shared" si="204"/>
        <v>2</v>
      </c>
      <c r="I1097" s="152" t="str">
        <f t="shared" si="196"/>
        <v>都国立</v>
      </c>
      <c r="K1097" s="152" t="str">
        <f t="shared" si="205"/>
        <v>男</v>
      </c>
      <c r="M1097" s="151">
        <v>56006</v>
      </c>
      <c r="N1097" s="151" t="s">
        <v>145</v>
      </c>
      <c r="O1097" s="151" t="s">
        <v>4381</v>
      </c>
      <c r="P1097" s="151" t="s">
        <v>442</v>
      </c>
      <c r="Q1097" s="151" t="s">
        <v>373</v>
      </c>
      <c r="R1097" s="151" t="s">
        <v>885</v>
      </c>
      <c r="T1097" s="151">
        <v>2</v>
      </c>
    </row>
    <row r="1098" spans="1:20" x14ac:dyDescent="0.2">
      <c r="A1098" s="151">
        <f t="shared" si="197"/>
        <v>56007</v>
      </c>
      <c r="B1098" s="151">
        <f t="shared" si="198"/>
        <v>5</v>
      </c>
      <c r="C1098" s="152">
        <f t="shared" si="199"/>
        <v>60</v>
      </c>
      <c r="D1098" s="152" t="str">
        <f t="shared" si="200"/>
        <v>金丸</v>
      </c>
      <c r="E1098" s="152" t="str">
        <f t="shared" si="201"/>
        <v>蒼</v>
      </c>
      <c r="F1098" s="153" t="str">
        <f t="shared" si="202"/>
        <v>ｶﾈﾏﾙ</v>
      </c>
      <c r="G1098" s="153" t="str">
        <f t="shared" si="203"/>
        <v>ｱｵｲ</v>
      </c>
      <c r="H1098" s="154">
        <f t="shared" si="204"/>
        <v>1</v>
      </c>
      <c r="I1098" s="152" t="str">
        <f t="shared" si="196"/>
        <v>都国立</v>
      </c>
      <c r="K1098" s="152" t="str">
        <f t="shared" si="205"/>
        <v>男</v>
      </c>
      <c r="M1098" s="151">
        <v>56007</v>
      </c>
      <c r="N1098" s="151" t="s">
        <v>5873</v>
      </c>
      <c r="O1098" s="151" t="s">
        <v>2667</v>
      </c>
      <c r="P1098" s="151" t="s">
        <v>5874</v>
      </c>
      <c r="Q1098" s="151" t="s">
        <v>952</v>
      </c>
      <c r="R1098" s="151" t="s">
        <v>885</v>
      </c>
      <c r="T1098" s="151">
        <v>1</v>
      </c>
    </row>
    <row r="1099" spans="1:20" x14ac:dyDescent="0.2">
      <c r="A1099" s="151">
        <f t="shared" si="197"/>
        <v>56008</v>
      </c>
      <c r="B1099" s="151">
        <f t="shared" si="198"/>
        <v>5</v>
      </c>
      <c r="C1099" s="152">
        <f t="shared" si="199"/>
        <v>60</v>
      </c>
      <c r="D1099" s="152" t="str">
        <f t="shared" si="200"/>
        <v>増井</v>
      </c>
      <c r="E1099" s="152" t="str">
        <f t="shared" si="201"/>
        <v>志信</v>
      </c>
      <c r="F1099" s="153" t="str">
        <f t="shared" si="202"/>
        <v>ﾏｽｲ</v>
      </c>
      <c r="G1099" s="153" t="str">
        <f t="shared" si="203"/>
        <v>ｼﾉﾌﾞ</v>
      </c>
      <c r="H1099" s="154">
        <f t="shared" si="204"/>
        <v>1</v>
      </c>
      <c r="I1099" s="152" t="str">
        <f t="shared" si="196"/>
        <v>都国立</v>
      </c>
      <c r="K1099" s="152" t="str">
        <f t="shared" si="205"/>
        <v>男</v>
      </c>
      <c r="M1099" s="151">
        <v>56008</v>
      </c>
      <c r="N1099" s="151" t="s">
        <v>5875</v>
      </c>
      <c r="O1099" s="151" t="s">
        <v>5876</v>
      </c>
      <c r="P1099" s="151" t="s">
        <v>5877</v>
      </c>
      <c r="Q1099" s="151" t="s">
        <v>5878</v>
      </c>
      <c r="R1099" s="151" t="s">
        <v>885</v>
      </c>
      <c r="T1099" s="151">
        <v>1</v>
      </c>
    </row>
    <row r="1100" spans="1:20" x14ac:dyDescent="0.2">
      <c r="A1100" s="151">
        <f t="shared" si="197"/>
        <v>56009</v>
      </c>
      <c r="B1100" s="151">
        <f t="shared" si="198"/>
        <v>5</v>
      </c>
      <c r="C1100" s="152">
        <f t="shared" si="199"/>
        <v>60</v>
      </c>
      <c r="D1100" s="152" t="str">
        <f t="shared" si="200"/>
        <v>大木</v>
      </c>
      <c r="E1100" s="152" t="str">
        <f t="shared" si="201"/>
        <v>諒音</v>
      </c>
      <c r="F1100" s="153" t="str">
        <f t="shared" si="202"/>
        <v>ｵｵｷ</v>
      </c>
      <c r="G1100" s="153" t="str">
        <f t="shared" si="203"/>
        <v>ﾏｻﾄ</v>
      </c>
      <c r="H1100" s="154">
        <f t="shared" si="204"/>
        <v>1</v>
      </c>
      <c r="I1100" s="152" t="str">
        <f t="shared" si="196"/>
        <v>都国立</v>
      </c>
      <c r="K1100" s="152" t="str">
        <f t="shared" si="205"/>
        <v>男</v>
      </c>
      <c r="M1100" s="151">
        <v>56009</v>
      </c>
      <c r="N1100" s="151" t="s">
        <v>1223</v>
      </c>
      <c r="O1100" s="151" t="s">
        <v>5879</v>
      </c>
      <c r="P1100" s="151" t="s">
        <v>1224</v>
      </c>
      <c r="Q1100" s="151" t="s">
        <v>494</v>
      </c>
      <c r="R1100" s="151" t="s">
        <v>885</v>
      </c>
      <c r="T1100" s="151">
        <v>1</v>
      </c>
    </row>
    <row r="1101" spans="1:20" x14ac:dyDescent="0.2">
      <c r="A1101" s="151">
        <f t="shared" si="197"/>
        <v>56010</v>
      </c>
      <c r="B1101" s="151">
        <f t="shared" si="198"/>
        <v>5</v>
      </c>
      <c r="C1101" s="152">
        <f t="shared" si="199"/>
        <v>60</v>
      </c>
      <c r="D1101" s="152" t="str">
        <f t="shared" si="200"/>
        <v>新海</v>
      </c>
      <c r="E1101" s="152" t="str">
        <f t="shared" si="201"/>
        <v>昂生</v>
      </c>
      <c r="F1101" s="153" t="str">
        <f t="shared" si="202"/>
        <v>ｼﾝｶｲ</v>
      </c>
      <c r="G1101" s="153" t="str">
        <f t="shared" si="203"/>
        <v>ﾀｶｵ</v>
      </c>
      <c r="H1101" s="154">
        <f t="shared" si="204"/>
        <v>1</v>
      </c>
      <c r="I1101" s="152" t="str">
        <f t="shared" si="196"/>
        <v>都国立</v>
      </c>
      <c r="K1101" s="152" t="str">
        <f t="shared" si="205"/>
        <v>男</v>
      </c>
      <c r="M1101" s="151">
        <v>56010</v>
      </c>
      <c r="N1101" s="151" t="s">
        <v>5880</v>
      </c>
      <c r="O1101" s="151" t="s">
        <v>5881</v>
      </c>
      <c r="P1101" s="151" t="s">
        <v>1343</v>
      </c>
      <c r="Q1101" s="151" t="s">
        <v>5510</v>
      </c>
      <c r="R1101" s="151" t="s">
        <v>885</v>
      </c>
      <c r="T1101" s="151">
        <v>1</v>
      </c>
    </row>
    <row r="1102" spans="1:20" x14ac:dyDescent="0.2">
      <c r="A1102" s="151">
        <f t="shared" si="197"/>
        <v>56011</v>
      </c>
      <c r="B1102" s="151">
        <f t="shared" si="198"/>
        <v>5</v>
      </c>
      <c r="C1102" s="152">
        <f t="shared" si="199"/>
        <v>60</v>
      </c>
      <c r="D1102" s="152" t="str">
        <f t="shared" si="200"/>
        <v>下防</v>
      </c>
      <c r="E1102" s="152" t="str">
        <f t="shared" si="201"/>
        <v>健瑠</v>
      </c>
      <c r="F1102" s="153" t="str">
        <f t="shared" si="202"/>
        <v>ｼﾓﾎﾞｳ</v>
      </c>
      <c r="G1102" s="153" t="str">
        <f t="shared" si="203"/>
        <v>ﾀｹﾙ</v>
      </c>
      <c r="H1102" s="154">
        <f t="shared" si="204"/>
        <v>1</v>
      </c>
      <c r="I1102" s="152" t="str">
        <f t="shared" si="196"/>
        <v>都国立</v>
      </c>
      <c r="K1102" s="152" t="str">
        <f t="shared" si="205"/>
        <v>男</v>
      </c>
      <c r="M1102" s="151">
        <v>56011</v>
      </c>
      <c r="N1102" s="151" t="s">
        <v>5882</v>
      </c>
      <c r="O1102" s="151" t="s">
        <v>5883</v>
      </c>
      <c r="P1102" s="151" t="s">
        <v>5884</v>
      </c>
      <c r="Q1102" s="151" t="s">
        <v>634</v>
      </c>
      <c r="R1102" s="151" t="s">
        <v>885</v>
      </c>
      <c r="T1102" s="151">
        <v>1</v>
      </c>
    </row>
    <row r="1103" spans="1:20" x14ac:dyDescent="0.2">
      <c r="A1103" s="151">
        <f t="shared" si="197"/>
        <v>56012</v>
      </c>
      <c r="B1103" s="151">
        <f t="shared" si="198"/>
        <v>5</v>
      </c>
      <c r="C1103" s="152">
        <f t="shared" si="199"/>
        <v>60</v>
      </c>
      <c r="D1103" s="152" t="str">
        <f t="shared" si="200"/>
        <v>謝</v>
      </c>
      <c r="E1103" s="152" t="str">
        <f t="shared" si="201"/>
        <v>理嘉</v>
      </c>
      <c r="F1103" s="153" t="str">
        <f t="shared" si="202"/>
        <v>ｼｬ</v>
      </c>
      <c r="G1103" s="153" t="str">
        <f t="shared" si="203"/>
        <v>ﾀｶﾖｼ</v>
      </c>
      <c r="H1103" s="154">
        <f t="shared" si="204"/>
        <v>1</v>
      </c>
      <c r="I1103" s="152" t="str">
        <f t="shared" si="196"/>
        <v>都国立</v>
      </c>
      <c r="K1103" s="152" t="str">
        <f t="shared" si="205"/>
        <v>男</v>
      </c>
      <c r="M1103" s="151">
        <v>56012</v>
      </c>
      <c r="N1103" s="151" t="s">
        <v>5885</v>
      </c>
      <c r="O1103" s="151" t="s">
        <v>5886</v>
      </c>
      <c r="P1103" s="151" t="s">
        <v>5887</v>
      </c>
      <c r="Q1103" s="151" t="s">
        <v>5888</v>
      </c>
      <c r="R1103" s="151" t="s">
        <v>885</v>
      </c>
      <c r="T1103" s="151">
        <v>1</v>
      </c>
    </row>
    <row r="1104" spans="1:20" x14ac:dyDescent="0.2">
      <c r="A1104" s="151">
        <f t="shared" si="197"/>
        <v>56013</v>
      </c>
      <c r="B1104" s="151">
        <f t="shared" si="198"/>
        <v>5</v>
      </c>
      <c r="C1104" s="152">
        <f t="shared" si="199"/>
        <v>60</v>
      </c>
      <c r="D1104" s="152" t="str">
        <f t="shared" si="200"/>
        <v>横瀨</v>
      </c>
      <c r="E1104" s="152" t="str">
        <f t="shared" si="201"/>
        <v>礼治</v>
      </c>
      <c r="F1104" s="153" t="str">
        <f t="shared" si="202"/>
        <v>ﾖｺｾ</v>
      </c>
      <c r="G1104" s="153" t="str">
        <f t="shared" si="203"/>
        <v>ﾚｲｼﾞ</v>
      </c>
      <c r="H1104" s="154">
        <f t="shared" si="204"/>
        <v>1</v>
      </c>
      <c r="I1104" s="152" t="str">
        <f t="shared" si="196"/>
        <v>都国立</v>
      </c>
      <c r="K1104" s="152" t="str">
        <f t="shared" si="205"/>
        <v>男</v>
      </c>
      <c r="M1104" s="151">
        <v>56013</v>
      </c>
      <c r="N1104" s="151" t="s">
        <v>5889</v>
      </c>
      <c r="O1104" s="151" t="s">
        <v>5890</v>
      </c>
      <c r="P1104" s="151" t="s">
        <v>2944</v>
      </c>
      <c r="Q1104" s="151" t="s">
        <v>1336</v>
      </c>
      <c r="R1104" s="151" t="s">
        <v>885</v>
      </c>
      <c r="T1104" s="151">
        <v>1</v>
      </c>
    </row>
    <row r="1105" spans="1:20" x14ac:dyDescent="0.2">
      <c r="A1105" s="151">
        <f t="shared" si="197"/>
        <v>56014</v>
      </c>
      <c r="B1105" s="151">
        <f t="shared" si="198"/>
        <v>5</v>
      </c>
      <c r="C1105" s="152">
        <f t="shared" si="199"/>
        <v>60</v>
      </c>
      <c r="D1105" s="152" t="str">
        <f t="shared" si="200"/>
        <v>早井</v>
      </c>
      <c r="E1105" s="152" t="str">
        <f t="shared" si="201"/>
        <v>匠吾</v>
      </c>
      <c r="F1105" s="153" t="str">
        <f t="shared" si="202"/>
        <v>ﾊﾔｲ</v>
      </c>
      <c r="G1105" s="153" t="str">
        <f t="shared" si="203"/>
        <v>ｼｮｳｺﾞ</v>
      </c>
      <c r="H1105" s="154">
        <f t="shared" si="204"/>
        <v>1</v>
      </c>
      <c r="I1105" s="152" t="str">
        <f t="shared" si="196"/>
        <v>都国立</v>
      </c>
      <c r="K1105" s="152" t="str">
        <f t="shared" si="205"/>
        <v>男</v>
      </c>
      <c r="M1105" s="151">
        <v>56014</v>
      </c>
      <c r="N1105" s="151" t="s">
        <v>5891</v>
      </c>
      <c r="O1105" s="151" t="s">
        <v>2019</v>
      </c>
      <c r="P1105" s="151" t="s">
        <v>5892</v>
      </c>
      <c r="Q1105" s="151" t="s">
        <v>990</v>
      </c>
      <c r="R1105" s="151" t="s">
        <v>885</v>
      </c>
      <c r="T1105" s="151">
        <v>1</v>
      </c>
    </row>
    <row r="1106" spans="1:20" x14ac:dyDescent="0.2">
      <c r="A1106" s="151">
        <f t="shared" si="197"/>
        <v>56031</v>
      </c>
      <c r="B1106" s="151">
        <f t="shared" si="198"/>
        <v>5</v>
      </c>
      <c r="C1106" s="152">
        <f t="shared" si="199"/>
        <v>60</v>
      </c>
      <c r="D1106" s="152" t="str">
        <f t="shared" si="200"/>
        <v>大村</v>
      </c>
      <c r="E1106" s="152" t="str">
        <f t="shared" si="201"/>
        <v>祐輝</v>
      </c>
      <c r="F1106" s="153" t="str">
        <f t="shared" si="202"/>
        <v>ｵｵﾑﾗ</v>
      </c>
      <c r="G1106" s="153" t="str">
        <f t="shared" si="203"/>
        <v>ﾕｳｷ</v>
      </c>
      <c r="H1106" s="154">
        <f t="shared" si="204"/>
        <v>3</v>
      </c>
      <c r="I1106" s="152" t="str">
        <f t="shared" si="196"/>
        <v>都国立</v>
      </c>
      <c r="K1106" s="152" t="str">
        <f t="shared" si="205"/>
        <v>男</v>
      </c>
      <c r="M1106" s="151">
        <v>56031</v>
      </c>
      <c r="N1106" s="151" t="s">
        <v>1981</v>
      </c>
      <c r="O1106" s="151" t="s">
        <v>1442</v>
      </c>
      <c r="P1106" s="151" t="s">
        <v>2232</v>
      </c>
      <c r="Q1106" s="151" t="s">
        <v>307</v>
      </c>
      <c r="R1106" s="151" t="s">
        <v>885</v>
      </c>
      <c r="T1106" s="151">
        <v>3</v>
      </c>
    </row>
    <row r="1107" spans="1:20" x14ac:dyDescent="0.2">
      <c r="A1107" s="151">
        <f t="shared" si="197"/>
        <v>56034</v>
      </c>
      <c r="B1107" s="151">
        <f t="shared" si="198"/>
        <v>5</v>
      </c>
      <c r="C1107" s="152">
        <f t="shared" si="199"/>
        <v>60</v>
      </c>
      <c r="D1107" s="152" t="str">
        <f t="shared" si="200"/>
        <v>中村</v>
      </c>
      <c r="E1107" s="152" t="str">
        <f t="shared" si="201"/>
        <v>拓己</v>
      </c>
      <c r="F1107" s="153" t="str">
        <f t="shared" si="202"/>
        <v>ﾅｶﾑﾗ</v>
      </c>
      <c r="G1107" s="153" t="str">
        <f t="shared" si="203"/>
        <v>ﾀｸﾐ</v>
      </c>
      <c r="H1107" s="154">
        <f t="shared" si="204"/>
        <v>3</v>
      </c>
      <c r="I1107" s="152" t="str">
        <f t="shared" si="196"/>
        <v>都国立</v>
      </c>
      <c r="K1107" s="152" t="str">
        <f t="shared" si="205"/>
        <v>男</v>
      </c>
      <c r="M1107" s="380">
        <v>56034</v>
      </c>
      <c r="N1107" s="380" t="s">
        <v>147</v>
      </c>
      <c r="O1107" s="380" t="s">
        <v>1982</v>
      </c>
      <c r="P1107" s="380" t="s">
        <v>445</v>
      </c>
      <c r="Q1107" s="380" t="s">
        <v>312</v>
      </c>
      <c r="R1107" s="380" t="s">
        <v>885</v>
      </c>
      <c r="S1107" s="379"/>
      <c r="T1107" s="380">
        <v>3</v>
      </c>
    </row>
    <row r="1108" spans="1:20" x14ac:dyDescent="0.2">
      <c r="A1108" s="151">
        <f t="shared" si="197"/>
        <v>56035</v>
      </c>
      <c r="B1108" s="151">
        <f t="shared" si="198"/>
        <v>5</v>
      </c>
      <c r="C1108" s="152">
        <f t="shared" si="199"/>
        <v>60</v>
      </c>
      <c r="D1108" s="152" t="str">
        <f t="shared" si="200"/>
        <v>福島</v>
      </c>
      <c r="E1108" s="152" t="str">
        <f t="shared" si="201"/>
        <v>唱生</v>
      </c>
      <c r="F1108" s="153" t="str">
        <f t="shared" si="202"/>
        <v>ﾌｸｼﾏ</v>
      </c>
      <c r="G1108" s="153" t="str">
        <f t="shared" si="203"/>
        <v>ﾄｱ</v>
      </c>
      <c r="H1108" s="154">
        <f t="shared" si="204"/>
        <v>3</v>
      </c>
      <c r="I1108" s="152" t="str">
        <f t="shared" si="196"/>
        <v>都国立</v>
      </c>
      <c r="K1108" s="152" t="str">
        <f t="shared" si="205"/>
        <v>男</v>
      </c>
      <c r="M1108" s="380">
        <v>56035</v>
      </c>
      <c r="N1108" s="380" t="s">
        <v>997</v>
      </c>
      <c r="O1108" s="380" t="s">
        <v>1983</v>
      </c>
      <c r="P1108" s="380" t="s">
        <v>986</v>
      </c>
      <c r="Q1108" s="380" t="s">
        <v>2233</v>
      </c>
      <c r="R1108" s="380" t="s">
        <v>885</v>
      </c>
      <c r="S1108" s="379"/>
      <c r="T1108" s="380">
        <v>3</v>
      </c>
    </row>
    <row r="1109" spans="1:20" x14ac:dyDescent="0.2">
      <c r="A1109" s="151">
        <f t="shared" si="197"/>
        <v>56036</v>
      </c>
      <c r="B1109" s="151">
        <f t="shared" si="198"/>
        <v>5</v>
      </c>
      <c r="C1109" s="152">
        <f t="shared" si="199"/>
        <v>60</v>
      </c>
      <c r="D1109" s="152" t="str">
        <f t="shared" si="200"/>
        <v>児玉</v>
      </c>
      <c r="E1109" s="152" t="str">
        <f t="shared" si="201"/>
        <v>翔太郎</v>
      </c>
      <c r="F1109" s="153" t="str">
        <f t="shared" si="202"/>
        <v>ｺﾀﾞﾏ</v>
      </c>
      <c r="G1109" s="153" t="str">
        <f t="shared" si="203"/>
        <v>ｼｮｳﾀﾛｳ</v>
      </c>
      <c r="H1109" s="154">
        <f t="shared" si="204"/>
        <v>3</v>
      </c>
      <c r="I1109" s="152" t="str">
        <f t="shared" si="196"/>
        <v>都国立</v>
      </c>
      <c r="K1109" s="152" t="str">
        <f t="shared" si="205"/>
        <v>男</v>
      </c>
      <c r="M1109" s="380">
        <v>56036</v>
      </c>
      <c r="N1109" s="380" t="s">
        <v>1741</v>
      </c>
      <c r="O1109" s="380" t="s">
        <v>1984</v>
      </c>
      <c r="P1109" s="380" t="s">
        <v>1743</v>
      </c>
      <c r="Q1109" s="380" t="s">
        <v>470</v>
      </c>
      <c r="R1109" s="380" t="s">
        <v>885</v>
      </c>
      <c r="S1109" s="379"/>
      <c r="T1109" s="380">
        <v>3</v>
      </c>
    </row>
    <row r="1110" spans="1:20" x14ac:dyDescent="0.2">
      <c r="A1110" s="151">
        <f t="shared" si="197"/>
        <v>56037</v>
      </c>
      <c r="B1110" s="151">
        <f t="shared" si="198"/>
        <v>5</v>
      </c>
      <c r="C1110" s="152">
        <f t="shared" si="199"/>
        <v>60</v>
      </c>
      <c r="D1110" s="152" t="str">
        <f t="shared" si="200"/>
        <v>大柴</v>
      </c>
      <c r="E1110" s="152" t="str">
        <f t="shared" si="201"/>
        <v>遼太郎</v>
      </c>
      <c r="F1110" s="153" t="str">
        <f t="shared" si="202"/>
        <v>ｵｵｼﾊﾞ</v>
      </c>
      <c r="G1110" s="153" t="str">
        <f t="shared" si="203"/>
        <v>ﾘｮｳﾀﾛｳ</v>
      </c>
      <c r="H1110" s="154">
        <f t="shared" si="204"/>
        <v>3</v>
      </c>
      <c r="I1110" s="152" t="str">
        <f t="shared" si="196"/>
        <v>都国立</v>
      </c>
      <c r="K1110" s="152" t="str">
        <f t="shared" si="205"/>
        <v>男</v>
      </c>
      <c r="M1110" s="380">
        <v>56037</v>
      </c>
      <c r="N1110" s="380" t="s">
        <v>1985</v>
      </c>
      <c r="O1110" s="380" t="s">
        <v>938</v>
      </c>
      <c r="P1110" s="380" t="s">
        <v>2234</v>
      </c>
      <c r="Q1110" s="380" t="s">
        <v>507</v>
      </c>
      <c r="R1110" s="380" t="s">
        <v>885</v>
      </c>
      <c r="S1110" s="379"/>
      <c r="T1110" s="380">
        <v>3</v>
      </c>
    </row>
    <row r="1111" spans="1:20" x14ac:dyDescent="0.2">
      <c r="A1111" s="151">
        <f t="shared" si="197"/>
        <v>56038</v>
      </c>
      <c r="B1111" s="151">
        <f t="shared" si="198"/>
        <v>5</v>
      </c>
      <c r="C1111" s="152">
        <f t="shared" si="199"/>
        <v>60</v>
      </c>
      <c r="D1111" s="152" t="str">
        <f t="shared" si="200"/>
        <v>大槻</v>
      </c>
      <c r="E1111" s="152" t="str">
        <f t="shared" si="201"/>
        <v>拓</v>
      </c>
      <c r="F1111" s="153" t="str">
        <f t="shared" si="202"/>
        <v>ｵｵﾂｷ</v>
      </c>
      <c r="G1111" s="153" t="str">
        <f t="shared" si="203"/>
        <v>ﾀｸ</v>
      </c>
      <c r="H1111" s="154">
        <f t="shared" si="204"/>
        <v>3</v>
      </c>
      <c r="I1111" s="152" t="str">
        <f t="shared" si="196"/>
        <v>都国立</v>
      </c>
      <c r="K1111" s="152" t="str">
        <f t="shared" si="205"/>
        <v>男</v>
      </c>
      <c r="M1111" s="380">
        <v>56038</v>
      </c>
      <c r="N1111" s="380" t="s">
        <v>1986</v>
      </c>
      <c r="O1111" s="380" t="s">
        <v>229</v>
      </c>
      <c r="P1111" s="380" t="s">
        <v>2235</v>
      </c>
      <c r="Q1111" s="380" t="s">
        <v>374</v>
      </c>
      <c r="R1111" s="380" t="s">
        <v>885</v>
      </c>
      <c r="S1111" s="379"/>
      <c r="T1111" s="380">
        <v>3</v>
      </c>
    </row>
    <row r="1112" spans="1:20" x14ac:dyDescent="0.2">
      <c r="A1112" s="151">
        <f t="shared" si="197"/>
        <v>56039</v>
      </c>
      <c r="B1112" s="151">
        <f t="shared" si="198"/>
        <v>5</v>
      </c>
      <c r="C1112" s="152">
        <f t="shared" si="199"/>
        <v>60</v>
      </c>
      <c r="D1112" s="152" t="str">
        <f t="shared" si="200"/>
        <v>髙辻</v>
      </c>
      <c r="E1112" s="152" t="str">
        <f t="shared" si="201"/>
        <v>律平</v>
      </c>
      <c r="F1112" s="153" t="str">
        <f t="shared" si="202"/>
        <v>ﾀｶﾂｼﾞ</v>
      </c>
      <c r="G1112" s="153" t="str">
        <f t="shared" si="203"/>
        <v>ﾘｯﾍﾟｲ</v>
      </c>
      <c r="H1112" s="154">
        <f t="shared" si="204"/>
        <v>3</v>
      </c>
      <c r="I1112" s="152" t="str">
        <f t="shared" si="196"/>
        <v>都国立</v>
      </c>
      <c r="K1112" s="152" t="str">
        <f t="shared" si="205"/>
        <v>男</v>
      </c>
      <c r="M1112" s="380">
        <v>56039</v>
      </c>
      <c r="N1112" s="380" t="s">
        <v>1987</v>
      </c>
      <c r="O1112" s="380" t="s">
        <v>1988</v>
      </c>
      <c r="P1112" s="380" t="s">
        <v>1379</v>
      </c>
      <c r="Q1112" s="380" t="s">
        <v>2236</v>
      </c>
      <c r="R1112" s="380" t="s">
        <v>885</v>
      </c>
      <c r="S1112" s="379"/>
      <c r="T1112" s="380">
        <v>3</v>
      </c>
    </row>
    <row r="1113" spans="1:20" x14ac:dyDescent="0.2">
      <c r="A1113" s="151">
        <f t="shared" si="197"/>
        <v>56040</v>
      </c>
      <c r="B1113" s="151">
        <f t="shared" si="198"/>
        <v>5</v>
      </c>
      <c r="C1113" s="152">
        <f t="shared" si="199"/>
        <v>60</v>
      </c>
      <c r="D1113" s="152" t="str">
        <f t="shared" si="200"/>
        <v>横内</v>
      </c>
      <c r="E1113" s="152" t="str">
        <f t="shared" si="201"/>
        <v>智裕</v>
      </c>
      <c r="F1113" s="153" t="str">
        <f t="shared" si="202"/>
        <v>ﾖｺｳﾁ</v>
      </c>
      <c r="G1113" s="153" t="str">
        <f t="shared" si="203"/>
        <v>ﾄﾓﾋﾛ</v>
      </c>
      <c r="H1113" s="154">
        <f t="shared" si="204"/>
        <v>3</v>
      </c>
      <c r="I1113" s="152" t="str">
        <f t="shared" si="196"/>
        <v>都国立</v>
      </c>
      <c r="K1113" s="152" t="str">
        <f t="shared" si="205"/>
        <v>男</v>
      </c>
      <c r="M1113" s="380">
        <v>56040</v>
      </c>
      <c r="N1113" s="380" t="s">
        <v>1497</v>
      </c>
      <c r="O1113" s="380" t="s">
        <v>1989</v>
      </c>
      <c r="P1113" s="380" t="s">
        <v>1498</v>
      </c>
      <c r="Q1113" s="380" t="s">
        <v>588</v>
      </c>
      <c r="R1113" s="380" t="s">
        <v>885</v>
      </c>
      <c r="S1113" s="379"/>
      <c r="T1113" s="380">
        <v>3</v>
      </c>
    </row>
    <row r="1114" spans="1:20" x14ac:dyDescent="0.2">
      <c r="A1114" s="151">
        <f t="shared" si="197"/>
        <v>56041</v>
      </c>
      <c r="B1114" s="151">
        <f t="shared" si="198"/>
        <v>5</v>
      </c>
      <c r="C1114" s="152">
        <f t="shared" si="199"/>
        <v>60</v>
      </c>
      <c r="D1114" s="152" t="str">
        <f t="shared" si="200"/>
        <v>近藤</v>
      </c>
      <c r="E1114" s="152" t="str">
        <f t="shared" si="201"/>
        <v>徳彦</v>
      </c>
      <c r="F1114" s="153" t="str">
        <f t="shared" si="202"/>
        <v>ｺﾝﾄﾞｳ</v>
      </c>
      <c r="G1114" s="153" t="str">
        <f t="shared" si="203"/>
        <v>ﾉﾘﾋｺ</v>
      </c>
      <c r="H1114" s="154">
        <f t="shared" si="204"/>
        <v>3</v>
      </c>
      <c r="I1114" s="152" t="str">
        <f t="shared" si="196"/>
        <v>都国立</v>
      </c>
      <c r="K1114" s="152" t="str">
        <f t="shared" si="205"/>
        <v>男</v>
      </c>
      <c r="M1114" s="380">
        <v>56041</v>
      </c>
      <c r="N1114" s="380" t="s">
        <v>159</v>
      </c>
      <c r="O1114" s="380" t="s">
        <v>2646</v>
      </c>
      <c r="P1114" s="380" t="s">
        <v>392</v>
      </c>
      <c r="Q1114" s="380" t="s">
        <v>2647</v>
      </c>
      <c r="R1114" s="380" t="s">
        <v>885</v>
      </c>
      <c r="S1114" s="379"/>
      <c r="T1114" s="380">
        <v>3</v>
      </c>
    </row>
    <row r="1115" spans="1:20" x14ac:dyDescent="0.2">
      <c r="A1115" s="151">
        <f t="shared" si="197"/>
        <v>56042</v>
      </c>
      <c r="B1115" s="151">
        <f t="shared" si="198"/>
        <v>5</v>
      </c>
      <c r="C1115" s="152">
        <f t="shared" si="199"/>
        <v>60</v>
      </c>
      <c r="D1115" s="152" t="str">
        <f t="shared" si="200"/>
        <v>長谷川</v>
      </c>
      <c r="E1115" s="152" t="str">
        <f t="shared" si="201"/>
        <v>夏旺</v>
      </c>
      <c r="F1115" s="153" t="str">
        <f t="shared" si="202"/>
        <v>ﾊｾｶﾞﾜ</v>
      </c>
      <c r="G1115" s="153" t="str">
        <f t="shared" si="203"/>
        <v>ﾅﾂｵ</v>
      </c>
      <c r="H1115" s="154">
        <f t="shared" si="204"/>
        <v>3</v>
      </c>
      <c r="I1115" s="152" t="str">
        <f t="shared" si="196"/>
        <v>都国立</v>
      </c>
      <c r="K1115" s="152" t="str">
        <f t="shared" si="205"/>
        <v>男</v>
      </c>
      <c r="M1115" s="380">
        <v>56042</v>
      </c>
      <c r="N1115" s="380" t="s">
        <v>499</v>
      </c>
      <c r="O1115" s="380" t="s">
        <v>2648</v>
      </c>
      <c r="P1115" s="380" t="s">
        <v>509</v>
      </c>
      <c r="Q1115" s="380" t="s">
        <v>2649</v>
      </c>
      <c r="R1115" s="380" t="s">
        <v>885</v>
      </c>
      <c r="S1115" s="379"/>
      <c r="T1115" s="380">
        <v>3</v>
      </c>
    </row>
    <row r="1116" spans="1:20" x14ac:dyDescent="0.2">
      <c r="A1116" s="151">
        <f t="shared" si="197"/>
        <v>56043</v>
      </c>
      <c r="B1116" s="151">
        <f t="shared" si="198"/>
        <v>5</v>
      </c>
      <c r="C1116" s="152">
        <f t="shared" si="199"/>
        <v>60</v>
      </c>
      <c r="D1116" s="152" t="str">
        <f t="shared" si="200"/>
        <v>榎田</v>
      </c>
      <c r="E1116" s="152" t="str">
        <f t="shared" si="201"/>
        <v>盛人</v>
      </c>
      <c r="F1116" s="153" t="str">
        <f t="shared" si="202"/>
        <v>ｴﾉｷﾀﾞ</v>
      </c>
      <c r="G1116" s="153" t="str">
        <f t="shared" si="203"/>
        <v>ﾓﾘﾄ</v>
      </c>
      <c r="H1116" s="154">
        <f t="shared" si="204"/>
        <v>3</v>
      </c>
      <c r="I1116" s="152" t="str">
        <f t="shared" si="196"/>
        <v>都国立</v>
      </c>
      <c r="K1116" s="152" t="str">
        <f t="shared" si="205"/>
        <v>男</v>
      </c>
      <c r="M1116" s="380">
        <v>56043</v>
      </c>
      <c r="N1116" s="380" t="s">
        <v>3026</v>
      </c>
      <c r="O1116" s="380" t="s">
        <v>3027</v>
      </c>
      <c r="P1116" s="380" t="s">
        <v>3028</v>
      </c>
      <c r="Q1116" s="380" t="s">
        <v>3029</v>
      </c>
      <c r="R1116" s="380" t="s">
        <v>885</v>
      </c>
      <c r="S1116" s="379"/>
      <c r="T1116" s="380">
        <v>3</v>
      </c>
    </row>
    <row r="1117" spans="1:20" x14ac:dyDescent="0.2">
      <c r="A1117" s="151">
        <f t="shared" si="197"/>
        <v>56044</v>
      </c>
      <c r="B1117" s="151">
        <f t="shared" si="198"/>
        <v>5</v>
      </c>
      <c r="C1117" s="152">
        <f t="shared" si="199"/>
        <v>60</v>
      </c>
      <c r="D1117" s="152" t="str">
        <f t="shared" si="200"/>
        <v>坂本</v>
      </c>
      <c r="E1117" s="152" t="str">
        <f t="shared" si="201"/>
        <v>昂平</v>
      </c>
      <c r="F1117" s="153" t="str">
        <f t="shared" si="202"/>
        <v>ｻｶﾓﾄ</v>
      </c>
      <c r="G1117" s="153" t="str">
        <f t="shared" si="203"/>
        <v>ｺｳﾍｲ</v>
      </c>
      <c r="H1117" s="154">
        <f t="shared" si="204"/>
        <v>2</v>
      </c>
      <c r="I1117" s="152" t="str">
        <f t="shared" si="196"/>
        <v>都国立</v>
      </c>
      <c r="K1117" s="152" t="str">
        <f t="shared" si="205"/>
        <v>男</v>
      </c>
      <c r="M1117" s="380">
        <v>56044</v>
      </c>
      <c r="N1117" s="380" t="s">
        <v>175</v>
      </c>
      <c r="O1117" s="380" t="s">
        <v>3609</v>
      </c>
      <c r="P1117" s="380" t="s">
        <v>430</v>
      </c>
      <c r="Q1117" s="380" t="s">
        <v>355</v>
      </c>
      <c r="R1117" s="380" t="s">
        <v>885</v>
      </c>
      <c r="S1117" s="379"/>
      <c r="T1117" s="380">
        <v>2</v>
      </c>
    </row>
    <row r="1118" spans="1:20" x14ac:dyDescent="0.2">
      <c r="A1118" s="151">
        <f t="shared" si="197"/>
        <v>56045</v>
      </c>
      <c r="B1118" s="151">
        <f t="shared" si="198"/>
        <v>5</v>
      </c>
      <c r="C1118" s="152">
        <f t="shared" si="199"/>
        <v>60</v>
      </c>
      <c r="D1118" s="152" t="str">
        <f t="shared" si="200"/>
        <v>小島</v>
      </c>
      <c r="E1118" s="152" t="str">
        <f t="shared" si="201"/>
        <v>輝竜</v>
      </c>
      <c r="F1118" s="153" t="str">
        <f t="shared" si="202"/>
        <v>ｺｼﾞﾏ</v>
      </c>
      <c r="G1118" s="153" t="str">
        <f t="shared" si="203"/>
        <v>ﾃﾙﾄ</v>
      </c>
      <c r="H1118" s="154">
        <f t="shared" si="204"/>
        <v>2</v>
      </c>
      <c r="I1118" s="152" t="str">
        <f t="shared" si="196"/>
        <v>都国立</v>
      </c>
      <c r="K1118" s="152" t="str">
        <f t="shared" si="205"/>
        <v>男</v>
      </c>
      <c r="M1118" s="380">
        <v>56045</v>
      </c>
      <c r="N1118" s="380" t="s">
        <v>562</v>
      </c>
      <c r="O1118" s="380" t="s">
        <v>4382</v>
      </c>
      <c r="P1118" s="380" t="s">
        <v>563</v>
      </c>
      <c r="Q1118" s="380" t="s">
        <v>4383</v>
      </c>
      <c r="R1118" s="380" t="s">
        <v>885</v>
      </c>
      <c r="S1118" s="379"/>
      <c r="T1118" s="380">
        <v>2</v>
      </c>
    </row>
    <row r="1119" spans="1:20" x14ac:dyDescent="0.2">
      <c r="A1119" s="151">
        <f t="shared" si="197"/>
        <v>56046</v>
      </c>
      <c r="B1119" s="151">
        <f t="shared" si="198"/>
        <v>5</v>
      </c>
      <c r="C1119" s="152">
        <f t="shared" si="199"/>
        <v>60</v>
      </c>
      <c r="D1119" s="152" t="str">
        <f t="shared" si="200"/>
        <v>佐々木</v>
      </c>
      <c r="E1119" s="152" t="str">
        <f t="shared" si="201"/>
        <v>基記</v>
      </c>
      <c r="F1119" s="153" t="str">
        <f t="shared" si="202"/>
        <v>ｻｻｷ</v>
      </c>
      <c r="G1119" s="153" t="str">
        <f t="shared" si="203"/>
        <v>ﾓﾄｷ</v>
      </c>
      <c r="H1119" s="154">
        <f t="shared" si="204"/>
        <v>2</v>
      </c>
      <c r="I1119" s="152" t="str">
        <f t="shared" si="196"/>
        <v>都国立</v>
      </c>
      <c r="K1119" s="152" t="str">
        <f t="shared" si="205"/>
        <v>男</v>
      </c>
      <c r="M1119" s="380">
        <v>56046</v>
      </c>
      <c r="N1119" s="380" t="s">
        <v>505</v>
      </c>
      <c r="O1119" s="380" t="s">
        <v>4384</v>
      </c>
      <c r="P1119" s="380" t="s">
        <v>506</v>
      </c>
      <c r="Q1119" s="380" t="s">
        <v>1733</v>
      </c>
      <c r="R1119" s="380" t="s">
        <v>885</v>
      </c>
      <c r="S1119" s="379"/>
      <c r="T1119" s="380">
        <v>2</v>
      </c>
    </row>
    <row r="1120" spans="1:20" x14ac:dyDescent="0.2">
      <c r="A1120" s="151">
        <f t="shared" si="197"/>
        <v>56047</v>
      </c>
      <c r="B1120" s="151">
        <f t="shared" si="198"/>
        <v>5</v>
      </c>
      <c r="C1120" s="152">
        <f t="shared" si="199"/>
        <v>60</v>
      </c>
      <c r="D1120" s="152" t="str">
        <f t="shared" si="200"/>
        <v>井草</v>
      </c>
      <c r="E1120" s="152" t="str">
        <f t="shared" si="201"/>
        <v>光遥</v>
      </c>
      <c r="F1120" s="153" t="str">
        <f t="shared" si="202"/>
        <v>ｲｸﾞｻ</v>
      </c>
      <c r="G1120" s="153" t="str">
        <f t="shared" si="203"/>
        <v>ｺｳﾖｳ</v>
      </c>
      <c r="H1120" s="154">
        <f t="shared" si="204"/>
        <v>2</v>
      </c>
      <c r="I1120" s="152" t="str">
        <f t="shared" si="196"/>
        <v>都国立</v>
      </c>
      <c r="K1120" s="152" t="str">
        <f t="shared" si="205"/>
        <v>男</v>
      </c>
      <c r="M1120" s="151">
        <v>56047</v>
      </c>
      <c r="N1120" s="151" t="s">
        <v>4385</v>
      </c>
      <c r="O1120" s="151" t="s">
        <v>4386</v>
      </c>
      <c r="P1120" s="151" t="s">
        <v>4387</v>
      </c>
      <c r="Q1120" s="151" t="s">
        <v>4388</v>
      </c>
      <c r="R1120" s="151" t="s">
        <v>885</v>
      </c>
      <c r="T1120" s="151">
        <v>2</v>
      </c>
    </row>
    <row r="1121" spans="1:20" x14ac:dyDescent="0.2">
      <c r="A1121" s="151">
        <f t="shared" si="197"/>
        <v>56048</v>
      </c>
      <c r="B1121" s="151">
        <f t="shared" si="198"/>
        <v>5</v>
      </c>
      <c r="C1121" s="152">
        <f t="shared" si="199"/>
        <v>60</v>
      </c>
      <c r="D1121" s="152" t="str">
        <f t="shared" si="200"/>
        <v>柴田</v>
      </c>
      <c r="E1121" s="152" t="str">
        <f t="shared" si="201"/>
        <v>瀬允</v>
      </c>
      <c r="F1121" s="153" t="str">
        <f t="shared" si="202"/>
        <v>ｼﾊﾞﾀ</v>
      </c>
      <c r="G1121" s="153" t="str">
        <f t="shared" si="203"/>
        <v>ｾｲﾝ</v>
      </c>
      <c r="H1121" s="154">
        <f t="shared" si="204"/>
        <v>2</v>
      </c>
      <c r="I1121" s="152" t="str">
        <f t="shared" si="196"/>
        <v>都国立</v>
      </c>
      <c r="K1121" s="152" t="str">
        <f t="shared" si="205"/>
        <v>男</v>
      </c>
      <c r="M1121" s="151">
        <v>56048</v>
      </c>
      <c r="N1121" s="151" t="s">
        <v>172</v>
      </c>
      <c r="O1121" s="151" t="s">
        <v>4389</v>
      </c>
      <c r="P1121" s="151" t="s">
        <v>475</v>
      </c>
      <c r="Q1121" s="151" t="s">
        <v>4390</v>
      </c>
      <c r="R1121" s="151" t="s">
        <v>885</v>
      </c>
      <c r="T1121" s="151">
        <v>2</v>
      </c>
    </row>
    <row r="1122" spans="1:20" x14ac:dyDescent="0.2">
      <c r="A1122" s="151">
        <f t="shared" si="197"/>
        <v>56049</v>
      </c>
      <c r="B1122" s="151">
        <f t="shared" si="198"/>
        <v>5</v>
      </c>
      <c r="C1122" s="152">
        <f t="shared" si="199"/>
        <v>60</v>
      </c>
      <c r="D1122" s="152" t="str">
        <f t="shared" si="200"/>
        <v>淀川</v>
      </c>
      <c r="E1122" s="152" t="str">
        <f t="shared" si="201"/>
        <v>峻希</v>
      </c>
      <c r="F1122" s="153" t="str">
        <f t="shared" si="202"/>
        <v>ﾖﾄﾞｶﾞﾜ</v>
      </c>
      <c r="G1122" s="153" t="str">
        <f t="shared" si="203"/>
        <v>ﾀｶｷ</v>
      </c>
      <c r="H1122" s="154">
        <f t="shared" si="204"/>
        <v>2</v>
      </c>
      <c r="I1122" s="152" t="str">
        <f t="shared" si="196"/>
        <v>都国立</v>
      </c>
      <c r="K1122" s="152" t="str">
        <f t="shared" si="205"/>
        <v>男</v>
      </c>
      <c r="M1122" s="151">
        <v>56049</v>
      </c>
      <c r="N1122" s="151" t="s">
        <v>4391</v>
      </c>
      <c r="O1122" s="151" t="s">
        <v>4392</v>
      </c>
      <c r="P1122" s="151" t="s">
        <v>4393</v>
      </c>
      <c r="Q1122" s="151" t="s">
        <v>1699</v>
      </c>
      <c r="R1122" s="151" t="s">
        <v>885</v>
      </c>
      <c r="T1122" s="151">
        <v>2</v>
      </c>
    </row>
    <row r="1123" spans="1:20" x14ac:dyDescent="0.2">
      <c r="A1123" s="151">
        <f t="shared" si="197"/>
        <v>56050</v>
      </c>
      <c r="B1123" s="151">
        <f t="shared" si="198"/>
        <v>5</v>
      </c>
      <c r="C1123" s="152">
        <f t="shared" si="199"/>
        <v>60</v>
      </c>
      <c r="D1123" s="152" t="str">
        <f t="shared" si="200"/>
        <v>千葉</v>
      </c>
      <c r="E1123" s="152" t="str">
        <f t="shared" si="201"/>
        <v>俊輔</v>
      </c>
      <c r="F1123" s="153" t="str">
        <f t="shared" si="202"/>
        <v>ﾁﾊﾞ</v>
      </c>
      <c r="G1123" s="153" t="str">
        <f t="shared" si="203"/>
        <v>ｼｭﾝｽｹ</v>
      </c>
      <c r="H1123" s="154">
        <f t="shared" si="204"/>
        <v>2</v>
      </c>
      <c r="I1123" s="152" t="str">
        <f t="shared" si="196"/>
        <v>都国立</v>
      </c>
      <c r="K1123" s="152" t="str">
        <f t="shared" si="205"/>
        <v>男</v>
      </c>
      <c r="M1123" s="151">
        <v>56050</v>
      </c>
      <c r="N1123" s="151" t="s">
        <v>2882</v>
      </c>
      <c r="O1123" s="151" t="s">
        <v>2362</v>
      </c>
      <c r="P1123" s="151" t="s">
        <v>2883</v>
      </c>
      <c r="Q1123" s="151" t="s">
        <v>478</v>
      </c>
      <c r="R1123" s="151" t="s">
        <v>885</v>
      </c>
      <c r="T1123" s="151">
        <v>2</v>
      </c>
    </row>
    <row r="1124" spans="1:20" x14ac:dyDescent="0.2">
      <c r="A1124" s="151">
        <f t="shared" si="197"/>
        <v>56053</v>
      </c>
      <c r="B1124" s="151">
        <f t="shared" si="198"/>
        <v>5</v>
      </c>
      <c r="C1124" s="152">
        <f t="shared" si="199"/>
        <v>60</v>
      </c>
      <c r="D1124" s="152" t="str">
        <f t="shared" si="200"/>
        <v>杉山</v>
      </c>
      <c r="E1124" s="152" t="str">
        <f t="shared" si="201"/>
        <v>結衣</v>
      </c>
      <c r="F1124" s="153" t="str">
        <f t="shared" si="202"/>
        <v>ｽｷﾞﾔﾏ</v>
      </c>
      <c r="G1124" s="153" t="str">
        <f t="shared" si="203"/>
        <v>ﾕｲ</v>
      </c>
      <c r="H1124" s="154">
        <f t="shared" si="204"/>
        <v>3</v>
      </c>
      <c r="I1124" s="152" t="str">
        <f t="shared" si="196"/>
        <v>都国立</v>
      </c>
      <c r="K1124" s="152" t="str">
        <f t="shared" si="205"/>
        <v>女</v>
      </c>
      <c r="M1124" s="151">
        <v>56053</v>
      </c>
      <c r="N1124" s="151" t="s">
        <v>277</v>
      </c>
      <c r="O1124" s="151" t="s">
        <v>289</v>
      </c>
      <c r="P1124" s="151" t="s">
        <v>626</v>
      </c>
      <c r="Q1124" s="151" t="s">
        <v>513</v>
      </c>
      <c r="R1124" s="151" t="s">
        <v>886</v>
      </c>
      <c r="T1124" s="151">
        <v>3</v>
      </c>
    </row>
    <row r="1125" spans="1:20" x14ac:dyDescent="0.2">
      <c r="A1125" s="151">
        <f t="shared" si="197"/>
        <v>56054</v>
      </c>
      <c r="B1125" s="151">
        <f t="shared" si="198"/>
        <v>5</v>
      </c>
      <c r="C1125" s="152">
        <f t="shared" si="199"/>
        <v>60</v>
      </c>
      <c r="D1125" s="152" t="str">
        <f t="shared" si="200"/>
        <v>高野</v>
      </c>
      <c r="E1125" s="152" t="str">
        <f t="shared" si="201"/>
        <v>桃波</v>
      </c>
      <c r="F1125" s="153" t="str">
        <f t="shared" si="202"/>
        <v>ﾀｶﾉ</v>
      </c>
      <c r="G1125" s="153" t="str">
        <f t="shared" si="203"/>
        <v>ﾓﾓﾊ</v>
      </c>
      <c r="H1125" s="154">
        <f t="shared" si="204"/>
        <v>3</v>
      </c>
      <c r="I1125" s="152" t="str">
        <f t="shared" si="196"/>
        <v>都国立</v>
      </c>
      <c r="K1125" s="152" t="str">
        <f t="shared" si="205"/>
        <v>女</v>
      </c>
      <c r="M1125" s="151">
        <v>56054</v>
      </c>
      <c r="N1125" s="151" t="s">
        <v>1466</v>
      </c>
      <c r="O1125" s="151" t="s">
        <v>2651</v>
      </c>
      <c r="P1125" s="151" t="s">
        <v>606</v>
      </c>
      <c r="Q1125" s="151" t="s">
        <v>1506</v>
      </c>
      <c r="R1125" s="151" t="s">
        <v>886</v>
      </c>
      <c r="T1125" s="151">
        <v>3</v>
      </c>
    </row>
    <row r="1126" spans="1:20" x14ac:dyDescent="0.2">
      <c r="A1126" s="151">
        <f t="shared" si="197"/>
        <v>56055</v>
      </c>
      <c r="B1126" s="151">
        <f t="shared" si="198"/>
        <v>5</v>
      </c>
      <c r="C1126" s="152">
        <f t="shared" si="199"/>
        <v>60</v>
      </c>
      <c r="D1126" s="152" t="str">
        <f t="shared" si="200"/>
        <v>伊藤</v>
      </c>
      <c r="E1126" s="152" t="str">
        <f t="shared" si="201"/>
        <v>りん</v>
      </c>
      <c r="F1126" s="153" t="str">
        <f t="shared" si="202"/>
        <v>ｲﾄｳ</v>
      </c>
      <c r="G1126" s="153" t="str">
        <f t="shared" si="203"/>
        <v>ﾘﾝ</v>
      </c>
      <c r="H1126" s="154">
        <f t="shared" si="204"/>
        <v>2</v>
      </c>
      <c r="I1126" s="152" t="str">
        <f t="shared" si="196"/>
        <v>都国立</v>
      </c>
      <c r="K1126" s="152" t="str">
        <f t="shared" si="205"/>
        <v>女</v>
      </c>
      <c r="M1126" s="151">
        <v>56055</v>
      </c>
      <c r="N1126" s="151" t="s">
        <v>106</v>
      </c>
      <c r="O1126" s="151" t="s">
        <v>4394</v>
      </c>
      <c r="P1126" s="151" t="s">
        <v>319</v>
      </c>
      <c r="Q1126" s="151" t="s">
        <v>1838</v>
      </c>
      <c r="R1126" s="151" t="s">
        <v>886</v>
      </c>
      <c r="T1126" s="151">
        <v>2</v>
      </c>
    </row>
    <row r="1127" spans="1:20" x14ac:dyDescent="0.2">
      <c r="A1127" s="151">
        <f t="shared" si="197"/>
        <v>56056</v>
      </c>
      <c r="B1127" s="151">
        <f t="shared" si="198"/>
        <v>5</v>
      </c>
      <c r="C1127" s="152">
        <f t="shared" si="199"/>
        <v>60</v>
      </c>
      <c r="D1127" s="152" t="str">
        <f t="shared" si="200"/>
        <v>星</v>
      </c>
      <c r="E1127" s="152" t="str">
        <f t="shared" si="201"/>
        <v>千夏</v>
      </c>
      <c r="F1127" s="153" t="str">
        <f t="shared" si="202"/>
        <v>ﾎｼ</v>
      </c>
      <c r="G1127" s="153" t="str">
        <f t="shared" si="203"/>
        <v>ﾁﾅﾂ</v>
      </c>
      <c r="H1127" s="154">
        <f t="shared" si="204"/>
        <v>2</v>
      </c>
      <c r="I1127" s="152" t="str">
        <f t="shared" si="196"/>
        <v>都国立</v>
      </c>
      <c r="K1127" s="152" t="str">
        <f t="shared" si="205"/>
        <v>女</v>
      </c>
      <c r="M1127" s="151">
        <v>56056</v>
      </c>
      <c r="N1127" s="151" t="s">
        <v>1841</v>
      </c>
      <c r="O1127" s="151" t="s">
        <v>1002</v>
      </c>
      <c r="P1127" s="151" t="s">
        <v>1842</v>
      </c>
      <c r="Q1127" s="151" t="s">
        <v>1003</v>
      </c>
      <c r="R1127" s="151" t="s">
        <v>886</v>
      </c>
      <c r="T1127" s="151">
        <v>2</v>
      </c>
    </row>
    <row r="1128" spans="1:20" x14ac:dyDescent="0.2">
      <c r="A1128" s="151">
        <f t="shared" si="197"/>
        <v>56057</v>
      </c>
      <c r="B1128" s="151">
        <f t="shared" si="198"/>
        <v>5</v>
      </c>
      <c r="C1128" s="152">
        <f t="shared" si="199"/>
        <v>60</v>
      </c>
      <c r="D1128" s="152" t="str">
        <f t="shared" si="200"/>
        <v>栁田</v>
      </c>
      <c r="E1128" s="152" t="str">
        <f t="shared" si="201"/>
        <v>栞奈</v>
      </c>
      <c r="F1128" s="153" t="str">
        <f t="shared" si="202"/>
        <v>ﾔﾅｷﾞﾀﾞ</v>
      </c>
      <c r="G1128" s="153" t="str">
        <f t="shared" si="203"/>
        <v>ｶﾝﾅ</v>
      </c>
      <c r="H1128" s="154">
        <f t="shared" si="204"/>
        <v>2</v>
      </c>
      <c r="I1128" s="152" t="str">
        <f t="shared" si="196"/>
        <v>都国立</v>
      </c>
      <c r="K1128" s="152" t="str">
        <f t="shared" si="205"/>
        <v>女</v>
      </c>
      <c r="M1128" s="151">
        <v>56057</v>
      </c>
      <c r="N1128" s="151" t="s">
        <v>4395</v>
      </c>
      <c r="O1128" s="151" t="s">
        <v>2688</v>
      </c>
      <c r="P1128" s="151" t="s">
        <v>4396</v>
      </c>
      <c r="Q1128" s="151" t="s">
        <v>2689</v>
      </c>
      <c r="R1128" s="151" t="s">
        <v>886</v>
      </c>
      <c r="T1128" s="151">
        <v>2</v>
      </c>
    </row>
    <row r="1129" spans="1:20" x14ac:dyDescent="0.2">
      <c r="A1129" s="151">
        <f t="shared" si="197"/>
        <v>56058</v>
      </c>
      <c r="B1129" s="151">
        <f t="shared" si="198"/>
        <v>5</v>
      </c>
      <c r="C1129" s="152">
        <f t="shared" si="199"/>
        <v>60</v>
      </c>
      <c r="D1129" s="152" t="str">
        <f t="shared" si="200"/>
        <v>栗本</v>
      </c>
      <c r="E1129" s="152" t="str">
        <f t="shared" si="201"/>
        <v>紗季</v>
      </c>
      <c r="F1129" s="153" t="str">
        <f t="shared" si="202"/>
        <v>ｸﾘﾓﾄ</v>
      </c>
      <c r="G1129" s="153" t="str">
        <f t="shared" si="203"/>
        <v>ｻｷ</v>
      </c>
      <c r="H1129" s="154">
        <f t="shared" si="204"/>
        <v>2</v>
      </c>
      <c r="I1129" s="152" t="str">
        <f t="shared" si="196"/>
        <v>都国立</v>
      </c>
      <c r="K1129" s="152" t="str">
        <f t="shared" si="205"/>
        <v>女</v>
      </c>
      <c r="M1129" s="151">
        <v>56058</v>
      </c>
      <c r="N1129" s="151" t="s">
        <v>4397</v>
      </c>
      <c r="O1129" s="151" t="s">
        <v>4398</v>
      </c>
      <c r="P1129" s="151" t="s">
        <v>4399</v>
      </c>
      <c r="Q1129" s="151" t="s">
        <v>481</v>
      </c>
      <c r="R1129" s="151" t="s">
        <v>886</v>
      </c>
      <c r="T1129" s="151">
        <v>2</v>
      </c>
    </row>
    <row r="1130" spans="1:20" x14ac:dyDescent="0.2">
      <c r="A1130" s="151">
        <f t="shared" si="197"/>
        <v>56059</v>
      </c>
      <c r="B1130" s="151">
        <f t="shared" si="198"/>
        <v>5</v>
      </c>
      <c r="C1130" s="152">
        <f t="shared" si="199"/>
        <v>60</v>
      </c>
      <c r="D1130" s="152" t="str">
        <f t="shared" si="200"/>
        <v>長屋</v>
      </c>
      <c r="E1130" s="152" t="str">
        <f t="shared" si="201"/>
        <v>知里</v>
      </c>
      <c r="F1130" s="153" t="str">
        <f t="shared" si="202"/>
        <v>ﾅｶﾞﾔ</v>
      </c>
      <c r="G1130" s="153" t="str">
        <f t="shared" si="203"/>
        <v>ﾁｻﾄ</v>
      </c>
      <c r="H1130" s="154">
        <f t="shared" si="204"/>
        <v>1</v>
      </c>
      <c r="I1130" s="152" t="str">
        <f t="shared" si="196"/>
        <v>都国立</v>
      </c>
      <c r="K1130" s="152" t="str">
        <f t="shared" si="205"/>
        <v>女</v>
      </c>
      <c r="M1130" s="151">
        <v>56059</v>
      </c>
      <c r="N1130" s="151" t="s">
        <v>5893</v>
      </c>
      <c r="O1130" s="151" t="s">
        <v>5894</v>
      </c>
      <c r="P1130" s="151" t="s">
        <v>5895</v>
      </c>
      <c r="Q1130" s="151" t="s">
        <v>27</v>
      </c>
      <c r="R1130" s="151" t="s">
        <v>886</v>
      </c>
      <c r="T1130" s="151">
        <v>1</v>
      </c>
    </row>
    <row r="1131" spans="1:20" x14ac:dyDescent="0.2">
      <c r="A1131" s="151">
        <f t="shared" si="197"/>
        <v>56060</v>
      </c>
      <c r="B1131" s="151">
        <f t="shared" si="198"/>
        <v>5</v>
      </c>
      <c r="C1131" s="152">
        <f t="shared" si="199"/>
        <v>60</v>
      </c>
      <c r="D1131" s="152" t="str">
        <f t="shared" si="200"/>
        <v>新保</v>
      </c>
      <c r="E1131" s="152" t="str">
        <f t="shared" si="201"/>
        <v>二佳子</v>
      </c>
      <c r="F1131" s="153" t="str">
        <f t="shared" si="202"/>
        <v>ｼﾝﾎﾟ</v>
      </c>
      <c r="G1131" s="153" t="str">
        <f t="shared" si="203"/>
        <v>ﾆｶｺ</v>
      </c>
      <c r="H1131" s="154">
        <f t="shared" si="204"/>
        <v>1</v>
      </c>
      <c r="I1131" s="152" t="str">
        <f t="shared" si="196"/>
        <v>都国立</v>
      </c>
      <c r="K1131" s="152" t="str">
        <f t="shared" si="205"/>
        <v>女</v>
      </c>
      <c r="M1131" s="151">
        <v>56060</v>
      </c>
      <c r="N1131" s="151" t="s">
        <v>5896</v>
      </c>
      <c r="O1131" s="151" t="s">
        <v>5897</v>
      </c>
      <c r="P1131" s="151" t="s">
        <v>5898</v>
      </c>
      <c r="Q1131" s="151" t="s">
        <v>5899</v>
      </c>
      <c r="R1131" s="151" t="s">
        <v>886</v>
      </c>
      <c r="T1131" s="151">
        <v>1</v>
      </c>
    </row>
    <row r="1132" spans="1:20" x14ac:dyDescent="0.2">
      <c r="A1132" s="151">
        <f t="shared" si="197"/>
        <v>56061</v>
      </c>
      <c r="B1132" s="151">
        <f t="shared" si="198"/>
        <v>5</v>
      </c>
      <c r="C1132" s="152">
        <f t="shared" si="199"/>
        <v>60</v>
      </c>
      <c r="D1132" s="152" t="str">
        <f t="shared" si="200"/>
        <v>廣瀬</v>
      </c>
      <c r="E1132" s="152" t="str">
        <f t="shared" si="201"/>
        <v>小春</v>
      </c>
      <c r="F1132" s="153" t="str">
        <f t="shared" si="202"/>
        <v>ﾋﾛｾ</v>
      </c>
      <c r="G1132" s="153" t="str">
        <f t="shared" si="203"/>
        <v>ｺﾊﾙ</v>
      </c>
      <c r="H1132" s="154">
        <f t="shared" si="204"/>
        <v>1</v>
      </c>
      <c r="I1132" s="152" t="str">
        <f t="shared" si="196"/>
        <v>都国立</v>
      </c>
      <c r="K1132" s="152" t="str">
        <f t="shared" si="205"/>
        <v>女</v>
      </c>
      <c r="M1132" s="151">
        <v>56061</v>
      </c>
      <c r="N1132" s="151" t="s">
        <v>1979</v>
      </c>
      <c r="O1132" s="151" t="s">
        <v>5900</v>
      </c>
      <c r="P1132" s="151" t="s">
        <v>2231</v>
      </c>
      <c r="Q1132" s="151" t="s">
        <v>1612</v>
      </c>
      <c r="R1132" s="151" t="s">
        <v>886</v>
      </c>
      <c r="T1132" s="151">
        <v>1</v>
      </c>
    </row>
    <row r="1133" spans="1:20" x14ac:dyDescent="0.2">
      <c r="A1133" s="151">
        <f t="shared" si="197"/>
        <v>56062</v>
      </c>
      <c r="B1133" s="151">
        <f t="shared" si="198"/>
        <v>5</v>
      </c>
      <c r="C1133" s="152">
        <f t="shared" si="199"/>
        <v>60</v>
      </c>
      <c r="D1133" s="152" t="str">
        <f t="shared" si="200"/>
        <v>宮原</v>
      </c>
      <c r="E1133" s="152" t="str">
        <f t="shared" si="201"/>
        <v>未菜美</v>
      </c>
      <c r="F1133" s="153" t="str">
        <f t="shared" si="202"/>
        <v>ﾐﾔﾊﾗ</v>
      </c>
      <c r="G1133" s="153" t="str">
        <f t="shared" si="203"/>
        <v>ﾐﾅﾐ</v>
      </c>
      <c r="H1133" s="154">
        <f t="shared" si="204"/>
        <v>1</v>
      </c>
      <c r="I1133" s="152" t="str">
        <f t="shared" si="196"/>
        <v>都国立</v>
      </c>
      <c r="K1133" s="152" t="str">
        <f t="shared" si="205"/>
        <v>女</v>
      </c>
      <c r="M1133" s="151">
        <v>56062</v>
      </c>
      <c r="N1133" s="151" t="s">
        <v>3409</v>
      </c>
      <c r="O1133" s="151" t="s">
        <v>5901</v>
      </c>
      <c r="P1133" s="151" t="s">
        <v>3410</v>
      </c>
      <c r="Q1133" s="151" t="s">
        <v>514</v>
      </c>
      <c r="R1133" s="151" t="s">
        <v>886</v>
      </c>
      <c r="T1133" s="151">
        <v>1</v>
      </c>
    </row>
    <row r="1134" spans="1:20" x14ac:dyDescent="0.2">
      <c r="A1134" s="151">
        <f t="shared" si="197"/>
        <v>56063</v>
      </c>
      <c r="B1134" s="151">
        <f t="shared" si="198"/>
        <v>5</v>
      </c>
      <c r="C1134" s="152">
        <f t="shared" si="199"/>
        <v>60</v>
      </c>
      <c r="D1134" s="152" t="str">
        <f t="shared" si="200"/>
        <v>田村</v>
      </c>
      <c r="E1134" s="152" t="str">
        <f t="shared" si="201"/>
        <v>恭乃</v>
      </c>
      <c r="F1134" s="153" t="str">
        <f t="shared" si="202"/>
        <v>ﾀﾑﾗ</v>
      </c>
      <c r="G1134" s="153" t="str">
        <f t="shared" si="203"/>
        <v>ｷｮｳﾉ</v>
      </c>
      <c r="H1134" s="154">
        <f t="shared" si="204"/>
        <v>1</v>
      </c>
      <c r="I1134" s="152" t="str">
        <f t="shared" si="196"/>
        <v>都国立</v>
      </c>
      <c r="K1134" s="152" t="str">
        <f t="shared" si="205"/>
        <v>女</v>
      </c>
      <c r="M1134" s="380">
        <v>56063</v>
      </c>
      <c r="N1134" s="380" t="s">
        <v>102</v>
      </c>
      <c r="O1134" s="380" t="s">
        <v>6579</v>
      </c>
      <c r="P1134" s="380" t="s">
        <v>315</v>
      </c>
      <c r="Q1134" s="380" t="s">
        <v>6580</v>
      </c>
      <c r="R1134" s="380" t="s">
        <v>886</v>
      </c>
      <c r="S1134" s="379"/>
      <c r="T1134" s="380">
        <v>1</v>
      </c>
    </row>
    <row r="1135" spans="1:20" x14ac:dyDescent="0.2">
      <c r="A1135" s="151">
        <f t="shared" si="197"/>
        <v>56138</v>
      </c>
      <c r="B1135" s="151">
        <f t="shared" si="198"/>
        <v>5</v>
      </c>
      <c r="C1135" s="152">
        <f t="shared" si="199"/>
        <v>61</v>
      </c>
      <c r="D1135" s="152" t="str">
        <f t="shared" si="200"/>
        <v>宮後</v>
      </c>
      <c r="E1135" s="152" t="str">
        <f t="shared" si="201"/>
        <v>大希</v>
      </c>
      <c r="F1135" s="153" t="str">
        <f t="shared" si="202"/>
        <v>ﾐﾔｳｼﾛ</v>
      </c>
      <c r="G1135" s="153" t="str">
        <f t="shared" si="203"/>
        <v>ﾀﾞｲｷ</v>
      </c>
      <c r="H1135" s="154">
        <f t="shared" si="204"/>
        <v>3</v>
      </c>
      <c r="I1135" s="152" t="str">
        <f t="shared" si="196"/>
        <v>都第五商</v>
      </c>
      <c r="K1135" s="152" t="str">
        <f t="shared" si="205"/>
        <v>男</v>
      </c>
      <c r="M1135" s="151">
        <v>56138</v>
      </c>
      <c r="N1135" s="151" t="s">
        <v>5902</v>
      </c>
      <c r="O1135" s="151" t="s">
        <v>5903</v>
      </c>
      <c r="P1135" s="151" t="s">
        <v>5904</v>
      </c>
      <c r="Q1135" s="151" t="s">
        <v>422</v>
      </c>
      <c r="R1135" s="151" t="s">
        <v>885</v>
      </c>
      <c r="T1135" s="151">
        <v>3</v>
      </c>
    </row>
    <row r="1136" spans="1:20" x14ac:dyDescent="0.2">
      <c r="A1136" s="151">
        <f t="shared" si="197"/>
        <v>56140</v>
      </c>
      <c r="B1136" s="151">
        <f t="shared" si="198"/>
        <v>5</v>
      </c>
      <c r="C1136" s="152">
        <f t="shared" si="199"/>
        <v>61</v>
      </c>
      <c r="D1136" s="152" t="str">
        <f t="shared" si="200"/>
        <v>福井</v>
      </c>
      <c r="E1136" s="152" t="str">
        <f t="shared" si="201"/>
        <v>拓海</v>
      </c>
      <c r="F1136" s="153" t="str">
        <f t="shared" si="202"/>
        <v>ﾌｸｲ</v>
      </c>
      <c r="G1136" s="153" t="str">
        <f t="shared" si="203"/>
        <v>ﾀｸﾐ</v>
      </c>
      <c r="H1136" s="154">
        <f t="shared" si="204"/>
        <v>3</v>
      </c>
      <c r="I1136" s="152" t="str">
        <f t="shared" si="196"/>
        <v>都第五商</v>
      </c>
      <c r="K1136" s="152" t="str">
        <f t="shared" si="205"/>
        <v>男</v>
      </c>
      <c r="M1136" s="151">
        <v>56140</v>
      </c>
      <c r="N1136" s="151" t="s">
        <v>5905</v>
      </c>
      <c r="O1136" s="151" t="s">
        <v>104</v>
      </c>
      <c r="P1136" s="151" t="s">
        <v>5906</v>
      </c>
      <c r="Q1136" s="151" t="s">
        <v>312</v>
      </c>
      <c r="R1136" s="151" t="s">
        <v>885</v>
      </c>
      <c r="T1136" s="151">
        <v>3</v>
      </c>
    </row>
    <row r="1137" spans="1:20" x14ac:dyDescent="0.2">
      <c r="A1137" s="151">
        <f t="shared" si="197"/>
        <v>56141</v>
      </c>
      <c r="B1137" s="151">
        <f t="shared" si="198"/>
        <v>5</v>
      </c>
      <c r="C1137" s="152">
        <f t="shared" si="199"/>
        <v>61</v>
      </c>
      <c r="D1137" s="152" t="str">
        <f t="shared" si="200"/>
        <v>園田</v>
      </c>
      <c r="E1137" s="152" t="str">
        <f t="shared" si="201"/>
        <v>春人</v>
      </c>
      <c r="F1137" s="153" t="str">
        <f t="shared" si="202"/>
        <v>ｿﾉﾀﾞ</v>
      </c>
      <c r="G1137" s="153" t="str">
        <f t="shared" si="203"/>
        <v>ﾊﾙﾄ</v>
      </c>
      <c r="H1137" s="154">
        <f t="shared" si="204"/>
        <v>2</v>
      </c>
      <c r="I1137" s="152" t="str">
        <f t="shared" si="196"/>
        <v>都第五商</v>
      </c>
      <c r="K1137" s="152" t="str">
        <f t="shared" si="205"/>
        <v>男</v>
      </c>
      <c r="M1137" s="380">
        <v>56141</v>
      </c>
      <c r="N1137" s="380" t="s">
        <v>5907</v>
      </c>
      <c r="O1137" s="380" t="s">
        <v>5908</v>
      </c>
      <c r="P1137" s="380" t="s">
        <v>5909</v>
      </c>
      <c r="Q1137" s="380" t="s">
        <v>2723</v>
      </c>
      <c r="R1137" s="380" t="s">
        <v>885</v>
      </c>
      <c r="S1137" s="379"/>
      <c r="T1137" s="380">
        <v>2</v>
      </c>
    </row>
    <row r="1138" spans="1:20" x14ac:dyDescent="0.2">
      <c r="A1138" s="151">
        <f t="shared" si="197"/>
        <v>56142</v>
      </c>
      <c r="B1138" s="151">
        <f t="shared" si="198"/>
        <v>5</v>
      </c>
      <c r="C1138" s="152">
        <f t="shared" si="199"/>
        <v>61</v>
      </c>
      <c r="D1138" s="152" t="str">
        <f t="shared" si="200"/>
        <v>田中</v>
      </c>
      <c r="E1138" s="152" t="str">
        <f t="shared" si="201"/>
        <v>翔唯</v>
      </c>
      <c r="F1138" s="153" t="str">
        <f t="shared" si="202"/>
        <v>ﾀﾅｶ</v>
      </c>
      <c r="G1138" s="153" t="str">
        <f t="shared" si="203"/>
        <v>ｼｮｳｱ</v>
      </c>
      <c r="H1138" s="154">
        <f t="shared" si="204"/>
        <v>2</v>
      </c>
      <c r="I1138" s="152" t="str">
        <f t="shared" si="196"/>
        <v>都第五商</v>
      </c>
      <c r="K1138" s="152" t="str">
        <f t="shared" si="205"/>
        <v>男</v>
      </c>
      <c r="M1138" s="380">
        <v>56142</v>
      </c>
      <c r="N1138" s="380" t="s">
        <v>138</v>
      </c>
      <c r="O1138" s="380" t="s">
        <v>5910</v>
      </c>
      <c r="P1138" s="380" t="s">
        <v>418</v>
      </c>
      <c r="Q1138" s="380" t="s">
        <v>5911</v>
      </c>
      <c r="R1138" s="380" t="s">
        <v>885</v>
      </c>
      <c r="S1138" s="379"/>
      <c r="T1138" s="380">
        <v>2</v>
      </c>
    </row>
    <row r="1139" spans="1:20" x14ac:dyDescent="0.2">
      <c r="A1139" s="151">
        <f t="shared" si="197"/>
        <v>56190</v>
      </c>
      <c r="B1139" s="151">
        <f t="shared" si="198"/>
        <v>5</v>
      </c>
      <c r="C1139" s="152">
        <f t="shared" si="199"/>
        <v>61</v>
      </c>
      <c r="D1139" s="152" t="str">
        <f t="shared" si="200"/>
        <v>岡部</v>
      </c>
      <c r="E1139" s="152" t="str">
        <f t="shared" si="201"/>
        <v>詩織</v>
      </c>
      <c r="F1139" s="153" t="str">
        <f t="shared" si="202"/>
        <v>ｵｶﾍﾞ</v>
      </c>
      <c r="G1139" s="153" t="str">
        <f t="shared" si="203"/>
        <v>ｼｵﾘ</v>
      </c>
      <c r="H1139" s="154">
        <f t="shared" si="204"/>
        <v>3</v>
      </c>
      <c r="I1139" s="152" t="str">
        <f t="shared" si="196"/>
        <v>都第五商</v>
      </c>
      <c r="K1139" s="152" t="str">
        <f t="shared" si="205"/>
        <v>女</v>
      </c>
      <c r="M1139" s="380">
        <v>56190</v>
      </c>
      <c r="N1139" s="380" t="s">
        <v>921</v>
      </c>
      <c r="O1139" s="380" t="s">
        <v>5912</v>
      </c>
      <c r="P1139" s="380" t="s">
        <v>922</v>
      </c>
      <c r="Q1139" s="380" t="s">
        <v>493</v>
      </c>
      <c r="R1139" s="380" t="s">
        <v>886</v>
      </c>
      <c r="S1139" s="379"/>
      <c r="T1139" s="380">
        <v>3</v>
      </c>
    </row>
    <row r="1140" spans="1:20" x14ac:dyDescent="0.2">
      <c r="A1140" s="151">
        <f t="shared" si="197"/>
        <v>56194</v>
      </c>
      <c r="B1140" s="151">
        <f t="shared" si="198"/>
        <v>5</v>
      </c>
      <c r="C1140" s="152">
        <f t="shared" si="199"/>
        <v>61</v>
      </c>
      <c r="D1140" s="152" t="str">
        <f t="shared" si="200"/>
        <v>篠原</v>
      </c>
      <c r="E1140" s="152" t="str">
        <f t="shared" si="201"/>
        <v>千佳</v>
      </c>
      <c r="F1140" s="153" t="str">
        <f t="shared" si="202"/>
        <v>ｼﾉﾊﾗ</v>
      </c>
      <c r="G1140" s="153" t="str">
        <f t="shared" si="203"/>
        <v>ﾁｶ</v>
      </c>
      <c r="H1140" s="154">
        <f t="shared" si="204"/>
        <v>2</v>
      </c>
      <c r="I1140" s="152" t="str">
        <f t="shared" si="196"/>
        <v>都第五商</v>
      </c>
      <c r="K1140" s="152" t="str">
        <f t="shared" si="205"/>
        <v>女</v>
      </c>
      <c r="M1140" s="380">
        <v>56194</v>
      </c>
      <c r="N1140" s="380" t="s">
        <v>1446</v>
      </c>
      <c r="O1140" s="380" t="s">
        <v>1661</v>
      </c>
      <c r="P1140" s="380" t="s">
        <v>1447</v>
      </c>
      <c r="Q1140" s="380" t="s">
        <v>403</v>
      </c>
      <c r="R1140" s="380" t="s">
        <v>886</v>
      </c>
      <c r="S1140" s="379"/>
      <c r="T1140" s="380">
        <v>2</v>
      </c>
    </row>
    <row r="1141" spans="1:20" x14ac:dyDescent="0.2">
      <c r="A1141" s="151">
        <f t="shared" si="197"/>
        <v>56201</v>
      </c>
      <c r="B1141" s="151">
        <f t="shared" si="198"/>
        <v>5</v>
      </c>
      <c r="C1141" s="152">
        <f t="shared" si="199"/>
        <v>62</v>
      </c>
      <c r="D1141" s="152" t="str">
        <f t="shared" si="200"/>
        <v>菅藤</v>
      </c>
      <c r="E1141" s="152" t="str">
        <f t="shared" si="201"/>
        <v>隼人</v>
      </c>
      <c r="F1141" s="153" t="str">
        <f t="shared" si="202"/>
        <v>ｶﾝﾄｳ</v>
      </c>
      <c r="G1141" s="153" t="str">
        <f t="shared" si="203"/>
        <v>ﾊﾔﾄ</v>
      </c>
      <c r="H1141" s="154">
        <f t="shared" si="204"/>
        <v>2</v>
      </c>
      <c r="I1141" s="152" t="str">
        <f t="shared" si="196"/>
        <v>桐朋</v>
      </c>
      <c r="K1141" s="152" t="str">
        <f t="shared" si="205"/>
        <v>男</v>
      </c>
      <c r="M1141" s="380">
        <v>56201</v>
      </c>
      <c r="N1141" s="380" t="s">
        <v>3610</v>
      </c>
      <c r="O1141" s="380" t="s">
        <v>1198</v>
      </c>
      <c r="P1141" s="380" t="s">
        <v>3611</v>
      </c>
      <c r="Q1141" s="380" t="s">
        <v>394</v>
      </c>
      <c r="R1141" s="380" t="s">
        <v>885</v>
      </c>
      <c r="S1141" s="379"/>
      <c r="T1141" s="380">
        <v>2</v>
      </c>
    </row>
    <row r="1142" spans="1:20" x14ac:dyDescent="0.2">
      <c r="A1142" s="151">
        <f t="shared" si="197"/>
        <v>56203</v>
      </c>
      <c r="B1142" s="151">
        <f t="shared" si="198"/>
        <v>5</v>
      </c>
      <c r="C1142" s="152">
        <f t="shared" si="199"/>
        <v>62</v>
      </c>
      <c r="D1142" s="152" t="str">
        <f t="shared" si="200"/>
        <v>萩原</v>
      </c>
      <c r="E1142" s="152" t="str">
        <f t="shared" si="201"/>
        <v>一樹</v>
      </c>
      <c r="F1142" s="153" t="str">
        <f t="shared" si="202"/>
        <v>ﾊｷﾞﾜﾗ</v>
      </c>
      <c r="G1142" s="153" t="str">
        <f t="shared" si="203"/>
        <v>ｶｽﾞｷ</v>
      </c>
      <c r="H1142" s="154">
        <f t="shared" si="204"/>
        <v>2</v>
      </c>
      <c r="I1142" s="152" t="str">
        <f t="shared" si="196"/>
        <v>桐朋</v>
      </c>
      <c r="K1142" s="152" t="str">
        <f t="shared" si="205"/>
        <v>男</v>
      </c>
      <c r="M1142" s="380">
        <v>56203</v>
      </c>
      <c r="N1142" s="380" t="s">
        <v>256</v>
      </c>
      <c r="O1142" s="380" t="s">
        <v>590</v>
      </c>
      <c r="P1142" s="380" t="s">
        <v>567</v>
      </c>
      <c r="Q1142" s="380" t="s">
        <v>376</v>
      </c>
      <c r="R1142" s="380" t="s">
        <v>885</v>
      </c>
      <c r="S1142" s="379"/>
      <c r="T1142" s="380">
        <v>2</v>
      </c>
    </row>
    <row r="1143" spans="1:20" x14ac:dyDescent="0.2">
      <c r="A1143" s="151">
        <f t="shared" si="197"/>
        <v>56204</v>
      </c>
      <c r="B1143" s="151">
        <f t="shared" si="198"/>
        <v>5</v>
      </c>
      <c r="C1143" s="152">
        <f t="shared" si="199"/>
        <v>62</v>
      </c>
      <c r="D1143" s="152" t="str">
        <f t="shared" si="200"/>
        <v>藤木</v>
      </c>
      <c r="E1143" s="152" t="str">
        <f t="shared" si="201"/>
        <v>健人</v>
      </c>
      <c r="F1143" s="153" t="str">
        <f t="shared" si="202"/>
        <v>ﾌｼﾞｷ</v>
      </c>
      <c r="G1143" s="153" t="str">
        <f t="shared" si="203"/>
        <v>ｹﾝﾄ</v>
      </c>
      <c r="H1143" s="154">
        <f t="shared" si="204"/>
        <v>2</v>
      </c>
      <c r="I1143" s="152" t="str">
        <f t="shared" si="196"/>
        <v>桐朋</v>
      </c>
      <c r="K1143" s="152" t="str">
        <f t="shared" si="205"/>
        <v>男</v>
      </c>
      <c r="M1143" s="380">
        <v>56204</v>
      </c>
      <c r="N1143" s="380" t="s">
        <v>3612</v>
      </c>
      <c r="O1143" s="380" t="s">
        <v>194</v>
      </c>
      <c r="P1143" s="380" t="s">
        <v>3613</v>
      </c>
      <c r="Q1143" s="380" t="s">
        <v>390</v>
      </c>
      <c r="R1143" s="380" t="s">
        <v>885</v>
      </c>
      <c r="S1143" s="379"/>
      <c r="T1143" s="380">
        <v>2</v>
      </c>
    </row>
    <row r="1144" spans="1:20" x14ac:dyDescent="0.2">
      <c r="A1144" s="151">
        <f t="shared" si="197"/>
        <v>56206</v>
      </c>
      <c r="B1144" s="151">
        <f t="shared" si="198"/>
        <v>5</v>
      </c>
      <c r="C1144" s="152">
        <f t="shared" si="199"/>
        <v>62</v>
      </c>
      <c r="D1144" s="152" t="str">
        <f t="shared" si="200"/>
        <v>花崎</v>
      </c>
      <c r="E1144" s="152" t="str">
        <f t="shared" si="201"/>
        <v>龍矢</v>
      </c>
      <c r="F1144" s="153" t="str">
        <f t="shared" si="202"/>
        <v>ﾊﾅｻﾞｷ</v>
      </c>
      <c r="G1144" s="153" t="str">
        <f t="shared" si="203"/>
        <v>ﾘｭｳﾔ</v>
      </c>
      <c r="H1144" s="154">
        <f t="shared" si="204"/>
        <v>2</v>
      </c>
      <c r="I1144" s="152" t="str">
        <f t="shared" si="196"/>
        <v>桐朋</v>
      </c>
      <c r="K1144" s="152" t="str">
        <f t="shared" si="205"/>
        <v>男</v>
      </c>
      <c r="M1144" s="380">
        <v>56206</v>
      </c>
      <c r="N1144" s="380" t="s">
        <v>3614</v>
      </c>
      <c r="O1144" s="380" t="s">
        <v>3615</v>
      </c>
      <c r="P1144" s="380" t="s">
        <v>3616</v>
      </c>
      <c r="Q1144" s="380" t="s">
        <v>3524</v>
      </c>
      <c r="R1144" s="380" t="s">
        <v>885</v>
      </c>
      <c r="S1144" s="379"/>
      <c r="T1144" s="380">
        <v>2</v>
      </c>
    </row>
    <row r="1145" spans="1:20" x14ac:dyDescent="0.2">
      <c r="A1145" s="151">
        <f t="shared" si="197"/>
        <v>56208</v>
      </c>
      <c r="B1145" s="151">
        <f t="shared" si="198"/>
        <v>5</v>
      </c>
      <c r="C1145" s="152">
        <f t="shared" si="199"/>
        <v>62</v>
      </c>
      <c r="D1145" s="152" t="str">
        <f t="shared" si="200"/>
        <v>島田</v>
      </c>
      <c r="E1145" s="152" t="str">
        <f t="shared" si="201"/>
        <v>壮大郎</v>
      </c>
      <c r="F1145" s="153" t="str">
        <f t="shared" si="202"/>
        <v>ｼﾏﾀﾞ</v>
      </c>
      <c r="G1145" s="153" t="str">
        <f t="shared" si="203"/>
        <v>ｿｳﾀﾛｳ</v>
      </c>
      <c r="H1145" s="154">
        <f t="shared" si="204"/>
        <v>2</v>
      </c>
      <c r="I1145" s="152" t="str">
        <f t="shared" si="196"/>
        <v>桐朋</v>
      </c>
      <c r="K1145" s="152" t="str">
        <f t="shared" si="205"/>
        <v>男</v>
      </c>
      <c r="M1145" s="380">
        <v>56208</v>
      </c>
      <c r="N1145" s="380" t="s">
        <v>887</v>
      </c>
      <c r="O1145" s="380" t="s">
        <v>3617</v>
      </c>
      <c r="P1145" s="380" t="s">
        <v>890</v>
      </c>
      <c r="Q1145" s="380" t="s">
        <v>1763</v>
      </c>
      <c r="R1145" s="380" t="s">
        <v>885</v>
      </c>
      <c r="S1145" s="379"/>
      <c r="T1145" s="380">
        <v>2</v>
      </c>
    </row>
    <row r="1146" spans="1:20" x14ac:dyDescent="0.2">
      <c r="A1146" s="151">
        <f t="shared" si="197"/>
        <v>56209</v>
      </c>
      <c r="B1146" s="151">
        <f t="shared" si="198"/>
        <v>5</v>
      </c>
      <c r="C1146" s="152">
        <f t="shared" si="199"/>
        <v>62</v>
      </c>
      <c r="D1146" s="152" t="str">
        <f t="shared" si="200"/>
        <v>笠原</v>
      </c>
      <c r="E1146" s="152" t="str">
        <f t="shared" si="201"/>
        <v>豪</v>
      </c>
      <c r="F1146" s="153" t="str">
        <f t="shared" si="202"/>
        <v>ｶｻﾊﾗ</v>
      </c>
      <c r="G1146" s="153" t="str">
        <f t="shared" si="203"/>
        <v>ﾂﾖｼ</v>
      </c>
      <c r="H1146" s="154">
        <f t="shared" si="204"/>
        <v>2</v>
      </c>
      <c r="I1146" s="152" t="str">
        <f t="shared" si="196"/>
        <v>桐朋</v>
      </c>
      <c r="K1146" s="152" t="str">
        <f t="shared" si="205"/>
        <v>男</v>
      </c>
      <c r="M1146" s="380">
        <v>56209</v>
      </c>
      <c r="N1146" s="380" t="s">
        <v>243</v>
      </c>
      <c r="O1146" s="380" t="s">
        <v>2051</v>
      </c>
      <c r="P1146" s="380" t="s">
        <v>504</v>
      </c>
      <c r="Q1146" s="380" t="s">
        <v>2221</v>
      </c>
      <c r="R1146" s="380" t="s">
        <v>885</v>
      </c>
      <c r="S1146" s="379"/>
      <c r="T1146" s="380">
        <v>2</v>
      </c>
    </row>
    <row r="1147" spans="1:20" x14ac:dyDescent="0.2">
      <c r="A1147" s="151">
        <f t="shared" si="197"/>
        <v>56211</v>
      </c>
      <c r="B1147" s="151">
        <f t="shared" si="198"/>
        <v>5</v>
      </c>
      <c r="C1147" s="152">
        <f t="shared" si="199"/>
        <v>62</v>
      </c>
      <c r="D1147" s="152" t="str">
        <f t="shared" si="200"/>
        <v>中山</v>
      </c>
      <c r="E1147" s="152" t="str">
        <f t="shared" si="201"/>
        <v>隆太郎</v>
      </c>
      <c r="F1147" s="153" t="str">
        <f t="shared" si="202"/>
        <v>ﾅｶﾔﾏ</v>
      </c>
      <c r="G1147" s="153" t="str">
        <f t="shared" si="203"/>
        <v>ﾘｭｳﾀﾛｳ</v>
      </c>
      <c r="H1147" s="154">
        <f t="shared" si="204"/>
        <v>2</v>
      </c>
      <c r="I1147" s="152" t="str">
        <f t="shared" si="196"/>
        <v>桐朋</v>
      </c>
      <c r="K1147" s="152" t="str">
        <f t="shared" si="205"/>
        <v>男</v>
      </c>
      <c r="M1147" s="151">
        <v>56211</v>
      </c>
      <c r="N1147" s="151" t="s">
        <v>140</v>
      </c>
      <c r="O1147" s="151" t="s">
        <v>3618</v>
      </c>
      <c r="P1147" s="151" t="s">
        <v>421</v>
      </c>
      <c r="Q1147" s="151" t="s">
        <v>1297</v>
      </c>
      <c r="R1147" s="151" t="s">
        <v>885</v>
      </c>
      <c r="T1147" s="151">
        <v>2</v>
      </c>
    </row>
    <row r="1148" spans="1:20" x14ac:dyDescent="0.2">
      <c r="A1148" s="151">
        <f t="shared" si="197"/>
        <v>56213</v>
      </c>
      <c r="B1148" s="151">
        <f t="shared" si="198"/>
        <v>5</v>
      </c>
      <c r="C1148" s="152">
        <f t="shared" si="199"/>
        <v>62</v>
      </c>
      <c r="D1148" s="152" t="str">
        <f t="shared" si="200"/>
        <v>中村</v>
      </c>
      <c r="E1148" s="152" t="str">
        <f t="shared" si="201"/>
        <v>優雅</v>
      </c>
      <c r="F1148" s="153" t="str">
        <f t="shared" si="202"/>
        <v>ﾅｶﾑﾗ</v>
      </c>
      <c r="G1148" s="153" t="str">
        <f t="shared" si="203"/>
        <v>ﾕｳｶﾞ</v>
      </c>
      <c r="H1148" s="154">
        <f t="shared" si="204"/>
        <v>2</v>
      </c>
      <c r="I1148" s="152" t="str">
        <f t="shared" si="196"/>
        <v>桐朋</v>
      </c>
      <c r="K1148" s="152" t="str">
        <f t="shared" si="205"/>
        <v>男</v>
      </c>
      <c r="M1148" s="151">
        <v>56213</v>
      </c>
      <c r="N1148" s="151" t="s">
        <v>147</v>
      </c>
      <c r="O1148" s="151" t="s">
        <v>3620</v>
      </c>
      <c r="P1148" s="151" t="s">
        <v>445</v>
      </c>
      <c r="Q1148" s="151" t="s">
        <v>955</v>
      </c>
      <c r="R1148" s="151" t="s">
        <v>885</v>
      </c>
      <c r="T1148" s="151">
        <v>2</v>
      </c>
    </row>
    <row r="1149" spans="1:20" x14ac:dyDescent="0.2">
      <c r="A1149" s="151">
        <f t="shared" si="197"/>
        <v>56214</v>
      </c>
      <c r="B1149" s="151">
        <f t="shared" si="198"/>
        <v>5</v>
      </c>
      <c r="C1149" s="152">
        <f t="shared" si="199"/>
        <v>62</v>
      </c>
      <c r="D1149" s="152" t="str">
        <f t="shared" si="200"/>
        <v>渡辺</v>
      </c>
      <c r="E1149" s="152" t="str">
        <f t="shared" si="201"/>
        <v>嵩啓</v>
      </c>
      <c r="F1149" s="153" t="str">
        <f t="shared" si="202"/>
        <v>ﾜﾀﾅﾍﾞ</v>
      </c>
      <c r="G1149" s="153" t="str">
        <f t="shared" si="203"/>
        <v>ﾀｶﾋﾛ</v>
      </c>
      <c r="H1149" s="154">
        <f t="shared" si="204"/>
        <v>2</v>
      </c>
      <c r="I1149" s="152" t="str">
        <f t="shared" si="196"/>
        <v>桐朋</v>
      </c>
      <c r="K1149" s="152" t="str">
        <f t="shared" si="205"/>
        <v>男</v>
      </c>
      <c r="M1149" s="151">
        <v>56214</v>
      </c>
      <c r="N1149" s="151" t="s">
        <v>113</v>
      </c>
      <c r="O1149" s="151" t="s">
        <v>3621</v>
      </c>
      <c r="P1149" s="151" t="s">
        <v>346</v>
      </c>
      <c r="Q1149" s="151" t="s">
        <v>498</v>
      </c>
      <c r="R1149" s="151" t="s">
        <v>885</v>
      </c>
      <c r="T1149" s="151">
        <v>2</v>
      </c>
    </row>
    <row r="1150" spans="1:20" x14ac:dyDescent="0.2">
      <c r="A1150" s="151">
        <f t="shared" si="197"/>
        <v>56215</v>
      </c>
      <c r="B1150" s="151">
        <f t="shared" si="198"/>
        <v>5</v>
      </c>
      <c r="C1150" s="152">
        <f t="shared" si="199"/>
        <v>62</v>
      </c>
      <c r="D1150" s="152" t="str">
        <f t="shared" si="200"/>
        <v>毛利</v>
      </c>
      <c r="E1150" s="152" t="str">
        <f t="shared" si="201"/>
        <v>惇一郎</v>
      </c>
      <c r="F1150" s="153" t="str">
        <f t="shared" si="202"/>
        <v>ﾓｳﾘ</v>
      </c>
      <c r="G1150" s="153" t="str">
        <f t="shared" si="203"/>
        <v>ｼﾞｭﾝｲﾁﾛｳ</v>
      </c>
      <c r="H1150" s="154">
        <f t="shared" si="204"/>
        <v>2</v>
      </c>
      <c r="I1150" s="152" t="str">
        <f t="shared" si="196"/>
        <v>桐朋</v>
      </c>
      <c r="K1150" s="152" t="str">
        <f t="shared" si="205"/>
        <v>男</v>
      </c>
      <c r="M1150" s="151">
        <v>56215</v>
      </c>
      <c r="N1150" s="151" t="s">
        <v>3622</v>
      </c>
      <c r="O1150" s="151" t="s">
        <v>3623</v>
      </c>
      <c r="P1150" s="151" t="s">
        <v>3624</v>
      </c>
      <c r="Q1150" s="151" t="s">
        <v>3625</v>
      </c>
      <c r="R1150" s="151" t="s">
        <v>885</v>
      </c>
      <c r="T1150" s="151">
        <v>2</v>
      </c>
    </row>
    <row r="1151" spans="1:20" x14ac:dyDescent="0.2">
      <c r="A1151" s="151">
        <f t="shared" si="197"/>
        <v>56217</v>
      </c>
      <c r="B1151" s="151">
        <f t="shared" si="198"/>
        <v>5</v>
      </c>
      <c r="C1151" s="152">
        <f t="shared" si="199"/>
        <v>62</v>
      </c>
      <c r="D1151" s="152" t="str">
        <f t="shared" si="200"/>
        <v>高橋</v>
      </c>
      <c r="E1151" s="152" t="str">
        <f t="shared" si="201"/>
        <v>直也</v>
      </c>
      <c r="F1151" s="153" t="str">
        <f t="shared" si="202"/>
        <v>ﾀｶﾊｼ</v>
      </c>
      <c r="G1151" s="153" t="str">
        <f t="shared" si="203"/>
        <v>ﾅｵﾔ</v>
      </c>
      <c r="H1151" s="154">
        <f t="shared" si="204"/>
        <v>2</v>
      </c>
      <c r="I1151" s="152" t="str">
        <f t="shared" si="196"/>
        <v>桐朋</v>
      </c>
      <c r="K1151" s="152" t="str">
        <f t="shared" si="205"/>
        <v>男</v>
      </c>
      <c r="M1151" s="151">
        <v>56217</v>
      </c>
      <c r="N1151" s="151" t="s">
        <v>123</v>
      </c>
      <c r="O1151" s="151" t="s">
        <v>1330</v>
      </c>
      <c r="P1151" s="151" t="s">
        <v>302</v>
      </c>
      <c r="Q1151" s="151" t="s">
        <v>598</v>
      </c>
      <c r="R1151" s="151" t="s">
        <v>885</v>
      </c>
      <c r="T1151" s="151">
        <v>2</v>
      </c>
    </row>
    <row r="1152" spans="1:20" x14ac:dyDescent="0.2">
      <c r="A1152" s="151">
        <f t="shared" si="197"/>
        <v>56218</v>
      </c>
      <c r="B1152" s="151">
        <f t="shared" si="198"/>
        <v>5</v>
      </c>
      <c r="C1152" s="152">
        <f t="shared" si="199"/>
        <v>62</v>
      </c>
      <c r="D1152" s="152" t="str">
        <f t="shared" si="200"/>
        <v>奥田</v>
      </c>
      <c r="E1152" s="152" t="str">
        <f t="shared" si="201"/>
        <v>知宏</v>
      </c>
      <c r="F1152" s="153" t="str">
        <f t="shared" si="202"/>
        <v>ｵｸﾀﾞ</v>
      </c>
      <c r="G1152" s="153" t="str">
        <f t="shared" si="203"/>
        <v>ﾄﾓﾋﾛ</v>
      </c>
      <c r="H1152" s="154">
        <f t="shared" si="204"/>
        <v>2</v>
      </c>
      <c r="I1152" s="152" t="str">
        <f t="shared" si="196"/>
        <v>桐朋</v>
      </c>
      <c r="K1152" s="152" t="str">
        <f t="shared" si="205"/>
        <v>男</v>
      </c>
      <c r="M1152" s="151">
        <v>56218</v>
      </c>
      <c r="N1152" s="151" t="s">
        <v>3626</v>
      </c>
      <c r="O1152" s="151" t="s">
        <v>3627</v>
      </c>
      <c r="P1152" s="151" t="s">
        <v>3628</v>
      </c>
      <c r="Q1152" s="151" t="s">
        <v>588</v>
      </c>
      <c r="R1152" s="151" t="s">
        <v>885</v>
      </c>
      <c r="T1152" s="151">
        <v>2</v>
      </c>
    </row>
    <row r="1153" spans="1:20" x14ac:dyDescent="0.2">
      <c r="A1153" s="151">
        <f t="shared" si="197"/>
        <v>56220</v>
      </c>
      <c r="B1153" s="151">
        <f t="shared" si="198"/>
        <v>5</v>
      </c>
      <c r="C1153" s="152">
        <f t="shared" si="199"/>
        <v>62</v>
      </c>
      <c r="D1153" s="152" t="str">
        <f t="shared" si="200"/>
        <v>橋口</v>
      </c>
      <c r="E1153" s="152" t="str">
        <f t="shared" si="201"/>
        <v>力久</v>
      </c>
      <c r="F1153" s="153" t="str">
        <f t="shared" si="202"/>
        <v>ﾊｼｸﾞﾁ</v>
      </c>
      <c r="G1153" s="153" t="str">
        <f t="shared" si="203"/>
        <v>ﾘｸ</v>
      </c>
      <c r="H1153" s="154">
        <f t="shared" si="204"/>
        <v>2</v>
      </c>
      <c r="I1153" s="152" t="str">
        <f t="shared" si="196"/>
        <v>桐朋</v>
      </c>
      <c r="K1153" s="152" t="str">
        <f t="shared" si="205"/>
        <v>男</v>
      </c>
      <c r="M1153" s="151">
        <v>56220</v>
      </c>
      <c r="N1153" s="151" t="s">
        <v>3629</v>
      </c>
      <c r="O1153" s="151" t="s">
        <v>3630</v>
      </c>
      <c r="P1153" s="151" t="s">
        <v>3631</v>
      </c>
      <c r="Q1153" s="151" t="s">
        <v>371</v>
      </c>
      <c r="R1153" s="151" t="s">
        <v>885</v>
      </c>
      <c r="T1153" s="151">
        <v>2</v>
      </c>
    </row>
    <row r="1154" spans="1:20" x14ac:dyDescent="0.2">
      <c r="A1154" s="151">
        <f t="shared" si="197"/>
        <v>56221</v>
      </c>
      <c r="B1154" s="151">
        <f t="shared" si="198"/>
        <v>5</v>
      </c>
      <c r="C1154" s="152">
        <f t="shared" si="199"/>
        <v>62</v>
      </c>
      <c r="D1154" s="152" t="str">
        <f t="shared" si="200"/>
        <v>平松</v>
      </c>
      <c r="E1154" s="152" t="str">
        <f t="shared" si="201"/>
        <v>真洋</v>
      </c>
      <c r="F1154" s="153" t="str">
        <f t="shared" si="202"/>
        <v>ﾋﾗﾏﾂ</v>
      </c>
      <c r="G1154" s="153" t="str">
        <f t="shared" si="203"/>
        <v>ﾏﾋﾛ</v>
      </c>
      <c r="H1154" s="154">
        <f t="shared" si="204"/>
        <v>2</v>
      </c>
      <c r="I1154" s="152" t="str">
        <f t="shared" ref="I1154:I1217" si="206">VLOOKUP(B1154*100+C1154,テスト,2,0)</f>
        <v>桐朋</v>
      </c>
      <c r="K1154" s="152" t="str">
        <f t="shared" si="205"/>
        <v>男</v>
      </c>
      <c r="M1154" s="151">
        <v>56221</v>
      </c>
      <c r="N1154" s="151" t="s">
        <v>3632</v>
      </c>
      <c r="O1154" s="151" t="s">
        <v>3633</v>
      </c>
      <c r="P1154" s="151" t="s">
        <v>3634</v>
      </c>
      <c r="Q1154" s="151" t="s">
        <v>1629</v>
      </c>
      <c r="R1154" s="151" t="s">
        <v>885</v>
      </c>
      <c r="T1154" s="151">
        <v>2</v>
      </c>
    </row>
    <row r="1155" spans="1:20" x14ac:dyDescent="0.2">
      <c r="A1155" s="151">
        <f t="shared" ref="A1155:A1218" si="207">M1155</f>
        <v>56222</v>
      </c>
      <c r="B1155" s="151">
        <f t="shared" ref="B1155:B1218" si="208">ROUNDDOWN(A1155/10000,0)</f>
        <v>5</v>
      </c>
      <c r="C1155" s="152">
        <f t="shared" ref="C1155:C1218" si="209">ROUNDDOWN((A1155-B1155*10000)/100,0)</f>
        <v>62</v>
      </c>
      <c r="D1155" s="152" t="str">
        <f t="shared" ref="D1155:D1218" si="210">N1155</f>
        <v>榊原</v>
      </c>
      <c r="E1155" s="152" t="str">
        <f t="shared" ref="E1155:E1218" si="211">O1155</f>
        <v>裕人</v>
      </c>
      <c r="F1155" s="153" t="str">
        <f t="shared" ref="F1155:F1218" si="212">P1155</f>
        <v>ｻｶｷﾊﾞﾗ</v>
      </c>
      <c r="G1155" s="153" t="str">
        <f t="shared" ref="G1155:G1218" si="213">Q1155</f>
        <v>ﾋﾛﾄ</v>
      </c>
      <c r="H1155" s="154">
        <f t="shared" ref="H1155:H1218" si="214">T1155</f>
        <v>2</v>
      </c>
      <c r="I1155" s="152" t="str">
        <f t="shared" si="206"/>
        <v>桐朋</v>
      </c>
      <c r="K1155" s="152" t="str">
        <f t="shared" ref="K1155:K1218" si="215">R1155</f>
        <v>男</v>
      </c>
      <c r="M1155" s="151">
        <v>56222</v>
      </c>
      <c r="N1155" s="151" t="s">
        <v>3635</v>
      </c>
      <c r="O1155" s="151" t="s">
        <v>3636</v>
      </c>
      <c r="P1155" s="151" t="s">
        <v>3637</v>
      </c>
      <c r="Q1155" s="151" t="s">
        <v>484</v>
      </c>
      <c r="R1155" s="151" t="s">
        <v>885</v>
      </c>
      <c r="T1155" s="151">
        <v>2</v>
      </c>
    </row>
    <row r="1156" spans="1:20" x14ac:dyDescent="0.2">
      <c r="A1156" s="151">
        <f t="shared" si="207"/>
        <v>56224</v>
      </c>
      <c r="B1156" s="151">
        <f t="shared" si="208"/>
        <v>5</v>
      </c>
      <c r="C1156" s="152">
        <f t="shared" si="209"/>
        <v>62</v>
      </c>
      <c r="D1156" s="152" t="str">
        <f t="shared" si="210"/>
        <v>鈴木</v>
      </c>
      <c r="E1156" s="152" t="str">
        <f t="shared" si="211"/>
        <v>優太</v>
      </c>
      <c r="F1156" s="153" t="str">
        <f t="shared" si="212"/>
        <v>ｽｽﾞｷ</v>
      </c>
      <c r="G1156" s="153" t="str">
        <f t="shared" si="213"/>
        <v>ﾕｳﾀ</v>
      </c>
      <c r="H1156" s="154">
        <f t="shared" si="214"/>
        <v>2</v>
      </c>
      <c r="I1156" s="152" t="str">
        <f t="shared" si="206"/>
        <v>桐朋</v>
      </c>
      <c r="K1156" s="152" t="str">
        <f t="shared" si="215"/>
        <v>男</v>
      </c>
      <c r="M1156" s="151">
        <v>56224</v>
      </c>
      <c r="N1156" s="151" t="s">
        <v>108</v>
      </c>
      <c r="O1156" s="151" t="s">
        <v>179</v>
      </c>
      <c r="P1156" s="151" t="s">
        <v>356</v>
      </c>
      <c r="Q1156" s="151" t="s">
        <v>373</v>
      </c>
      <c r="R1156" s="151" t="s">
        <v>885</v>
      </c>
      <c r="T1156" s="151">
        <v>2</v>
      </c>
    </row>
    <row r="1157" spans="1:20" x14ac:dyDescent="0.2">
      <c r="A1157" s="151">
        <f t="shared" si="207"/>
        <v>56225</v>
      </c>
      <c r="B1157" s="151">
        <f t="shared" si="208"/>
        <v>5</v>
      </c>
      <c r="C1157" s="152">
        <f t="shared" si="209"/>
        <v>62</v>
      </c>
      <c r="D1157" s="152" t="str">
        <f t="shared" si="210"/>
        <v>丸山</v>
      </c>
      <c r="E1157" s="152" t="str">
        <f t="shared" si="211"/>
        <v>俊介</v>
      </c>
      <c r="F1157" s="153" t="str">
        <f t="shared" si="212"/>
        <v>ﾏﾙﾔﾏ</v>
      </c>
      <c r="G1157" s="153" t="str">
        <f t="shared" si="213"/>
        <v>ｼｭﾝｽｹ</v>
      </c>
      <c r="H1157" s="154">
        <f t="shared" si="214"/>
        <v>2</v>
      </c>
      <c r="I1157" s="152" t="str">
        <f t="shared" si="206"/>
        <v>桐朋</v>
      </c>
      <c r="K1157" s="152" t="str">
        <f t="shared" si="215"/>
        <v>男</v>
      </c>
      <c r="M1157" s="151">
        <v>56225</v>
      </c>
      <c r="N1157" s="151" t="s">
        <v>125</v>
      </c>
      <c r="O1157" s="151" t="s">
        <v>1725</v>
      </c>
      <c r="P1157" s="151" t="s">
        <v>399</v>
      </c>
      <c r="Q1157" s="151" t="s">
        <v>478</v>
      </c>
      <c r="R1157" s="151" t="s">
        <v>885</v>
      </c>
      <c r="T1157" s="151">
        <v>2</v>
      </c>
    </row>
    <row r="1158" spans="1:20" x14ac:dyDescent="0.2">
      <c r="A1158" s="151">
        <f t="shared" si="207"/>
        <v>56240</v>
      </c>
      <c r="B1158" s="151">
        <f t="shared" si="208"/>
        <v>5</v>
      </c>
      <c r="C1158" s="152">
        <f t="shared" si="209"/>
        <v>62</v>
      </c>
      <c r="D1158" s="152" t="str">
        <f t="shared" si="210"/>
        <v>須藤</v>
      </c>
      <c r="E1158" s="152" t="str">
        <f t="shared" si="211"/>
        <v>秀太</v>
      </c>
      <c r="F1158" s="153" t="str">
        <f t="shared" si="212"/>
        <v>ｽﾄﾞｳ</v>
      </c>
      <c r="G1158" s="153" t="str">
        <f t="shared" si="213"/>
        <v>ｼｭｳﾀ</v>
      </c>
      <c r="H1158" s="154">
        <f t="shared" si="214"/>
        <v>3</v>
      </c>
      <c r="I1158" s="152" t="str">
        <f t="shared" si="206"/>
        <v>桐朋</v>
      </c>
      <c r="K1158" s="152" t="str">
        <f t="shared" si="215"/>
        <v>男</v>
      </c>
      <c r="M1158" s="151">
        <v>56240</v>
      </c>
      <c r="N1158" s="151" t="s">
        <v>234</v>
      </c>
      <c r="O1158" s="151" t="s">
        <v>2671</v>
      </c>
      <c r="P1158" s="151" t="s">
        <v>406</v>
      </c>
      <c r="Q1158" s="151" t="s">
        <v>2673</v>
      </c>
      <c r="R1158" s="151" t="s">
        <v>885</v>
      </c>
      <c r="T1158" s="151">
        <v>3</v>
      </c>
    </row>
    <row r="1159" spans="1:20" x14ac:dyDescent="0.2">
      <c r="A1159" s="151">
        <f t="shared" si="207"/>
        <v>56241</v>
      </c>
      <c r="B1159" s="151">
        <f t="shared" si="208"/>
        <v>5</v>
      </c>
      <c r="C1159" s="152">
        <f t="shared" si="209"/>
        <v>62</v>
      </c>
      <c r="D1159" s="152" t="str">
        <f t="shared" si="210"/>
        <v>松本</v>
      </c>
      <c r="E1159" s="152" t="str">
        <f t="shared" si="211"/>
        <v>功</v>
      </c>
      <c r="F1159" s="153" t="str">
        <f t="shared" si="212"/>
        <v>ﾏﾂﾓﾄ</v>
      </c>
      <c r="G1159" s="153" t="str">
        <f t="shared" si="213"/>
        <v>ｺｳ</v>
      </c>
      <c r="H1159" s="154">
        <f t="shared" si="214"/>
        <v>3</v>
      </c>
      <c r="I1159" s="152" t="str">
        <f t="shared" si="206"/>
        <v>桐朋</v>
      </c>
      <c r="K1159" s="152" t="str">
        <f t="shared" si="215"/>
        <v>男</v>
      </c>
      <c r="M1159" s="151">
        <v>56241</v>
      </c>
      <c r="N1159" s="151" t="s">
        <v>133</v>
      </c>
      <c r="O1159" s="151" t="s">
        <v>1832</v>
      </c>
      <c r="P1159" s="151" t="s">
        <v>311</v>
      </c>
      <c r="Q1159" s="151" t="s">
        <v>566</v>
      </c>
      <c r="R1159" s="151" t="s">
        <v>885</v>
      </c>
      <c r="T1159" s="151">
        <v>3</v>
      </c>
    </row>
    <row r="1160" spans="1:20" x14ac:dyDescent="0.2">
      <c r="A1160" s="151">
        <f t="shared" si="207"/>
        <v>56243</v>
      </c>
      <c r="B1160" s="151">
        <f t="shared" si="208"/>
        <v>5</v>
      </c>
      <c r="C1160" s="152">
        <f t="shared" si="209"/>
        <v>62</v>
      </c>
      <c r="D1160" s="152" t="str">
        <f t="shared" si="210"/>
        <v>松井</v>
      </c>
      <c r="E1160" s="152" t="str">
        <f t="shared" si="211"/>
        <v>隆伸</v>
      </c>
      <c r="F1160" s="153" t="str">
        <f t="shared" si="212"/>
        <v>ﾏﾂｲ</v>
      </c>
      <c r="G1160" s="153" t="str">
        <f t="shared" si="213"/>
        <v>ﾀｶﾉﾌﾞ</v>
      </c>
      <c r="H1160" s="154">
        <f t="shared" si="214"/>
        <v>3</v>
      </c>
      <c r="I1160" s="152" t="str">
        <f t="shared" si="206"/>
        <v>桐朋</v>
      </c>
      <c r="K1160" s="152" t="str">
        <f t="shared" si="215"/>
        <v>男</v>
      </c>
      <c r="M1160" s="380">
        <v>56243</v>
      </c>
      <c r="N1160" s="380" t="s">
        <v>1520</v>
      </c>
      <c r="O1160" s="380" t="s">
        <v>1990</v>
      </c>
      <c r="P1160" s="380" t="s">
        <v>1521</v>
      </c>
      <c r="Q1160" s="380" t="s">
        <v>2237</v>
      </c>
      <c r="R1160" s="380" t="s">
        <v>885</v>
      </c>
      <c r="S1160" s="379"/>
      <c r="T1160" s="380">
        <v>3</v>
      </c>
    </row>
    <row r="1161" spans="1:20" x14ac:dyDescent="0.2">
      <c r="A1161" s="151">
        <f t="shared" si="207"/>
        <v>56244</v>
      </c>
      <c r="B1161" s="151">
        <f t="shared" si="208"/>
        <v>5</v>
      </c>
      <c r="C1161" s="152">
        <f t="shared" si="209"/>
        <v>62</v>
      </c>
      <c r="D1161" s="152" t="str">
        <f t="shared" si="210"/>
        <v>崎田</v>
      </c>
      <c r="E1161" s="152" t="str">
        <f t="shared" si="211"/>
        <v>健</v>
      </c>
      <c r="F1161" s="153" t="str">
        <f t="shared" si="212"/>
        <v>ｻｷﾀ</v>
      </c>
      <c r="G1161" s="153" t="str">
        <f t="shared" si="213"/>
        <v>ｹﾝ</v>
      </c>
      <c r="H1161" s="154">
        <f t="shared" si="214"/>
        <v>3</v>
      </c>
      <c r="I1161" s="152" t="str">
        <f t="shared" si="206"/>
        <v>桐朋</v>
      </c>
      <c r="K1161" s="152" t="str">
        <f t="shared" si="215"/>
        <v>男</v>
      </c>
      <c r="M1161" s="151">
        <v>56244</v>
      </c>
      <c r="N1161" s="151" t="s">
        <v>1991</v>
      </c>
      <c r="O1161" s="151" t="s">
        <v>1992</v>
      </c>
      <c r="P1161" s="151" t="s">
        <v>2238</v>
      </c>
      <c r="Q1161" s="151" t="s">
        <v>460</v>
      </c>
      <c r="R1161" s="151" t="s">
        <v>885</v>
      </c>
      <c r="T1161" s="151">
        <v>3</v>
      </c>
    </row>
    <row r="1162" spans="1:20" x14ac:dyDescent="0.2">
      <c r="A1162" s="151">
        <f t="shared" si="207"/>
        <v>56245</v>
      </c>
      <c r="B1162" s="151">
        <f t="shared" si="208"/>
        <v>5</v>
      </c>
      <c r="C1162" s="152">
        <f t="shared" si="209"/>
        <v>62</v>
      </c>
      <c r="D1162" s="152" t="str">
        <f t="shared" si="210"/>
        <v>五十嵐</v>
      </c>
      <c r="E1162" s="152" t="str">
        <f t="shared" si="211"/>
        <v>郁</v>
      </c>
      <c r="F1162" s="153" t="str">
        <f t="shared" si="212"/>
        <v>ｲｶﾞﾗｼ</v>
      </c>
      <c r="G1162" s="153" t="str">
        <f t="shared" si="213"/>
        <v>ｶｵﾙ</v>
      </c>
      <c r="H1162" s="154">
        <f t="shared" si="214"/>
        <v>3</v>
      </c>
      <c r="I1162" s="152" t="str">
        <f t="shared" si="206"/>
        <v>桐朋</v>
      </c>
      <c r="K1162" s="152" t="str">
        <f t="shared" si="215"/>
        <v>男</v>
      </c>
      <c r="M1162" s="151">
        <v>56245</v>
      </c>
      <c r="N1162" s="151" t="s">
        <v>437</v>
      </c>
      <c r="O1162" s="151" t="s">
        <v>1993</v>
      </c>
      <c r="P1162" s="151" t="s">
        <v>438</v>
      </c>
      <c r="Q1162" s="151" t="s">
        <v>1</v>
      </c>
      <c r="R1162" s="151" t="s">
        <v>885</v>
      </c>
      <c r="T1162" s="151">
        <v>3</v>
      </c>
    </row>
    <row r="1163" spans="1:20" x14ac:dyDescent="0.2">
      <c r="A1163" s="151">
        <f t="shared" si="207"/>
        <v>56246</v>
      </c>
      <c r="B1163" s="151">
        <f t="shared" si="208"/>
        <v>5</v>
      </c>
      <c r="C1163" s="152">
        <f t="shared" si="209"/>
        <v>62</v>
      </c>
      <c r="D1163" s="152" t="str">
        <f t="shared" si="210"/>
        <v>益田</v>
      </c>
      <c r="E1163" s="152" t="str">
        <f t="shared" si="211"/>
        <v>啓暉</v>
      </c>
      <c r="F1163" s="153" t="str">
        <f t="shared" si="212"/>
        <v>ﾏｽﾀﾞ</v>
      </c>
      <c r="G1163" s="153" t="str">
        <f t="shared" si="213"/>
        <v>ﾋﾛｷ</v>
      </c>
      <c r="H1163" s="154">
        <f t="shared" si="214"/>
        <v>3</v>
      </c>
      <c r="I1163" s="152" t="str">
        <f t="shared" si="206"/>
        <v>桐朋</v>
      </c>
      <c r="K1163" s="152" t="str">
        <f t="shared" si="215"/>
        <v>男</v>
      </c>
      <c r="M1163" s="151">
        <v>56246</v>
      </c>
      <c r="N1163" s="151" t="s">
        <v>1994</v>
      </c>
      <c r="O1163" s="151" t="s">
        <v>1995</v>
      </c>
      <c r="P1163" s="151" t="s">
        <v>490</v>
      </c>
      <c r="Q1163" s="151" t="s">
        <v>391</v>
      </c>
      <c r="R1163" s="151" t="s">
        <v>885</v>
      </c>
      <c r="T1163" s="151">
        <v>3</v>
      </c>
    </row>
    <row r="1164" spans="1:20" x14ac:dyDescent="0.2">
      <c r="A1164" s="151">
        <f t="shared" si="207"/>
        <v>56248</v>
      </c>
      <c r="B1164" s="151">
        <f t="shared" si="208"/>
        <v>5</v>
      </c>
      <c r="C1164" s="152">
        <f t="shared" si="209"/>
        <v>62</v>
      </c>
      <c r="D1164" s="152" t="str">
        <f t="shared" si="210"/>
        <v>木村</v>
      </c>
      <c r="E1164" s="152" t="str">
        <f t="shared" si="211"/>
        <v>誠之</v>
      </c>
      <c r="F1164" s="153" t="str">
        <f t="shared" si="212"/>
        <v>ｷﾑﾗ</v>
      </c>
      <c r="G1164" s="153" t="str">
        <f t="shared" si="213"/>
        <v>ﾏｻﾕｷ</v>
      </c>
      <c r="H1164" s="154">
        <f t="shared" si="214"/>
        <v>3</v>
      </c>
      <c r="I1164" s="152" t="str">
        <f t="shared" si="206"/>
        <v>桐朋</v>
      </c>
      <c r="K1164" s="152" t="str">
        <f t="shared" si="215"/>
        <v>男</v>
      </c>
      <c r="M1164" s="151">
        <v>56248</v>
      </c>
      <c r="N1164" s="151" t="s">
        <v>148</v>
      </c>
      <c r="O1164" s="151" t="s">
        <v>1996</v>
      </c>
      <c r="P1164" s="151" t="s">
        <v>363</v>
      </c>
      <c r="Q1164" s="151" t="s">
        <v>305</v>
      </c>
      <c r="R1164" s="151" t="s">
        <v>885</v>
      </c>
      <c r="T1164" s="151">
        <v>3</v>
      </c>
    </row>
    <row r="1165" spans="1:20" x14ac:dyDescent="0.2">
      <c r="A1165" s="151">
        <f t="shared" si="207"/>
        <v>56250</v>
      </c>
      <c r="B1165" s="151">
        <f t="shared" si="208"/>
        <v>5</v>
      </c>
      <c r="C1165" s="152">
        <f t="shared" si="209"/>
        <v>62</v>
      </c>
      <c r="D1165" s="152" t="str">
        <f t="shared" si="210"/>
        <v>梅本</v>
      </c>
      <c r="E1165" s="152" t="str">
        <f t="shared" si="211"/>
        <v>悠佑</v>
      </c>
      <c r="F1165" s="153" t="str">
        <f t="shared" si="212"/>
        <v>ｳﾒﾓﾄ</v>
      </c>
      <c r="G1165" s="153" t="str">
        <f t="shared" si="213"/>
        <v>ﾕｳｽｹ</v>
      </c>
      <c r="H1165" s="154">
        <f t="shared" si="214"/>
        <v>3</v>
      </c>
      <c r="I1165" s="152" t="str">
        <f t="shared" si="206"/>
        <v>桐朋</v>
      </c>
      <c r="K1165" s="152" t="str">
        <f t="shared" si="215"/>
        <v>男</v>
      </c>
      <c r="M1165" s="151">
        <v>56250</v>
      </c>
      <c r="N1165" s="151" t="s">
        <v>1730</v>
      </c>
      <c r="O1165" s="151" t="s">
        <v>1997</v>
      </c>
      <c r="P1165" s="151" t="s">
        <v>1731</v>
      </c>
      <c r="Q1165" s="151" t="s">
        <v>447</v>
      </c>
      <c r="R1165" s="151" t="s">
        <v>885</v>
      </c>
      <c r="T1165" s="151">
        <v>3</v>
      </c>
    </row>
    <row r="1166" spans="1:20" x14ac:dyDescent="0.2">
      <c r="A1166" s="151">
        <f t="shared" si="207"/>
        <v>56258</v>
      </c>
      <c r="B1166" s="151">
        <f t="shared" si="208"/>
        <v>5</v>
      </c>
      <c r="C1166" s="152">
        <f t="shared" si="209"/>
        <v>62</v>
      </c>
      <c r="D1166" s="152" t="str">
        <f t="shared" si="210"/>
        <v>河合</v>
      </c>
      <c r="E1166" s="152" t="str">
        <f t="shared" si="211"/>
        <v>瑛祐</v>
      </c>
      <c r="F1166" s="153" t="str">
        <f t="shared" si="212"/>
        <v>ｶﾜｲ</v>
      </c>
      <c r="G1166" s="153" t="str">
        <f t="shared" si="213"/>
        <v>ｴｲｽｹ</v>
      </c>
      <c r="H1166" s="154">
        <f t="shared" si="214"/>
        <v>3</v>
      </c>
      <c r="I1166" s="152" t="str">
        <f t="shared" si="206"/>
        <v>桐朋</v>
      </c>
      <c r="K1166" s="152" t="str">
        <f t="shared" si="215"/>
        <v>男</v>
      </c>
      <c r="M1166" s="151">
        <v>56258</v>
      </c>
      <c r="N1166" s="151" t="s">
        <v>1998</v>
      </c>
      <c r="O1166" s="151" t="s">
        <v>1999</v>
      </c>
      <c r="P1166" s="151" t="s">
        <v>472</v>
      </c>
      <c r="Q1166" s="151" t="s">
        <v>1765</v>
      </c>
      <c r="R1166" s="151" t="s">
        <v>885</v>
      </c>
      <c r="T1166" s="151">
        <v>3</v>
      </c>
    </row>
    <row r="1167" spans="1:20" x14ac:dyDescent="0.2">
      <c r="A1167" s="151">
        <f t="shared" si="207"/>
        <v>56259</v>
      </c>
      <c r="B1167" s="151">
        <f t="shared" si="208"/>
        <v>5</v>
      </c>
      <c r="C1167" s="152">
        <f t="shared" si="209"/>
        <v>62</v>
      </c>
      <c r="D1167" s="152" t="str">
        <f t="shared" si="210"/>
        <v>旗本</v>
      </c>
      <c r="E1167" s="152" t="str">
        <f t="shared" si="211"/>
        <v>威風</v>
      </c>
      <c r="F1167" s="153" t="str">
        <f t="shared" si="212"/>
        <v>ﾊﾀﾓﾄ</v>
      </c>
      <c r="G1167" s="153" t="str">
        <f t="shared" si="213"/>
        <v>ｲｯﾌﾟｳ</v>
      </c>
      <c r="H1167" s="154">
        <f t="shared" si="214"/>
        <v>3</v>
      </c>
      <c r="I1167" s="152" t="str">
        <f t="shared" si="206"/>
        <v>桐朋</v>
      </c>
      <c r="K1167" s="152" t="str">
        <f t="shared" si="215"/>
        <v>男</v>
      </c>
      <c r="M1167" s="151">
        <v>56259</v>
      </c>
      <c r="N1167" s="151" t="s">
        <v>2000</v>
      </c>
      <c r="O1167" s="151" t="s">
        <v>2001</v>
      </c>
      <c r="P1167" s="151" t="s">
        <v>2239</v>
      </c>
      <c r="Q1167" s="151" t="s">
        <v>2240</v>
      </c>
      <c r="R1167" s="151" t="s">
        <v>885</v>
      </c>
      <c r="T1167" s="151">
        <v>3</v>
      </c>
    </row>
    <row r="1168" spans="1:20" x14ac:dyDescent="0.2">
      <c r="A1168" s="151">
        <f t="shared" si="207"/>
        <v>56284</v>
      </c>
      <c r="B1168" s="151">
        <f t="shared" si="208"/>
        <v>5</v>
      </c>
      <c r="C1168" s="152">
        <f t="shared" si="209"/>
        <v>62</v>
      </c>
      <c r="D1168" s="152" t="str">
        <f t="shared" si="210"/>
        <v>麻沼</v>
      </c>
      <c r="E1168" s="152" t="str">
        <f t="shared" si="211"/>
        <v>慎太郎</v>
      </c>
      <c r="F1168" s="153" t="str">
        <f t="shared" si="212"/>
        <v>ｱｻﾇﾏ</v>
      </c>
      <c r="G1168" s="153" t="str">
        <f t="shared" si="213"/>
        <v>ｼﾝﾀﾛｳ</v>
      </c>
      <c r="H1168" s="154">
        <f t="shared" si="214"/>
        <v>1</v>
      </c>
      <c r="I1168" s="152" t="str">
        <f t="shared" si="206"/>
        <v>桐朋</v>
      </c>
      <c r="K1168" s="152" t="str">
        <f t="shared" si="215"/>
        <v>男</v>
      </c>
      <c r="M1168" s="380">
        <v>56284</v>
      </c>
      <c r="N1168" s="380" t="s">
        <v>5155</v>
      </c>
      <c r="O1168" s="380" t="s">
        <v>1557</v>
      </c>
      <c r="P1168" s="380" t="s">
        <v>5156</v>
      </c>
      <c r="Q1168" s="380" t="s">
        <v>316</v>
      </c>
      <c r="R1168" s="380" t="s">
        <v>885</v>
      </c>
      <c r="S1168" s="379"/>
      <c r="T1168" s="380">
        <v>1</v>
      </c>
    </row>
    <row r="1169" spans="1:20" x14ac:dyDescent="0.2">
      <c r="A1169" s="151">
        <f t="shared" si="207"/>
        <v>56285</v>
      </c>
      <c r="B1169" s="151">
        <f t="shared" si="208"/>
        <v>5</v>
      </c>
      <c r="C1169" s="152">
        <f t="shared" si="209"/>
        <v>62</v>
      </c>
      <c r="D1169" s="152" t="str">
        <f t="shared" si="210"/>
        <v>相澤</v>
      </c>
      <c r="E1169" s="152" t="str">
        <f t="shared" si="211"/>
        <v>優孝</v>
      </c>
      <c r="F1169" s="153" t="str">
        <f t="shared" si="212"/>
        <v>ｱｲｻﾞﾜ</v>
      </c>
      <c r="G1169" s="153" t="str">
        <f t="shared" si="213"/>
        <v>ﾕﾀｶ</v>
      </c>
      <c r="H1169" s="154">
        <f t="shared" si="214"/>
        <v>1</v>
      </c>
      <c r="I1169" s="152" t="str">
        <f t="shared" si="206"/>
        <v>桐朋</v>
      </c>
      <c r="K1169" s="152" t="str">
        <f t="shared" si="215"/>
        <v>男</v>
      </c>
      <c r="M1169" s="380">
        <v>56285</v>
      </c>
      <c r="N1169" s="380" t="s">
        <v>5157</v>
      </c>
      <c r="O1169" s="380" t="s">
        <v>5158</v>
      </c>
      <c r="P1169" s="380" t="s">
        <v>5159</v>
      </c>
      <c r="Q1169" s="380" t="s">
        <v>585</v>
      </c>
      <c r="R1169" s="380" t="s">
        <v>885</v>
      </c>
      <c r="S1169" s="379"/>
      <c r="T1169" s="380">
        <v>1</v>
      </c>
    </row>
    <row r="1170" spans="1:20" x14ac:dyDescent="0.2">
      <c r="A1170" s="151">
        <f t="shared" si="207"/>
        <v>56286</v>
      </c>
      <c r="B1170" s="151">
        <f t="shared" si="208"/>
        <v>5</v>
      </c>
      <c r="C1170" s="152">
        <f t="shared" si="209"/>
        <v>62</v>
      </c>
      <c r="D1170" s="152" t="str">
        <f t="shared" si="210"/>
        <v>滝沢</v>
      </c>
      <c r="E1170" s="152" t="str">
        <f t="shared" si="211"/>
        <v>壮史</v>
      </c>
      <c r="F1170" s="153" t="str">
        <f t="shared" si="212"/>
        <v>ﾀｷｻﾞﾜ</v>
      </c>
      <c r="G1170" s="153" t="str">
        <f t="shared" si="213"/>
        <v>ﾏｻｼ</v>
      </c>
      <c r="H1170" s="154">
        <f t="shared" si="214"/>
        <v>1</v>
      </c>
      <c r="I1170" s="152" t="str">
        <f t="shared" si="206"/>
        <v>桐朋</v>
      </c>
      <c r="K1170" s="152" t="str">
        <f t="shared" si="215"/>
        <v>男</v>
      </c>
      <c r="M1170" s="380">
        <v>56286</v>
      </c>
      <c r="N1170" s="380" t="s">
        <v>5160</v>
      </c>
      <c r="O1170" s="380" t="s">
        <v>5161</v>
      </c>
      <c r="P1170" s="380" t="s">
        <v>3523</v>
      </c>
      <c r="Q1170" s="380" t="s">
        <v>927</v>
      </c>
      <c r="R1170" s="380" t="s">
        <v>885</v>
      </c>
      <c r="S1170" s="379"/>
      <c r="T1170" s="380">
        <v>1</v>
      </c>
    </row>
    <row r="1171" spans="1:20" x14ac:dyDescent="0.2">
      <c r="A1171" s="151">
        <f t="shared" si="207"/>
        <v>56287</v>
      </c>
      <c r="B1171" s="151">
        <f t="shared" si="208"/>
        <v>5</v>
      </c>
      <c r="C1171" s="152">
        <f t="shared" si="209"/>
        <v>62</v>
      </c>
      <c r="D1171" s="152" t="str">
        <f t="shared" si="210"/>
        <v>山口</v>
      </c>
      <c r="E1171" s="152" t="str">
        <f t="shared" si="211"/>
        <v>幸洋</v>
      </c>
      <c r="F1171" s="153" t="str">
        <f t="shared" si="212"/>
        <v>ﾔﾏｸﾞﾁ</v>
      </c>
      <c r="G1171" s="153" t="str">
        <f t="shared" si="213"/>
        <v>ﾕｷﾋﾛ</v>
      </c>
      <c r="H1171" s="154">
        <f t="shared" si="214"/>
        <v>1</v>
      </c>
      <c r="I1171" s="152" t="str">
        <f t="shared" si="206"/>
        <v>桐朋</v>
      </c>
      <c r="K1171" s="152" t="str">
        <f t="shared" si="215"/>
        <v>男</v>
      </c>
      <c r="M1171" s="380">
        <v>56287</v>
      </c>
      <c r="N1171" s="380" t="s">
        <v>180</v>
      </c>
      <c r="O1171" s="380" t="s">
        <v>5162</v>
      </c>
      <c r="P1171" s="380" t="s">
        <v>565</v>
      </c>
      <c r="Q1171" s="380" t="s">
        <v>1851</v>
      </c>
      <c r="R1171" s="380" t="s">
        <v>885</v>
      </c>
      <c r="S1171" s="379"/>
      <c r="T1171" s="380">
        <v>1</v>
      </c>
    </row>
    <row r="1172" spans="1:20" x14ac:dyDescent="0.2">
      <c r="A1172" s="151">
        <f t="shared" si="207"/>
        <v>56288</v>
      </c>
      <c r="B1172" s="151">
        <f t="shared" si="208"/>
        <v>5</v>
      </c>
      <c r="C1172" s="152">
        <f t="shared" si="209"/>
        <v>62</v>
      </c>
      <c r="D1172" s="152" t="str">
        <f t="shared" si="210"/>
        <v>久木田</v>
      </c>
      <c r="E1172" s="152" t="str">
        <f t="shared" si="211"/>
        <v>啓彰</v>
      </c>
      <c r="F1172" s="153" t="str">
        <f t="shared" si="212"/>
        <v>ｸｷﾀ</v>
      </c>
      <c r="G1172" s="153" t="str">
        <f t="shared" si="213"/>
        <v>ﾋﾛｱｷ</v>
      </c>
      <c r="H1172" s="154">
        <f t="shared" si="214"/>
        <v>1</v>
      </c>
      <c r="I1172" s="152" t="str">
        <f t="shared" si="206"/>
        <v>桐朋</v>
      </c>
      <c r="K1172" s="152" t="str">
        <f t="shared" si="215"/>
        <v>男</v>
      </c>
      <c r="M1172" s="380">
        <v>56288</v>
      </c>
      <c r="N1172" s="380" t="s">
        <v>5163</v>
      </c>
      <c r="O1172" s="380" t="s">
        <v>5164</v>
      </c>
      <c r="P1172" s="380" t="s">
        <v>5165</v>
      </c>
      <c r="Q1172" s="380" t="s">
        <v>439</v>
      </c>
      <c r="R1172" s="380" t="s">
        <v>885</v>
      </c>
      <c r="S1172" s="379"/>
      <c r="T1172" s="380">
        <v>1</v>
      </c>
    </row>
    <row r="1173" spans="1:20" x14ac:dyDescent="0.2">
      <c r="A1173" s="151">
        <f t="shared" si="207"/>
        <v>56289</v>
      </c>
      <c r="B1173" s="151">
        <f t="shared" si="208"/>
        <v>5</v>
      </c>
      <c r="C1173" s="152">
        <f t="shared" si="209"/>
        <v>62</v>
      </c>
      <c r="D1173" s="152" t="str">
        <f t="shared" si="210"/>
        <v>東</v>
      </c>
      <c r="E1173" s="152" t="str">
        <f t="shared" si="211"/>
        <v>孝輔</v>
      </c>
      <c r="F1173" s="153" t="str">
        <f t="shared" si="212"/>
        <v>ﾋｶﾞｼ</v>
      </c>
      <c r="G1173" s="153" t="str">
        <f t="shared" si="213"/>
        <v>ｺｳｽｹ</v>
      </c>
      <c r="H1173" s="154">
        <f t="shared" si="214"/>
        <v>1</v>
      </c>
      <c r="I1173" s="152" t="str">
        <f t="shared" si="206"/>
        <v>桐朋</v>
      </c>
      <c r="K1173" s="152" t="str">
        <f t="shared" si="215"/>
        <v>男</v>
      </c>
      <c r="M1173" s="380">
        <v>56289</v>
      </c>
      <c r="N1173" s="380" t="s">
        <v>2084</v>
      </c>
      <c r="O1173" s="380" t="s">
        <v>5166</v>
      </c>
      <c r="P1173" s="380" t="s">
        <v>3676</v>
      </c>
      <c r="Q1173" s="380" t="s">
        <v>417</v>
      </c>
      <c r="R1173" s="380" t="s">
        <v>885</v>
      </c>
      <c r="S1173" s="379"/>
      <c r="T1173" s="380">
        <v>1</v>
      </c>
    </row>
    <row r="1174" spans="1:20" x14ac:dyDescent="0.2">
      <c r="A1174" s="151">
        <f t="shared" si="207"/>
        <v>56290</v>
      </c>
      <c r="B1174" s="151">
        <f t="shared" si="208"/>
        <v>5</v>
      </c>
      <c r="C1174" s="152">
        <f t="shared" si="209"/>
        <v>62</v>
      </c>
      <c r="D1174" s="152" t="str">
        <f t="shared" si="210"/>
        <v>髙橋</v>
      </c>
      <c r="E1174" s="152" t="str">
        <f t="shared" si="211"/>
        <v>謙太</v>
      </c>
      <c r="F1174" s="153" t="str">
        <f t="shared" si="212"/>
        <v>ﾀｶﾊｼ</v>
      </c>
      <c r="G1174" s="153" t="str">
        <f t="shared" si="213"/>
        <v>ｹﾝﾀ</v>
      </c>
      <c r="H1174" s="154">
        <f t="shared" si="214"/>
        <v>1</v>
      </c>
      <c r="I1174" s="152" t="str">
        <f t="shared" si="206"/>
        <v>桐朋</v>
      </c>
      <c r="K1174" s="152" t="str">
        <f t="shared" si="215"/>
        <v>男</v>
      </c>
      <c r="M1174" s="380">
        <v>56290</v>
      </c>
      <c r="N1174" s="380" t="s">
        <v>149</v>
      </c>
      <c r="O1174" s="380" t="s">
        <v>1919</v>
      </c>
      <c r="P1174" s="380" t="s">
        <v>302</v>
      </c>
      <c r="Q1174" s="380" t="s">
        <v>322</v>
      </c>
      <c r="R1174" s="380" t="s">
        <v>885</v>
      </c>
      <c r="S1174" s="379"/>
      <c r="T1174" s="380">
        <v>1</v>
      </c>
    </row>
    <row r="1175" spans="1:20" x14ac:dyDescent="0.2">
      <c r="A1175" s="151">
        <f t="shared" si="207"/>
        <v>56291</v>
      </c>
      <c r="B1175" s="151">
        <f t="shared" si="208"/>
        <v>5</v>
      </c>
      <c r="C1175" s="152">
        <f t="shared" si="209"/>
        <v>62</v>
      </c>
      <c r="D1175" s="152" t="str">
        <f t="shared" si="210"/>
        <v>金坂</v>
      </c>
      <c r="E1175" s="152" t="str">
        <f t="shared" si="211"/>
        <v>匠真</v>
      </c>
      <c r="F1175" s="153" t="str">
        <f t="shared" si="212"/>
        <v>ｶﾈｻｶ</v>
      </c>
      <c r="G1175" s="153" t="str">
        <f t="shared" si="213"/>
        <v>ｼｮｳﾏ</v>
      </c>
      <c r="H1175" s="154">
        <f t="shared" si="214"/>
        <v>1</v>
      </c>
      <c r="I1175" s="152" t="str">
        <f t="shared" si="206"/>
        <v>桐朋</v>
      </c>
      <c r="K1175" s="152" t="str">
        <f t="shared" si="215"/>
        <v>男</v>
      </c>
      <c r="M1175" s="380">
        <v>56291</v>
      </c>
      <c r="N1175" s="380" t="s">
        <v>5167</v>
      </c>
      <c r="O1175" s="380" t="s">
        <v>5168</v>
      </c>
      <c r="P1175" s="380" t="s">
        <v>5169</v>
      </c>
      <c r="Q1175" s="380" t="s">
        <v>1564</v>
      </c>
      <c r="R1175" s="380" t="s">
        <v>885</v>
      </c>
      <c r="S1175" s="379"/>
      <c r="T1175" s="380">
        <v>1</v>
      </c>
    </row>
    <row r="1176" spans="1:20" x14ac:dyDescent="0.2">
      <c r="A1176" s="151">
        <f t="shared" si="207"/>
        <v>56292</v>
      </c>
      <c r="B1176" s="151">
        <f t="shared" si="208"/>
        <v>5</v>
      </c>
      <c r="C1176" s="152">
        <f t="shared" si="209"/>
        <v>62</v>
      </c>
      <c r="D1176" s="152" t="str">
        <f t="shared" si="210"/>
        <v>内田</v>
      </c>
      <c r="E1176" s="152" t="str">
        <f t="shared" si="211"/>
        <v>英志</v>
      </c>
      <c r="F1176" s="153" t="str">
        <f t="shared" si="212"/>
        <v>ｳﾁﾀﾞ</v>
      </c>
      <c r="G1176" s="153" t="str">
        <f t="shared" si="213"/>
        <v>ﾋﾃﾞﾕｷ</v>
      </c>
      <c r="H1176" s="154">
        <f t="shared" si="214"/>
        <v>1</v>
      </c>
      <c r="I1176" s="152" t="str">
        <f t="shared" si="206"/>
        <v>桐朋</v>
      </c>
      <c r="K1176" s="152" t="str">
        <f t="shared" si="215"/>
        <v>男</v>
      </c>
      <c r="M1176" s="151">
        <v>56292</v>
      </c>
      <c r="N1176" s="151" t="s">
        <v>280</v>
      </c>
      <c r="O1176" s="151" t="s">
        <v>5170</v>
      </c>
      <c r="P1176" s="151" t="s">
        <v>529</v>
      </c>
      <c r="Q1176" s="151" t="s">
        <v>4913</v>
      </c>
      <c r="R1176" s="151" t="s">
        <v>885</v>
      </c>
      <c r="T1176" s="151">
        <v>1</v>
      </c>
    </row>
    <row r="1177" spans="1:20" x14ac:dyDescent="0.2">
      <c r="A1177" s="151">
        <f t="shared" si="207"/>
        <v>56293</v>
      </c>
      <c r="B1177" s="151">
        <f t="shared" si="208"/>
        <v>5</v>
      </c>
      <c r="C1177" s="152">
        <f t="shared" si="209"/>
        <v>62</v>
      </c>
      <c r="D1177" s="152" t="str">
        <f t="shared" si="210"/>
        <v>二村</v>
      </c>
      <c r="E1177" s="152" t="str">
        <f t="shared" si="211"/>
        <v>香拓</v>
      </c>
      <c r="F1177" s="153" t="str">
        <f t="shared" si="212"/>
        <v>ﾆﾑﾗ</v>
      </c>
      <c r="G1177" s="153" t="str">
        <f t="shared" si="213"/>
        <v>ｺｰﾀ</v>
      </c>
      <c r="H1177" s="154">
        <f t="shared" si="214"/>
        <v>1</v>
      </c>
      <c r="I1177" s="152" t="str">
        <f t="shared" si="206"/>
        <v>桐朋</v>
      </c>
      <c r="K1177" s="152" t="str">
        <f t="shared" si="215"/>
        <v>男</v>
      </c>
      <c r="M1177" s="151">
        <v>56293</v>
      </c>
      <c r="N1177" s="151" t="s">
        <v>2049</v>
      </c>
      <c r="O1177" s="151" t="s">
        <v>5913</v>
      </c>
      <c r="P1177" s="151" t="s">
        <v>2265</v>
      </c>
      <c r="Q1177" s="151" t="s">
        <v>5914</v>
      </c>
      <c r="R1177" s="151" t="s">
        <v>885</v>
      </c>
      <c r="T1177" s="151">
        <v>1</v>
      </c>
    </row>
    <row r="1178" spans="1:20" x14ac:dyDescent="0.2">
      <c r="A1178" s="151">
        <f t="shared" si="207"/>
        <v>56294</v>
      </c>
      <c r="B1178" s="151">
        <f t="shared" si="208"/>
        <v>5</v>
      </c>
      <c r="C1178" s="152">
        <f t="shared" si="209"/>
        <v>62</v>
      </c>
      <c r="D1178" s="152" t="str">
        <f t="shared" si="210"/>
        <v>野澤</v>
      </c>
      <c r="E1178" s="152" t="str">
        <f t="shared" si="211"/>
        <v>弘将</v>
      </c>
      <c r="F1178" s="153" t="str">
        <f t="shared" si="212"/>
        <v>ﾉｻﾞﾜ</v>
      </c>
      <c r="G1178" s="153" t="str">
        <f t="shared" si="213"/>
        <v>ﾋﾛﾏｻ</v>
      </c>
      <c r="H1178" s="154">
        <f t="shared" si="214"/>
        <v>1</v>
      </c>
      <c r="I1178" s="152" t="str">
        <f t="shared" si="206"/>
        <v>桐朋</v>
      </c>
      <c r="K1178" s="152" t="str">
        <f t="shared" si="215"/>
        <v>男</v>
      </c>
      <c r="M1178" s="151">
        <v>56294</v>
      </c>
      <c r="N1178" s="151" t="s">
        <v>1757</v>
      </c>
      <c r="O1178" s="151" t="s">
        <v>6525</v>
      </c>
      <c r="P1178" s="151" t="s">
        <v>1759</v>
      </c>
      <c r="Q1178" s="151" t="s">
        <v>6526</v>
      </c>
      <c r="R1178" s="151" t="s">
        <v>885</v>
      </c>
      <c r="T1178" s="151">
        <v>1</v>
      </c>
    </row>
    <row r="1179" spans="1:20" x14ac:dyDescent="0.2">
      <c r="A1179" s="151">
        <f t="shared" si="207"/>
        <v>56295</v>
      </c>
      <c r="B1179" s="151">
        <f t="shared" si="208"/>
        <v>5</v>
      </c>
      <c r="C1179" s="152">
        <f t="shared" si="209"/>
        <v>62</v>
      </c>
      <c r="D1179" s="152" t="str">
        <f t="shared" si="210"/>
        <v>辻村</v>
      </c>
      <c r="E1179" s="152" t="str">
        <f t="shared" si="211"/>
        <v>龍</v>
      </c>
      <c r="F1179" s="153" t="str">
        <f t="shared" si="212"/>
        <v>ﾂｼﾞﾑﾗ</v>
      </c>
      <c r="G1179" s="153" t="str">
        <f t="shared" si="213"/>
        <v>ﾘｭｳ</v>
      </c>
      <c r="H1179" s="154">
        <f t="shared" si="214"/>
        <v>1</v>
      </c>
      <c r="I1179" s="152" t="str">
        <f t="shared" si="206"/>
        <v>桐朋</v>
      </c>
      <c r="K1179" s="152" t="str">
        <f t="shared" si="215"/>
        <v>男</v>
      </c>
      <c r="M1179" s="151">
        <v>56295</v>
      </c>
      <c r="N1179" s="151" t="s">
        <v>6527</v>
      </c>
      <c r="O1179" s="151" t="s">
        <v>1239</v>
      </c>
      <c r="P1179" s="151" t="s">
        <v>6528</v>
      </c>
      <c r="Q1179" s="151" t="s">
        <v>530</v>
      </c>
      <c r="R1179" s="151" t="s">
        <v>885</v>
      </c>
      <c r="T1179" s="151">
        <v>1</v>
      </c>
    </row>
    <row r="1180" spans="1:20" x14ac:dyDescent="0.2">
      <c r="A1180" s="151">
        <f t="shared" si="207"/>
        <v>56301</v>
      </c>
      <c r="B1180" s="151">
        <f t="shared" si="208"/>
        <v>5</v>
      </c>
      <c r="C1180" s="152">
        <f t="shared" si="209"/>
        <v>63</v>
      </c>
      <c r="D1180" s="152" t="str">
        <f t="shared" si="210"/>
        <v>川田</v>
      </c>
      <c r="E1180" s="152" t="str">
        <f t="shared" si="211"/>
        <v>和輝</v>
      </c>
      <c r="F1180" s="153" t="str">
        <f t="shared" si="212"/>
        <v>ｶﾜﾀﾞ</v>
      </c>
      <c r="G1180" s="153" t="str">
        <f t="shared" si="213"/>
        <v>ｶｽﾞｷ</v>
      </c>
      <c r="H1180" s="154">
        <f t="shared" si="214"/>
        <v>1</v>
      </c>
      <c r="I1180" s="152" t="str">
        <f t="shared" si="206"/>
        <v>都日野</v>
      </c>
      <c r="K1180" s="152" t="str">
        <f t="shared" si="215"/>
        <v>男</v>
      </c>
      <c r="M1180" s="151">
        <v>56301</v>
      </c>
      <c r="N1180" s="151" t="s">
        <v>4151</v>
      </c>
      <c r="O1180" s="151" t="s">
        <v>196</v>
      </c>
      <c r="P1180" s="151" t="s">
        <v>2273</v>
      </c>
      <c r="Q1180" s="151" t="s">
        <v>376</v>
      </c>
      <c r="R1180" s="151" t="s">
        <v>885</v>
      </c>
      <c r="T1180" s="151">
        <v>1</v>
      </c>
    </row>
    <row r="1181" spans="1:20" x14ac:dyDescent="0.2">
      <c r="A1181" s="151">
        <f t="shared" si="207"/>
        <v>56302</v>
      </c>
      <c r="B1181" s="151">
        <f t="shared" si="208"/>
        <v>5</v>
      </c>
      <c r="C1181" s="152">
        <f t="shared" si="209"/>
        <v>63</v>
      </c>
      <c r="D1181" s="152" t="str">
        <f t="shared" si="210"/>
        <v>木南</v>
      </c>
      <c r="E1181" s="152" t="str">
        <f t="shared" si="211"/>
        <v>慶秋</v>
      </c>
      <c r="F1181" s="153" t="str">
        <f t="shared" si="212"/>
        <v>ｷﾅﾐ</v>
      </c>
      <c r="G1181" s="153" t="str">
        <f t="shared" si="213"/>
        <v>ｹｲｼｭｳ</v>
      </c>
      <c r="H1181" s="154">
        <f t="shared" si="214"/>
        <v>1</v>
      </c>
      <c r="I1181" s="152" t="str">
        <f t="shared" si="206"/>
        <v>都日野</v>
      </c>
      <c r="K1181" s="152" t="str">
        <f t="shared" si="215"/>
        <v>男</v>
      </c>
      <c r="M1181" s="151">
        <v>56302</v>
      </c>
      <c r="N1181" s="151" t="s">
        <v>5915</v>
      </c>
      <c r="O1181" s="151" t="s">
        <v>5916</v>
      </c>
      <c r="P1181" s="151" t="s">
        <v>5917</v>
      </c>
      <c r="Q1181" s="151" t="s">
        <v>5918</v>
      </c>
      <c r="R1181" s="151" t="s">
        <v>885</v>
      </c>
      <c r="T1181" s="151">
        <v>1</v>
      </c>
    </row>
    <row r="1182" spans="1:20" x14ac:dyDescent="0.2">
      <c r="A1182" s="151">
        <f t="shared" si="207"/>
        <v>56303</v>
      </c>
      <c r="B1182" s="151">
        <f t="shared" si="208"/>
        <v>5</v>
      </c>
      <c r="C1182" s="152">
        <f t="shared" si="209"/>
        <v>63</v>
      </c>
      <c r="D1182" s="152" t="str">
        <f t="shared" si="210"/>
        <v>倉本</v>
      </c>
      <c r="E1182" s="152" t="str">
        <f t="shared" si="211"/>
        <v>凌輔</v>
      </c>
      <c r="F1182" s="153" t="str">
        <f t="shared" si="212"/>
        <v>ｸﾗﾓﾄ</v>
      </c>
      <c r="G1182" s="153" t="str">
        <f t="shared" si="213"/>
        <v>ﾘｮｳｽｹ</v>
      </c>
      <c r="H1182" s="154">
        <f t="shared" si="214"/>
        <v>1</v>
      </c>
      <c r="I1182" s="152" t="str">
        <f t="shared" si="206"/>
        <v>都日野</v>
      </c>
      <c r="K1182" s="152" t="str">
        <f t="shared" si="215"/>
        <v>男</v>
      </c>
      <c r="M1182" s="379">
        <v>56303</v>
      </c>
      <c r="N1182" s="379" t="s">
        <v>5919</v>
      </c>
      <c r="O1182" s="379" t="s">
        <v>5920</v>
      </c>
      <c r="P1182" s="379" t="s">
        <v>5921</v>
      </c>
      <c r="Q1182" s="379" t="s">
        <v>457</v>
      </c>
      <c r="R1182" s="379" t="s">
        <v>885</v>
      </c>
      <c r="S1182" s="379"/>
      <c r="T1182" s="379">
        <v>1</v>
      </c>
    </row>
    <row r="1183" spans="1:20" x14ac:dyDescent="0.2">
      <c r="A1183" s="151">
        <f t="shared" si="207"/>
        <v>56304</v>
      </c>
      <c r="B1183" s="151">
        <f t="shared" si="208"/>
        <v>5</v>
      </c>
      <c r="C1183" s="152">
        <f t="shared" si="209"/>
        <v>63</v>
      </c>
      <c r="D1183" s="152" t="str">
        <f t="shared" si="210"/>
        <v>中</v>
      </c>
      <c r="E1183" s="152" t="str">
        <f t="shared" si="211"/>
        <v>駿仁</v>
      </c>
      <c r="F1183" s="153" t="str">
        <f t="shared" si="212"/>
        <v>ﾅｶ</v>
      </c>
      <c r="G1183" s="153" t="str">
        <f t="shared" si="213"/>
        <v>ﾊﾔﾄ</v>
      </c>
      <c r="H1183" s="154">
        <f t="shared" si="214"/>
        <v>1</v>
      </c>
      <c r="I1183" s="152" t="str">
        <f t="shared" si="206"/>
        <v>都日野</v>
      </c>
      <c r="K1183" s="152" t="str">
        <f t="shared" si="215"/>
        <v>男</v>
      </c>
      <c r="M1183" s="379">
        <v>56304</v>
      </c>
      <c r="N1183" s="379" t="s">
        <v>5922</v>
      </c>
      <c r="O1183" s="379" t="s">
        <v>5923</v>
      </c>
      <c r="P1183" s="379" t="s">
        <v>3639</v>
      </c>
      <c r="Q1183" s="379" t="s">
        <v>394</v>
      </c>
      <c r="R1183" s="379" t="s">
        <v>885</v>
      </c>
      <c r="S1183" s="379"/>
      <c r="T1183" s="379">
        <v>1</v>
      </c>
    </row>
    <row r="1184" spans="1:20" x14ac:dyDescent="0.2">
      <c r="A1184" s="151">
        <f t="shared" si="207"/>
        <v>56305</v>
      </c>
      <c r="B1184" s="151">
        <f t="shared" si="208"/>
        <v>5</v>
      </c>
      <c r="C1184" s="152">
        <f t="shared" si="209"/>
        <v>63</v>
      </c>
      <c r="D1184" s="152" t="str">
        <f t="shared" si="210"/>
        <v>坂元</v>
      </c>
      <c r="E1184" s="152" t="str">
        <f t="shared" si="211"/>
        <v>勇太</v>
      </c>
      <c r="F1184" s="153" t="str">
        <f t="shared" si="212"/>
        <v>ｻｶﾓﾄ</v>
      </c>
      <c r="G1184" s="153" t="str">
        <f t="shared" si="213"/>
        <v>ﾕｳﾀ</v>
      </c>
      <c r="H1184" s="154">
        <f t="shared" si="214"/>
        <v>1</v>
      </c>
      <c r="I1184" s="152" t="str">
        <f t="shared" si="206"/>
        <v>都日野</v>
      </c>
      <c r="K1184" s="152" t="str">
        <f t="shared" si="215"/>
        <v>男</v>
      </c>
      <c r="M1184" s="379">
        <v>56305</v>
      </c>
      <c r="N1184" s="379" t="s">
        <v>1205</v>
      </c>
      <c r="O1184" s="379" t="s">
        <v>192</v>
      </c>
      <c r="P1184" s="379" t="s">
        <v>430</v>
      </c>
      <c r="Q1184" s="379" t="s">
        <v>373</v>
      </c>
      <c r="R1184" s="379" t="s">
        <v>885</v>
      </c>
      <c r="S1184" s="379"/>
      <c r="T1184" s="379">
        <v>1</v>
      </c>
    </row>
    <row r="1185" spans="1:20" x14ac:dyDescent="0.2">
      <c r="A1185" s="151">
        <f t="shared" si="207"/>
        <v>56306</v>
      </c>
      <c r="B1185" s="151">
        <f t="shared" si="208"/>
        <v>5</v>
      </c>
      <c r="C1185" s="152">
        <f t="shared" si="209"/>
        <v>63</v>
      </c>
      <c r="D1185" s="152" t="str">
        <f t="shared" si="210"/>
        <v>平野</v>
      </c>
      <c r="E1185" s="152" t="str">
        <f t="shared" si="211"/>
        <v>樹</v>
      </c>
      <c r="F1185" s="153" t="str">
        <f t="shared" si="212"/>
        <v>ﾋﾗﾉ</v>
      </c>
      <c r="G1185" s="153" t="str">
        <f t="shared" si="213"/>
        <v>ｲﾂｷ</v>
      </c>
      <c r="H1185" s="154">
        <f t="shared" si="214"/>
        <v>1</v>
      </c>
      <c r="I1185" s="152" t="str">
        <f t="shared" si="206"/>
        <v>都日野</v>
      </c>
      <c r="K1185" s="152" t="str">
        <f t="shared" si="215"/>
        <v>男</v>
      </c>
      <c r="M1185" s="379">
        <v>56306</v>
      </c>
      <c r="N1185" s="379" t="s">
        <v>200</v>
      </c>
      <c r="O1185" s="379" t="s">
        <v>258</v>
      </c>
      <c r="P1185" s="379" t="s">
        <v>635</v>
      </c>
      <c r="Q1185" s="379" t="s">
        <v>1274</v>
      </c>
      <c r="R1185" s="379" t="s">
        <v>885</v>
      </c>
      <c r="S1185" s="379"/>
      <c r="T1185" s="379">
        <v>1</v>
      </c>
    </row>
    <row r="1186" spans="1:20" x14ac:dyDescent="0.2">
      <c r="A1186" s="151">
        <f t="shared" si="207"/>
        <v>56322</v>
      </c>
      <c r="B1186" s="151">
        <f t="shared" si="208"/>
        <v>5</v>
      </c>
      <c r="C1186" s="152">
        <f t="shared" si="209"/>
        <v>63</v>
      </c>
      <c r="D1186" s="152" t="str">
        <f t="shared" si="210"/>
        <v>下島</v>
      </c>
      <c r="E1186" s="152" t="str">
        <f t="shared" si="211"/>
        <v>龍</v>
      </c>
      <c r="F1186" s="153" t="str">
        <f t="shared" si="212"/>
        <v>ｼﾓｼﾞﾏ</v>
      </c>
      <c r="G1186" s="153" t="str">
        <f t="shared" si="213"/>
        <v>ﾛﾝ</v>
      </c>
      <c r="H1186" s="154">
        <f t="shared" si="214"/>
        <v>3</v>
      </c>
      <c r="I1186" s="152" t="str">
        <f t="shared" si="206"/>
        <v>都日野</v>
      </c>
      <c r="K1186" s="152" t="str">
        <f t="shared" si="215"/>
        <v>男</v>
      </c>
      <c r="M1186" s="379">
        <v>56322</v>
      </c>
      <c r="N1186" s="379" t="s">
        <v>2654</v>
      </c>
      <c r="O1186" s="379" t="s">
        <v>1239</v>
      </c>
      <c r="P1186" s="379" t="s">
        <v>2655</v>
      </c>
      <c r="Q1186" s="379" t="s">
        <v>2656</v>
      </c>
      <c r="R1186" s="379" t="s">
        <v>885</v>
      </c>
      <c r="S1186" s="379"/>
      <c r="T1186" s="379">
        <v>3</v>
      </c>
    </row>
    <row r="1187" spans="1:20" x14ac:dyDescent="0.2">
      <c r="A1187" s="151">
        <f t="shared" si="207"/>
        <v>56324</v>
      </c>
      <c r="B1187" s="151">
        <f t="shared" si="208"/>
        <v>5</v>
      </c>
      <c r="C1187" s="152">
        <f t="shared" si="209"/>
        <v>63</v>
      </c>
      <c r="D1187" s="152" t="str">
        <f t="shared" si="210"/>
        <v>畠山</v>
      </c>
      <c r="E1187" s="152" t="str">
        <f t="shared" si="211"/>
        <v>柊平</v>
      </c>
      <c r="F1187" s="153" t="str">
        <f t="shared" si="212"/>
        <v>ﾊﾀｹﾔﾏ</v>
      </c>
      <c r="G1187" s="153" t="str">
        <f t="shared" si="213"/>
        <v>ｼｭｳﾍｲ</v>
      </c>
      <c r="H1187" s="154">
        <f t="shared" si="214"/>
        <v>3</v>
      </c>
      <c r="I1187" s="152" t="str">
        <f t="shared" si="206"/>
        <v>都日野</v>
      </c>
      <c r="K1187" s="152" t="str">
        <f t="shared" si="215"/>
        <v>男</v>
      </c>
      <c r="M1187" s="379">
        <v>56324</v>
      </c>
      <c r="N1187" s="379" t="s">
        <v>1487</v>
      </c>
      <c r="O1187" s="379" t="s">
        <v>2657</v>
      </c>
      <c r="P1187" s="379" t="s">
        <v>1488</v>
      </c>
      <c r="Q1187" s="379" t="s">
        <v>932</v>
      </c>
      <c r="R1187" s="379" t="s">
        <v>885</v>
      </c>
      <c r="S1187" s="379"/>
      <c r="T1187" s="379">
        <v>3</v>
      </c>
    </row>
    <row r="1188" spans="1:20" x14ac:dyDescent="0.2">
      <c r="A1188" s="151">
        <f t="shared" si="207"/>
        <v>56326</v>
      </c>
      <c r="B1188" s="151">
        <f t="shared" si="208"/>
        <v>5</v>
      </c>
      <c r="C1188" s="152">
        <f t="shared" si="209"/>
        <v>63</v>
      </c>
      <c r="D1188" s="152" t="str">
        <f t="shared" si="210"/>
        <v>古野</v>
      </c>
      <c r="E1188" s="152" t="str">
        <f t="shared" si="211"/>
        <v>広志郎</v>
      </c>
      <c r="F1188" s="153" t="str">
        <f t="shared" si="212"/>
        <v>ﾌﾙﾉ</v>
      </c>
      <c r="G1188" s="153" t="str">
        <f t="shared" si="213"/>
        <v>ｺｳｼﾛｳ</v>
      </c>
      <c r="H1188" s="154">
        <f t="shared" si="214"/>
        <v>3</v>
      </c>
      <c r="I1188" s="152" t="str">
        <f t="shared" si="206"/>
        <v>都日野</v>
      </c>
      <c r="K1188" s="152" t="str">
        <f t="shared" si="215"/>
        <v>男</v>
      </c>
      <c r="M1188" s="379">
        <v>56326</v>
      </c>
      <c r="N1188" s="379" t="s">
        <v>2658</v>
      </c>
      <c r="O1188" s="379" t="s">
        <v>2659</v>
      </c>
      <c r="P1188" s="379" t="s">
        <v>2660</v>
      </c>
      <c r="Q1188" s="379" t="s">
        <v>39</v>
      </c>
      <c r="R1188" s="379" t="s">
        <v>885</v>
      </c>
      <c r="S1188" s="379"/>
      <c r="T1188" s="379">
        <v>3</v>
      </c>
    </row>
    <row r="1189" spans="1:20" x14ac:dyDescent="0.2">
      <c r="A1189" s="151">
        <f t="shared" si="207"/>
        <v>56327</v>
      </c>
      <c r="B1189" s="151">
        <f t="shared" si="208"/>
        <v>5</v>
      </c>
      <c r="C1189" s="152">
        <f t="shared" si="209"/>
        <v>63</v>
      </c>
      <c r="D1189" s="152" t="str">
        <f t="shared" si="210"/>
        <v>村木</v>
      </c>
      <c r="E1189" s="152" t="str">
        <f t="shared" si="211"/>
        <v>裕樹</v>
      </c>
      <c r="F1189" s="153" t="str">
        <f t="shared" si="212"/>
        <v>ﾑﾗｷ</v>
      </c>
      <c r="G1189" s="153" t="str">
        <f t="shared" si="213"/>
        <v>ﾋﾛｷ</v>
      </c>
      <c r="H1189" s="154">
        <f t="shared" si="214"/>
        <v>3</v>
      </c>
      <c r="I1189" s="152" t="str">
        <f t="shared" si="206"/>
        <v>都日野</v>
      </c>
      <c r="K1189" s="152" t="str">
        <f t="shared" si="215"/>
        <v>男</v>
      </c>
      <c r="M1189" s="151">
        <v>56327</v>
      </c>
      <c r="N1189" s="151" t="s">
        <v>2661</v>
      </c>
      <c r="O1189" s="151" t="s">
        <v>1833</v>
      </c>
      <c r="P1189" s="151" t="s">
        <v>2662</v>
      </c>
      <c r="Q1189" s="151" t="s">
        <v>391</v>
      </c>
      <c r="R1189" s="151" t="s">
        <v>885</v>
      </c>
      <c r="T1189" s="151">
        <v>3</v>
      </c>
    </row>
    <row r="1190" spans="1:20" x14ac:dyDescent="0.2">
      <c r="A1190" s="151">
        <f t="shared" si="207"/>
        <v>56329</v>
      </c>
      <c r="B1190" s="151">
        <f t="shared" si="208"/>
        <v>5</v>
      </c>
      <c r="C1190" s="152">
        <f t="shared" si="209"/>
        <v>63</v>
      </c>
      <c r="D1190" s="152" t="str">
        <f t="shared" si="210"/>
        <v>渡辺</v>
      </c>
      <c r="E1190" s="152" t="str">
        <f t="shared" si="211"/>
        <v>真大</v>
      </c>
      <c r="F1190" s="153" t="str">
        <f t="shared" si="212"/>
        <v>ﾜﾀﾅﾍﾞ</v>
      </c>
      <c r="G1190" s="153" t="str">
        <f t="shared" si="213"/>
        <v>ﾏﾋﾛ</v>
      </c>
      <c r="H1190" s="154">
        <f t="shared" si="214"/>
        <v>3</v>
      </c>
      <c r="I1190" s="152" t="str">
        <f t="shared" si="206"/>
        <v>都日野</v>
      </c>
      <c r="K1190" s="152" t="str">
        <f t="shared" si="215"/>
        <v>男</v>
      </c>
      <c r="M1190" s="151">
        <v>56329</v>
      </c>
      <c r="N1190" s="151" t="s">
        <v>113</v>
      </c>
      <c r="O1190" s="151" t="s">
        <v>1532</v>
      </c>
      <c r="P1190" s="151" t="s">
        <v>346</v>
      </c>
      <c r="Q1190" s="151" t="s">
        <v>1629</v>
      </c>
      <c r="R1190" s="151" t="s">
        <v>885</v>
      </c>
      <c r="T1190" s="151">
        <v>3</v>
      </c>
    </row>
    <row r="1191" spans="1:20" x14ac:dyDescent="0.2">
      <c r="A1191" s="151">
        <f t="shared" si="207"/>
        <v>56330</v>
      </c>
      <c r="B1191" s="151">
        <f t="shared" si="208"/>
        <v>5</v>
      </c>
      <c r="C1191" s="152">
        <f t="shared" si="209"/>
        <v>63</v>
      </c>
      <c r="D1191" s="152" t="str">
        <f t="shared" si="210"/>
        <v>猪俣</v>
      </c>
      <c r="E1191" s="152" t="str">
        <f t="shared" si="211"/>
        <v>祐樹</v>
      </c>
      <c r="F1191" s="153" t="str">
        <f t="shared" si="212"/>
        <v>ｲﾉﾏﾀ</v>
      </c>
      <c r="G1191" s="153" t="str">
        <f t="shared" si="213"/>
        <v>ﾋﾛｷ</v>
      </c>
      <c r="H1191" s="154">
        <f t="shared" si="214"/>
        <v>2</v>
      </c>
      <c r="I1191" s="152" t="str">
        <f t="shared" si="206"/>
        <v>都日野</v>
      </c>
      <c r="K1191" s="152" t="str">
        <f t="shared" si="215"/>
        <v>男</v>
      </c>
      <c r="M1191" s="151">
        <v>56330</v>
      </c>
      <c r="N1191" s="151" t="s">
        <v>1753</v>
      </c>
      <c r="O1191" s="151" t="s">
        <v>4309</v>
      </c>
      <c r="P1191" s="151" t="s">
        <v>1338</v>
      </c>
      <c r="Q1191" s="151" t="s">
        <v>391</v>
      </c>
      <c r="R1191" s="151" t="s">
        <v>885</v>
      </c>
      <c r="T1191" s="151">
        <v>2</v>
      </c>
    </row>
    <row r="1192" spans="1:20" x14ac:dyDescent="0.2">
      <c r="A1192" s="151">
        <f t="shared" si="207"/>
        <v>56331</v>
      </c>
      <c r="B1192" s="151">
        <f t="shared" si="208"/>
        <v>5</v>
      </c>
      <c r="C1192" s="152">
        <f t="shared" si="209"/>
        <v>63</v>
      </c>
      <c r="D1192" s="152" t="str">
        <f t="shared" si="210"/>
        <v>上野</v>
      </c>
      <c r="E1192" s="152" t="str">
        <f t="shared" si="211"/>
        <v>健輔</v>
      </c>
      <c r="F1192" s="153" t="str">
        <f t="shared" si="212"/>
        <v>ｳｴﾉ</v>
      </c>
      <c r="G1192" s="153" t="str">
        <f t="shared" si="213"/>
        <v>ｹﾝｽｹ</v>
      </c>
      <c r="H1192" s="154">
        <f t="shared" si="214"/>
        <v>2</v>
      </c>
      <c r="I1192" s="152" t="str">
        <f t="shared" si="206"/>
        <v>都日野</v>
      </c>
      <c r="K1192" s="152" t="str">
        <f t="shared" si="215"/>
        <v>男</v>
      </c>
      <c r="M1192" s="151">
        <v>56331</v>
      </c>
      <c r="N1192" s="151" t="s">
        <v>248</v>
      </c>
      <c r="O1192" s="151" t="s">
        <v>4400</v>
      </c>
      <c r="P1192" s="151" t="s">
        <v>550</v>
      </c>
      <c r="Q1192" s="151" t="s">
        <v>4401</v>
      </c>
      <c r="R1192" s="151" t="s">
        <v>885</v>
      </c>
      <c r="T1192" s="151">
        <v>2</v>
      </c>
    </row>
    <row r="1193" spans="1:20" x14ac:dyDescent="0.2">
      <c r="A1193" s="151">
        <f t="shared" si="207"/>
        <v>56332</v>
      </c>
      <c r="B1193" s="151">
        <f t="shared" si="208"/>
        <v>5</v>
      </c>
      <c r="C1193" s="152">
        <f t="shared" si="209"/>
        <v>63</v>
      </c>
      <c r="D1193" s="152" t="str">
        <f t="shared" si="210"/>
        <v>野内</v>
      </c>
      <c r="E1193" s="152" t="str">
        <f t="shared" si="211"/>
        <v>修平</v>
      </c>
      <c r="F1193" s="153" t="str">
        <f t="shared" si="212"/>
        <v>ﾉｳﾁ</v>
      </c>
      <c r="G1193" s="153" t="str">
        <f t="shared" si="213"/>
        <v>ｼｭｳﾍｲ</v>
      </c>
      <c r="H1193" s="154">
        <f t="shared" si="214"/>
        <v>2</v>
      </c>
      <c r="I1193" s="152" t="str">
        <f t="shared" si="206"/>
        <v>都日野</v>
      </c>
      <c r="K1193" s="152" t="str">
        <f t="shared" si="215"/>
        <v>男</v>
      </c>
      <c r="M1193" s="151">
        <v>56332</v>
      </c>
      <c r="N1193" s="151" t="s">
        <v>4402</v>
      </c>
      <c r="O1193" s="151" t="s">
        <v>4403</v>
      </c>
      <c r="P1193" s="151" t="s">
        <v>4404</v>
      </c>
      <c r="Q1193" s="151" t="s">
        <v>932</v>
      </c>
      <c r="R1193" s="151" t="s">
        <v>885</v>
      </c>
      <c r="T1193" s="151">
        <v>2</v>
      </c>
    </row>
    <row r="1194" spans="1:20" x14ac:dyDescent="0.2">
      <c r="A1194" s="151">
        <f t="shared" si="207"/>
        <v>56365</v>
      </c>
      <c r="B1194" s="151">
        <f t="shared" si="208"/>
        <v>5</v>
      </c>
      <c r="C1194" s="152">
        <f t="shared" si="209"/>
        <v>63</v>
      </c>
      <c r="D1194" s="152" t="str">
        <f t="shared" si="210"/>
        <v>片野</v>
      </c>
      <c r="E1194" s="152" t="str">
        <f t="shared" si="211"/>
        <v>晶</v>
      </c>
      <c r="F1194" s="153" t="str">
        <f t="shared" si="212"/>
        <v>ｶﾀﾉ</v>
      </c>
      <c r="G1194" s="153" t="str">
        <f t="shared" si="213"/>
        <v>ｱｷﾗ</v>
      </c>
      <c r="H1194" s="154">
        <f t="shared" si="214"/>
        <v>1</v>
      </c>
      <c r="I1194" s="152" t="str">
        <f t="shared" si="206"/>
        <v>都日野</v>
      </c>
      <c r="K1194" s="152" t="str">
        <f t="shared" si="215"/>
        <v>女</v>
      </c>
      <c r="M1194" s="151">
        <v>56365</v>
      </c>
      <c r="N1194" s="151" t="s">
        <v>5924</v>
      </c>
      <c r="O1194" s="151" t="s">
        <v>5925</v>
      </c>
      <c r="P1194" s="151" t="s">
        <v>5926</v>
      </c>
      <c r="Q1194" s="151" t="s">
        <v>335</v>
      </c>
      <c r="R1194" s="151" t="s">
        <v>886</v>
      </c>
      <c r="T1194" s="151">
        <v>1</v>
      </c>
    </row>
    <row r="1195" spans="1:20" x14ac:dyDescent="0.2">
      <c r="A1195" s="151">
        <f t="shared" si="207"/>
        <v>56366</v>
      </c>
      <c r="B1195" s="151">
        <f t="shared" si="208"/>
        <v>5</v>
      </c>
      <c r="C1195" s="152">
        <f t="shared" si="209"/>
        <v>63</v>
      </c>
      <c r="D1195" s="152" t="str">
        <f t="shared" si="210"/>
        <v>木原</v>
      </c>
      <c r="E1195" s="152" t="str">
        <f t="shared" si="211"/>
        <v>萌波</v>
      </c>
      <c r="F1195" s="153" t="str">
        <f t="shared" si="212"/>
        <v>ｷﾊﾗ</v>
      </c>
      <c r="G1195" s="153" t="str">
        <f t="shared" si="213"/>
        <v>ﾓﾅﾐ</v>
      </c>
      <c r="H1195" s="154">
        <f t="shared" si="214"/>
        <v>1</v>
      </c>
      <c r="I1195" s="152" t="str">
        <f t="shared" si="206"/>
        <v>都日野</v>
      </c>
      <c r="K1195" s="152" t="str">
        <f t="shared" si="215"/>
        <v>女</v>
      </c>
      <c r="M1195" s="379">
        <v>56366</v>
      </c>
      <c r="N1195" s="379" t="s">
        <v>5927</v>
      </c>
      <c r="O1195" s="379" t="s">
        <v>5928</v>
      </c>
      <c r="P1195" s="379" t="s">
        <v>5929</v>
      </c>
      <c r="Q1195" s="379" t="s">
        <v>3558</v>
      </c>
      <c r="R1195" s="379" t="s">
        <v>886</v>
      </c>
      <c r="S1195" s="379"/>
      <c r="T1195" s="379">
        <v>1</v>
      </c>
    </row>
    <row r="1196" spans="1:20" x14ac:dyDescent="0.2">
      <c r="A1196" s="151">
        <f t="shared" si="207"/>
        <v>56370</v>
      </c>
      <c r="B1196" s="151">
        <f t="shared" si="208"/>
        <v>5</v>
      </c>
      <c r="C1196" s="152">
        <f t="shared" si="209"/>
        <v>63</v>
      </c>
      <c r="D1196" s="152" t="str">
        <f t="shared" si="210"/>
        <v>北谷</v>
      </c>
      <c r="E1196" s="152" t="str">
        <f t="shared" si="211"/>
        <v>多嬉</v>
      </c>
      <c r="F1196" s="153" t="str">
        <f t="shared" si="212"/>
        <v>ｷﾀﾔ</v>
      </c>
      <c r="G1196" s="153" t="str">
        <f t="shared" si="213"/>
        <v>ﾀｷ</v>
      </c>
      <c r="H1196" s="154">
        <f t="shared" si="214"/>
        <v>3</v>
      </c>
      <c r="I1196" s="152" t="str">
        <f t="shared" si="206"/>
        <v>都日野</v>
      </c>
      <c r="K1196" s="152" t="str">
        <f t="shared" si="215"/>
        <v>女</v>
      </c>
      <c r="M1196" s="151">
        <v>56370</v>
      </c>
      <c r="N1196" s="151" t="s">
        <v>2663</v>
      </c>
      <c r="O1196" s="151" t="s">
        <v>2664</v>
      </c>
      <c r="P1196" s="151" t="s">
        <v>2665</v>
      </c>
      <c r="Q1196" s="151" t="s">
        <v>2666</v>
      </c>
      <c r="R1196" s="151" t="s">
        <v>886</v>
      </c>
      <c r="T1196" s="151">
        <v>3</v>
      </c>
    </row>
    <row r="1197" spans="1:20" x14ac:dyDescent="0.2">
      <c r="A1197" s="151">
        <f t="shared" si="207"/>
        <v>56371</v>
      </c>
      <c r="B1197" s="151">
        <f t="shared" si="208"/>
        <v>5</v>
      </c>
      <c r="C1197" s="152">
        <f t="shared" si="209"/>
        <v>63</v>
      </c>
      <c r="D1197" s="152" t="str">
        <f t="shared" si="210"/>
        <v>小林</v>
      </c>
      <c r="E1197" s="152" t="str">
        <f t="shared" si="211"/>
        <v>蒼</v>
      </c>
      <c r="F1197" s="153" t="str">
        <f t="shared" si="212"/>
        <v>ｺﾊﾞﾔｼ</v>
      </c>
      <c r="G1197" s="153" t="str">
        <f t="shared" si="213"/>
        <v>ｱｵｲ</v>
      </c>
      <c r="H1197" s="154">
        <f t="shared" si="214"/>
        <v>3</v>
      </c>
      <c r="I1197" s="152" t="str">
        <f t="shared" si="206"/>
        <v>都日野</v>
      </c>
      <c r="K1197" s="152" t="str">
        <f t="shared" si="215"/>
        <v>女</v>
      </c>
      <c r="M1197" s="151">
        <v>56371</v>
      </c>
      <c r="N1197" s="151" t="s">
        <v>121</v>
      </c>
      <c r="O1197" s="151" t="s">
        <v>2667</v>
      </c>
      <c r="P1197" s="151" t="s">
        <v>375</v>
      </c>
      <c r="Q1197" s="151" t="s">
        <v>952</v>
      </c>
      <c r="R1197" s="151" t="s">
        <v>886</v>
      </c>
      <c r="T1197" s="151">
        <v>3</v>
      </c>
    </row>
    <row r="1198" spans="1:20" x14ac:dyDescent="0.2">
      <c r="A1198" s="151">
        <f t="shared" si="207"/>
        <v>56372</v>
      </c>
      <c r="B1198" s="151">
        <f t="shared" si="208"/>
        <v>5</v>
      </c>
      <c r="C1198" s="152">
        <f t="shared" si="209"/>
        <v>63</v>
      </c>
      <c r="D1198" s="152" t="str">
        <f t="shared" si="210"/>
        <v>関</v>
      </c>
      <c r="E1198" s="152" t="str">
        <f t="shared" si="211"/>
        <v>有香</v>
      </c>
      <c r="F1198" s="153" t="str">
        <f t="shared" si="212"/>
        <v>ｾｷ</v>
      </c>
      <c r="G1198" s="153" t="str">
        <f t="shared" si="213"/>
        <v>ﾕｳｶ</v>
      </c>
      <c r="H1198" s="154">
        <f t="shared" si="214"/>
        <v>3</v>
      </c>
      <c r="I1198" s="152" t="str">
        <f t="shared" si="206"/>
        <v>都日野</v>
      </c>
      <c r="K1198" s="152" t="str">
        <f t="shared" si="215"/>
        <v>女</v>
      </c>
      <c r="M1198" s="151">
        <v>56372</v>
      </c>
      <c r="N1198" s="151" t="s">
        <v>415</v>
      </c>
      <c r="O1198" s="151" t="s">
        <v>2668</v>
      </c>
      <c r="P1198" s="151" t="s">
        <v>416</v>
      </c>
      <c r="Q1198" s="151" t="s">
        <v>554</v>
      </c>
      <c r="R1198" s="151" t="s">
        <v>886</v>
      </c>
      <c r="T1198" s="151">
        <v>3</v>
      </c>
    </row>
    <row r="1199" spans="1:20" x14ac:dyDescent="0.2">
      <c r="A1199" s="151">
        <f t="shared" si="207"/>
        <v>56373</v>
      </c>
      <c r="B1199" s="151">
        <f t="shared" si="208"/>
        <v>5</v>
      </c>
      <c r="C1199" s="152">
        <f t="shared" si="209"/>
        <v>63</v>
      </c>
      <c r="D1199" s="152" t="str">
        <f t="shared" si="210"/>
        <v>田代</v>
      </c>
      <c r="E1199" s="152" t="str">
        <f t="shared" si="211"/>
        <v>藍</v>
      </c>
      <c r="F1199" s="153" t="str">
        <f t="shared" si="212"/>
        <v>ﾀｼﾛ</v>
      </c>
      <c r="G1199" s="153" t="str">
        <f t="shared" si="213"/>
        <v>ｱｲ</v>
      </c>
      <c r="H1199" s="154">
        <f t="shared" si="214"/>
        <v>3</v>
      </c>
      <c r="I1199" s="152" t="str">
        <f t="shared" si="206"/>
        <v>都日野</v>
      </c>
      <c r="K1199" s="152" t="str">
        <f t="shared" si="215"/>
        <v>女</v>
      </c>
      <c r="M1199" s="151">
        <v>56373</v>
      </c>
      <c r="N1199" s="151" t="s">
        <v>1666</v>
      </c>
      <c r="O1199" s="151" t="s">
        <v>1445</v>
      </c>
      <c r="P1199" s="151" t="s">
        <v>1667</v>
      </c>
      <c r="Q1199" s="151" t="s">
        <v>408</v>
      </c>
      <c r="R1199" s="151" t="s">
        <v>886</v>
      </c>
      <c r="T1199" s="151">
        <v>3</v>
      </c>
    </row>
    <row r="1200" spans="1:20" x14ac:dyDescent="0.2">
      <c r="A1200" s="151">
        <f t="shared" si="207"/>
        <v>56375</v>
      </c>
      <c r="B1200" s="151">
        <f t="shared" si="208"/>
        <v>5</v>
      </c>
      <c r="C1200" s="152">
        <f t="shared" si="209"/>
        <v>63</v>
      </c>
      <c r="D1200" s="152" t="str">
        <f t="shared" si="210"/>
        <v>藤本</v>
      </c>
      <c r="E1200" s="152" t="str">
        <f t="shared" si="211"/>
        <v>真美</v>
      </c>
      <c r="F1200" s="153" t="str">
        <f t="shared" si="212"/>
        <v>ﾌｼﾞﾓﾄ</v>
      </c>
      <c r="G1200" s="153" t="str">
        <f t="shared" si="213"/>
        <v>ﾏﾐ</v>
      </c>
      <c r="H1200" s="154">
        <f t="shared" si="214"/>
        <v>2</v>
      </c>
      <c r="I1200" s="152" t="str">
        <f t="shared" si="206"/>
        <v>都日野</v>
      </c>
      <c r="K1200" s="152" t="str">
        <f t="shared" si="215"/>
        <v>女</v>
      </c>
      <c r="M1200" s="151">
        <v>56375</v>
      </c>
      <c r="N1200" s="151" t="s">
        <v>1622</v>
      </c>
      <c r="O1200" s="151" t="s">
        <v>2735</v>
      </c>
      <c r="P1200" s="151" t="s">
        <v>1284</v>
      </c>
      <c r="Q1200" s="151" t="s">
        <v>2736</v>
      </c>
      <c r="R1200" s="151" t="s">
        <v>886</v>
      </c>
      <c r="T1200" s="151">
        <v>2</v>
      </c>
    </row>
    <row r="1201" spans="1:20" x14ac:dyDescent="0.2">
      <c r="A1201" s="151">
        <f t="shared" si="207"/>
        <v>56376</v>
      </c>
      <c r="B1201" s="151">
        <f t="shared" si="208"/>
        <v>5</v>
      </c>
      <c r="C1201" s="152">
        <f t="shared" si="209"/>
        <v>63</v>
      </c>
      <c r="D1201" s="152" t="str">
        <f t="shared" si="210"/>
        <v>土屋</v>
      </c>
      <c r="E1201" s="152" t="str">
        <f t="shared" si="211"/>
        <v>実玖</v>
      </c>
      <c r="F1201" s="153" t="str">
        <f t="shared" si="212"/>
        <v>ﾂﾁﾔ</v>
      </c>
      <c r="G1201" s="153" t="str">
        <f t="shared" si="213"/>
        <v>ﾐｸ</v>
      </c>
      <c r="H1201" s="154">
        <f t="shared" si="214"/>
        <v>2</v>
      </c>
      <c r="I1201" s="152" t="str">
        <f t="shared" si="206"/>
        <v>都日野</v>
      </c>
      <c r="K1201" s="152" t="str">
        <f t="shared" si="215"/>
        <v>女</v>
      </c>
      <c r="M1201" s="151">
        <v>56376</v>
      </c>
      <c r="N1201" s="151" t="s">
        <v>286</v>
      </c>
      <c r="O1201" s="151" t="s">
        <v>4405</v>
      </c>
      <c r="P1201" s="151" t="s">
        <v>646</v>
      </c>
      <c r="Q1201" s="151" t="s">
        <v>557</v>
      </c>
      <c r="R1201" s="151" t="s">
        <v>886</v>
      </c>
      <c r="T1201" s="151">
        <v>2</v>
      </c>
    </row>
    <row r="1202" spans="1:20" x14ac:dyDescent="0.2">
      <c r="A1202" s="151">
        <f t="shared" si="207"/>
        <v>56377</v>
      </c>
      <c r="B1202" s="151">
        <f t="shared" si="208"/>
        <v>5</v>
      </c>
      <c r="C1202" s="152">
        <f t="shared" si="209"/>
        <v>63</v>
      </c>
      <c r="D1202" s="152" t="str">
        <f t="shared" si="210"/>
        <v>楢崎</v>
      </c>
      <c r="E1202" s="152" t="str">
        <f t="shared" si="211"/>
        <v>遥</v>
      </c>
      <c r="F1202" s="153" t="str">
        <f t="shared" si="212"/>
        <v>ﾅﾗｻﾞｷ</v>
      </c>
      <c r="G1202" s="153" t="str">
        <f t="shared" si="213"/>
        <v>ﾊﾙｶ</v>
      </c>
      <c r="H1202" s="154">
        <f t="shared" si="214"/>
        <v>2</v>
      </c>
      <c r="I1202" s="152" t="str">
        <f t="shared" si="206"/>
        <v>都日野</v>
      </c>
      <c r="K1202" s="152" t="str">
        <f t="shared" si="215"/>
        <v>女</v>
      </c>
      <c r="M1202" s="151">
        <v>56377</v>
      </c>
      <c r="N1202" s="151" t="s">
        <v>4406</v>
      </c>
      <c r="O1202" s="151" t="s">
        <v>261</v>
      </c>
      <c r="P1202" s="151" t="s">
        <v>4631</v>
      </c>
      <c r="Q1202" s="151" t="s">
        <v>364</v>
      </c>
      <c r="R1202" s="151" t="s">
        <v>886</v>
      </c>
      <c r="T1202" s="151">
        <v>2</v>
      </c>
    </row>
    <row r="1203" spans="1:20" x14ac:dyDescent="0.2">
      <c r="A1203" s="151">
        <f t="shared" si="207"/>
        <v>56401</v>
      </c>
      <c r="B1203" s="151">
        <f t="shared" si="208"/>
        <v>5</v>
      </c>
      <c r="C1203" s="152">
        <f t="shared" si="209"/>
        <v>64</v>
      </c>
      <c r="D1203" s="152" t="str">
        <f t="shared" si="210"/>
        <v>福谷</v>
      </c>
      <c r="E1203" s="152" t="str">
        <f t="shared" si="211"/>
        <v>颯太</v>
      </c>
      <c r="F1203" s="153" t="str">
        <f t="shared" si="212"/>
        <v>ﾌｸﾀﾆ</v>
      </c>
      <c r="G1203" s="153" t="str">
        <f t="shared" si="213"/>
        <v>ｿｳﾀ</v>
      </c>
      <c r="H1203" s="154">
        <f t="shared" si="214"/>
        <v>2</v>
      </c>
      <c r="I1203" s="152" t="str">
        <f t="shared" si="206"/>
        <v>都日野台</v>
      </c>
      <c r="K1203" s="152" t="str">
        <f t="shared" si="215"/>
        <v>男</v>
      </c>
      <c r="M1203" s="151">
        <v>56401</v>
      </c>
      <c r="N1203" s="151" t="s">
        <v>3640</v>
      </c>
      <c r="O1203" s="151" t="s">
        <v>950</v>
      </c>
      <c r="P1203" s="151" t="s">
        <v>3641</v>
      </c>
      <c r="Q1203" s="151" t="s">
        <v>594</v>
      </c>
      <c r="R1203" s="151" t="s">
        <v>885</v>
      </c>
      <c r="T1203" s="151">
        <v>2</v>
      </c>
    </row>
    <row r="1204" spans="1:20" x14ac:dyDescent="0.2">
      <c r="A1204" s="151">
        <f t="shared" si="207"/>
        <v>56402</v>
      </c>
      <c r="B1204" s="151">
        <f t="shared" si="208"/>
        <v>5</v>
      </c>
      <c r="C1204" s="152">
        <f t="shared" si="209"/>
        <v>64</v>
      </c>
      <c r="D1204" s="152" t="str">
        <f t="shared" si="210"/>
        <v>水野</v>
      </c>
      <c r="E1204" s="152" t="str">
        <f t="shared" si="211"/>
        <v>雄人</v>
      </c>
      <c r="F1204" s="153" t="str">
        <f t="shared" si="212"/>
        <v>ﾐｽﾞﾉ</v>
      </c>
      <c r="G1204" s="153" t="str">
        <f t="shared" si="213"/>
        <v>ﾀｹﾄ</v>
      </c>
      <c r="H1204" s="154">
        <f t="shared" si="214"/>
        <v>2</v>
      </c>
      <c r="I1204" s="152" t="str">
        <f t="shared" si="206"/>
        <v>都日野台</v>
      </c>
      <c r="K1204" s="152" t="str">
        <f t="shared" si="215"/>
        <v>男</v>
      </c>
      <c r="M1204" s="151">
        <v>56402</v>
      </c>
      <c r="N1204" s="151" t="s">
        <v>3642</v>
      </c>
      <c r="O1204" s="151" t="s">
        <v>3394</v>
      </c>
      <c r="P1204" s="151" t="s">
        <v>3643</v>
      </c>
      <c r="Q1204" s="151" t="s">
        <v>1656</v>
      </c>
      <c r="R1204" s="151" t="s">
        <v>885</v>
      </c>
      <c r="T1204" s="151">
        <v>2</v>
      </c>
    </row>
    <row r="1205" spans="1:20" x14ac:dyDescent="0.2">
      <c r="A1205" s="151">
        <f t="shared" si="207"/>
        <v>56403</v>
      </c>
      <c r="B1205" s="151">
        <f t="shared" si="208"/>
        <v>5</v>
      </c>
      <c r="C1205" s="152">
        <f t="shared" si="209"/>
        <v>64</v>
      </c>
      <c r="D1205" s="152" t="str">
        <f t="shared" si="210"/>
        <v>飯山</v>
      </c>
      <c r="E1205" s="152" t="str">
        <f t="shared" si="211"/>
        <v>太智</v>
      </c>
      <c r="F1205" s="153" t="str">
        <f t="shared" si="212"/>
        <v>ｲｲﾔﾏ</v>
      </c>
      <c r="G1205" s="153" t="str">
        <f t="shared" si="213"/>
        <v>ﾀｲﾁ</v>
      </c>
      <c r="H1205" s="154">
        <f t="shared" si="214"/>
        <v>2</v>
      </c>
      <c r="I1205" s="152" t="str">
        <f t="shared" si="206"/>
        <v>都日野台</v>
      </c>
      <c r="K1205" s="152" t="str">
        <f t="shared" si="215"/>
        <v>男</v>
      </c>
      <c r="M1205" s="151">
        <v>56403</v>
      </c>
      <c r="N1205" s="151" t="s">
        <v>4408</v>
      </c>
      <c r="O1205" s="151" t="s">
        <v>4409</v>
      </c>
      <c r="P1205" s="151" t="s">
        <v>4410</v>
      </c>
      <c r="Q1205" s="151" t="s">
        <v>515</v>
      </c>
      <c r="R1205" s="151" t="s">
        <v>885</v>
      </c>
      <c r="T1205" s="151">
        <v>2</v>
      </c>
    </row>
    <row r="1206" spans="1:20" x14ac:dyDescent="0.2">
      <c r="A1206" s="151">
        <f t="shared" si="207"/>
        <v>56404</v>
      </c>
      <c r="B1206" s="151">
        <f t="shared" si="208"/>
        <v>5</v>
      </c>
      <c r="C1206" s="152">
        <f t="shared" si="209"/>
        <v>64</v>
      </c>
      <c r="D1206" s="152" t="str">
        <f t="shared" si="210"/>
        <v>佐藤</v>
      </c>
      <c r="E1206" s="152" t="str">
        <f t="shared" si="211"/>
        <v>龍之介</v>
      </c>
      <c r="F1206" s="153" t="str">
        <f t="shared" si="212"/>
        <v>ｻﾄｳ</v>
      </c>
      <c r="G1206" s="153" t="str">
        <f t="shared" si="213"/>
        <v>ﾘｭｳﾉｽｹ</v>
      </c>
      <c r="H1206" s="154">
        <f t="shared" si="214"/>
        <v>2</v>
      </c>
      <c r="I1206" s="152" t="str">
        <f t="shared" si="206"/>
        <v>都日野台</v>
      </c>
      <c r="K1206" s="152" t="str">
        <f t="shared" si="215"/>
        <v>男</v>
      </c>
      <c r="M1206" s="151">
        <v>56404</v>
      </c>
      <c r="N1206" s="151" t="s">
        <v>101</v>
      </c>
      <c r="O1206" s="151" t="s">
        <v>232</v>
      </c>
      <c r="P1206" s="151" t="s">
        <v>313</v>
      </c>
      <c r="Q1206" s="151" t="s">
        <v>395</v>
      </c>
      <c r="R1206" s="151" t="s">
        <v>885</v>
      </c>
      <c r="T1206" s="151">
        <v>2</v>
      </c>
    </row>
    <row r="1207" spans="1:20" x14ac:dyDescent="0.2">
      <c r="A1207" s="151">
        <f t="shared" si="207"/>
        <v>56405</v>
      </c>
      <c r="B1207" s="151">
        <f t="shared" si="208"/>
        <v>5</v>
      </c>
      <c r="C1207" s="152">
        <f t="shared" si="209"/>
        <v>64</v>
      </c>
      <c r="D1207" s="152" t="str">
        <f t="shared" si="210"/>
        <v>新野</v>
      </c>
      <c r="E1207" s="152" t="str">
        <f t="shared" si="211"/>
        <v>冴生</v>
      </c>
      <c r="F1207" s="153" t="str">
        <f t="shared" si="212"/>
        <v>ｼﾝﾉ</v>
      </c>
      <c r="G1207" s="153" t="str">
        <f t="shared" si="213"/>
        <v>ｻｴｷ</v>
      </c>
      <c r="H1207" s="154">
        <f t="shared" si="214"/>
        <v>2</v>
      </c>
      <c r="I1207" s="152" t="str">
        <f t="shared" si="206"/>
        <v>都日野台</v>
      </c>
      <c r="K1207" s="152" t="str">
        <f t="shared" si="215"/>
        <v>男</v>
      </c>
      <c r="M1207" s="151">
        <v>56405</v>
      </c>
      <c r="N1207" s="151" t="s">
        <v>4411</v>
      </c>
      <c r="O1207" s="151" t="s">
        <v>4412</v>
      </c>
      <c r="P1207" s="151" t="s">
        <v>4413</v>
      </c>
      <c r="Q1207" s="151" t="s">
        <v>604</v>
      </c>
      <c r="R1207" s="151" t="s">
        <v>885</v>
      </c>
      <c r="T1207" s="151">
        <v>2</v>
      </c>
    </row>
    <row r="1208" spans="1:20" x14ac:dyDescent="0.2">
      <c r="A1208" s="151">
        <f t="shared" si="207"/>
        <v>56406</v>
      </c>
      <c r="B1208" s="151">
        <f t="shared" si="208"/>
        <v>5</v>
      </c>
      <c r="C1208" s="152">
        <f t="shared" si="209"/>
        <v>64</v>
      </c>
      <c r="D1208" s="152" t="str">
        <f t="shared" si="210"/>
        <v>秋元</v>
      </c>
      <c r="E1208" s="152" t="str">
        <f t="shared" si="211"/>
        <v>賢太郎</v>
      </c>
      <c r="F1208" s="153" t="str">
        <f t="shared" si="212"/>
        <v>ｱｷﾓﾄ</v>
      </c>
      <c r="G1208" s="153" t="str">
        <f t="shared" si="213"/>
        <v>ｹﾝﾀﾛｳ</v>
      </c>
      <c r="H1208" s="154">
        <f t="shared" si="214"/>
        <v>2</v>
      </c>
      <c r="I1208" s="152" t="str">
        <f t="shared" si="206"/>
        <v>都日野台</v>
      </c>
      <c r="K1208" s="152" t="str">
        <f t="shared" si="215"/>
        <v>男</v>
      </c>
      <c r="M1208" s="151">
        <v>56406</v>
      </c>
      <c r="N1208" s="151" t="s">
        <v>4414</v>
      </c>
      <c r="O1208" s="151" t="s">
        <v>4415</v>
      </c>
      <c r="P1208" s="151" t="s">
        <v>4416</v>
      </c>
      <c r="Q1208" s="151" t="s">
        <v>488</v>
      </c>
      <c r="R1208" s="151" t="s">
        <v>885</v>
      </c>
      <c r="T1208" s="151">
        <v>2</v>
      </c>
    </row>
    <row r="1209" spans="1:20" x14ac:dyDescent="0.2">
      <c r="A1209" s="151">
        <f t="shared" si="207"/>
        <v>56407</v>
      </c>
      <c r="B1209" s="151">
        <f t="shared" si="208"/>
        <v>5</v>
      </c>
      <c r="C1209" s="152">
        <f t="shared" si="209"/>
        <v>64</v>
      </c>
      <c r="D1209" s="152" t="str">
        <f t="shared" si="210"/>
        <v>徳武</v>
      </c>
      <c r="E1209" s="152" t="str">
        <f t="shared" si="211"/>
        <v>佑騎</v>
      </c>
      <c r="F1209" s="153" t="str">
        <f t="shared" si="212"/>
        <v>ﾄｸﾀｹ</v>
      </c>
      <c r="G1209" s="153" t="str">
        <f t="shared" si="213"/>
        <v>ﾕｳｷ</v>
      </c>
      <c r="H1209" s="154">
        <f t="shared" si="214"/>
        <v>2</v>
      </c>
      <c r="I1209" s="152" t="str">
        <f t="shared" si="206"/>
        <v>都日野台</v>
      </c>
      <c r="K1209" s="152" t="str">
        <f t="shared" si="215"/>
        <v>男</v>
      </c>
      <c r="M1209" s="151">
        <v>56407</v>
      </c>
      <c r="N1209" s="151" t="s">
        <v>4417</v>
      </c>
      <c r="O1209" s="151" t="s">
        <v>4418</v>
      </c>
      <c r="P1209" s="151" t="s">
        <v>4419</v>
      </c>
      <c r="Q1209" s="151" t="s">
        <v>307</v>
      </c>
      <c r="R1209" s="151" t="s">
        <v>885</v>
      </c>
      <c r="T1209" s="151">
        <v>2</v>
      </c>
    </row>
    <row r="1210" spans="1:20" x14ac:dyDescent="0.2">
      <c r="A1210" s="151">
        <f t="shared" si="207"/>
        <v>56408</v>
      </c>
      <c r="B1210" s="151">
        <f t="shared" si="208"/>
        <v>5</v>
      </c>
      <c r="C1210" s="152">
        <f t="shared" si="209"/>
        <v>64</v>
      </c>
      <c r="D1210" s="152" t="str">
        <f t="shared" si="210"/>
        <v>藤原</v>
      </c>
      <c r="E1210" s="152" t="str">
        <f t="shared" si="211"/>
        <v>秀星</v>
      </c>
      <c r="F1210" s="153" t="str">
        <f t="shared" si="212"/>
        <v>ﾌｼﾞﾜﾗ</v>
      </c>
      <c r="G1210" s="153" t="str">
        <f t="shared" si="213"/>
        <v>ｼｭｳｾｲ</v>
      </c>
      <c r="H1210" s="154">
        <f t="shared" si="214"/>
        <v>2</v>
      </c>
      <c r="I1210" s="152" t="str">
        <f t="shared" si="206"/>
        <v>都日野台</v>
      </c>
      <c r="K1210" s="152" t="str">
        <f t="shared" si="215"/>
        <v>男</v>
      </c>
      <c r="M1210" s="151">
        <v>56408</v>
      </c>
      <c r="N1210" s="151" t="s">
        <v>1754</v>
      </c>
      <c r="O1210" s="151" t="s">
        <v>4420</v>
      </c>
      <c r="P1210" s="151" t="s">
        <v>1755</v>
      </c>
      <c r="Q1210" s="151" t="s">
        <v>4421</v>
      </c>
      <c r="R1210" s="151" t="s">
        <v>885</v>
      </c>
      <c r="T1210" s="151">
        <v>2</v>
      </c>
    </row>
    <row r="1211" spans="1:20" x14ac:dyDescent="0.2">
      <c r="A1211" s="151">
        <f t="shared" si="207"/>
        <v>56409</v>
      </c>
      <c r="B1211" s="151">
        <f t="shared" si="208"/>
        <v>5</v>
      </c>
      <c r="C1211" s="152">
        <f t="shared" si="209"/>
        <v>64</v>
      </c>
      <c r="D1211" s="152" t="str">
        <f t="shared" si="210"/>
        <v>島村</v>
      </c>
      <c r="E1211" s="152" t="str">
        <f t="shared" si="211"/>
        <v>燿人</v>
      </c>
      <c r="F1211" s="153" t="str">
        <f t="shared" si="212"/>
        <v>ｼﾏﾑﾗ</v>
      </c>
      <c r="G1211" s="153" t="str">
        <f t="shared" si="213"/>
        <v>ｱｷﾄ</v>
      </c>
      <c r="H1211" s="154">
        <f t="shared" si="214"/>
        <v>2</v>
      </c>
      <c r="I1211" s="152" t="str">
        <f t="shared" si="206"/>
        <v>都日野台</v>
      </c>
      <c r="K1211" s="152" t="str">
        <f t="shared" si="215"/>
        <v>男</v>
      </c>
      <c r="M1211" s="151">
        <v>56409</v>
      </c>
      <c r="N1211" s="151" t="s">
        <v>1276</v>
      </c>
      <c r="O1211" s="151" t="s">
        <v>4422</v>
      </c>
      <c r="P1211" s="151" t="s">
        <v>600</v>
      </c>
      <c r="Q1211" s="151" t="s">
        <v>4423</v>
      </c>
      <c r="R1211" s="151" t="s">
        <v>885</v>
      </c>
      <c r="T1211" s="151">
        <v>2</v>
      </c>
    </row>
    <row r="1212" spans="1:20" x14ac:dyDescent="0.2">
      <c r="A1212" s="151">
        <f t="shared" si="207"/>
        <v>56410</v>
      </c>
      <c r="B1212" s="151">
        <f t="shared" si="208"/>
        <v>5</v>
      </c>
      <c r="C1212" s="152">
        <f t="shared" si="209"/>
        <v>64</v>
      </c>
      <c r="D1212" s="152" t="str">
        <f t="shared" si="210"/>
        <v>永松</v>
      </c>
      <c r="E1212" s="152" t="str">
        <f t="shared" si="211"/>
        <v>和馬</v>
      </c>
      <c r="F1212" s="153" t="str">
        <f t="shared" si="212"/>
        <v>ﾅｶﾞﾏﾂ</v>
      </c>
      <c r="G1212" s="153" t="str">
        <f t="shared" si="213"/>
        <v>ｶｽﾞﾏ</v>
      </c>
      <c r="H1212" s="154">
        <f t="shared" si="214"/>
        <v>2</v>
      </c>
      <c r="I1212" s="152" t="str">
        <f t="shared" si="206"/>
        <v>都日野台</v>
      </c>
      <c r="K1212" s="152" t="str">
        <f t="shared" si="215"/>
        <v>男</v>
      </c>
      <c r="M1212" s="151">
        <v>56410</v>
      </c>
      <c r="N1212" s="151" t="s">
        <v>4424</v>
      </c>
      <c r="O1212" s="151" t="s">
        <v>1576</v>
      </c>
      <c r="P1212" s="151" t="s">
        <v>4425</v>
      </c>
      <c r="Q1212" s="151" t="s">
        <v>544</v>
      </c>
      <c r="R1212" s="151" t="s">
        <v>885</v>
      </c>
      <c r="T1212" s="151">
        <v>2</v>
      </c>
    </row>
    <row r="1213" spans="1:20" x14ac:dyDescent="0.2">
      <c r="A1213" s="151">
        <f t="shared" si="207"/>
        <v>56411</v>
      </c>
      <c r="B1213" s="151">
        <f t="shared" si="208"/>
        <v>5</v>
      </c>
      <c r="C1213" s="152">
        <f t="shared" si="209"/>
        <v>64</v>
      </c>
      <c r="D1213" s="152" t="str">
        <f t="shared" si="210"/>
        <v>笠原</v>
      </c>
      <c r="E1213" s="152" t="str">
        <f t="shared" si="211"/>
        <v>航河</v>
      </c>
      <c r="F1213" s="153" t="str">
        <f t="shared" si="212"/>
        <v>ｶｻﾊﾗ</v>
      </c>
      <c r="G1213" s="153" t="str">
        <f t="shared" si="213"/>
        <v>ｺｳｶﾞ</v>
      </c>
      <c r="H1213" s="154">
        <f t="shared" si="214"/>
        <v>2</v>
      </c>
      <c r="I1213" s="152" t="str">
        <f t="shared" si="206"/>
        <v>都日野台</v>
      </c>
      <c r="K1213" s="152" t="str">
        <f t="shared" si="215"/>
        <v>男</v>
      </c>
      <c r="M1213" s="151">
        <v>56411</v>
      </c>
      <c r="N1213" s="151" t="s">
        <v>243</v>
      </c>
      <c r="O1213" s="151" t="s">
        <v>4426</v>
      </c>
      <c r="P1213" s="151" t="s">
        <v>504</v>
      </c>
      <c r="Q1213" s="151" t="s">
        <v>4427</v>
      </c>
      <c r="R1213" s="151" t="s">
        <v>885</v>
      </c>
      <c r="T1213" s="151">
        <v>2</v>
      </c>
    </row>
    <row r="1214" spans="1:20" x14ac:dyDescent="0.2">
      <c r="A1214" s="151">
        <f t="shared" si="207"/>
        <v>56412</v>
      </c>
      <c r="B1214" s="151">
        <f t="shared" si="208"/>
        <v>5</v>
      </c>
      <c r="C1214" s="152">
        <f t="shared" si="209"/>
        <v>64</v>
      </c>
      <c r="D1214" s="152" t="str">
        <f t="shared" si="210"/>
        <v>奥村</v>
      </c>
      <c r="E1214" s="152" t="str">
        <f t="shared" si="211"/>
        <v>啓二郎</v>
      </c>
      <c r="F1214" s="153" t="str">
        <f t="shared" si="212"/>
        <v>ｵｸﾑﾗ</v>
      </c>
      <c r="G1214" s="153" t="str">
        <f t="shared" si="213"/>
        <v>ｹｲｼﾞﾛｳ</v>
      </c>
      <c r="H1214" s="154">
        <f t="shared" si="214"/>
        <v>2</v>
      </c>
      <c r="I1214" s="152" t="str">
        <f t="shared" si="206"/>
        <v>都日野台</v>
      </c>
      <c r="K1214" s="152" t="str">
        <f t="shared" si="215"/>
        <v>男</v>
      </c>
      <c r="M1214" s="151">
        <v>56412</v>
      </c>
      <c r="N1214" s="151" t="s">
        <v>2438</v>
      </c>
      <c r="O1214" s="151" t="s">
        <v>4428</v>
      </c>
      <c r="P1214" s="151" t="s">
        <v>2439</v>
      </c>
      <c r="Q1214" s="151" t="s">
        <v>4429</v>
      </c>
      <c r="R1214" s="151" t="s">
        <v>885</v>
      </c>
      <c r="T1214" s="151">
        <v>2</v>
      </c>
    </row>
    <row r="1215" spans="1:20" x14ac:dyDescent="0.2">
      <c r="A1215" s="151">
        <f t="shared" si="207"/>
        <v>56413</v>
      </c>
      <c r="B1215" s="151">
        <f t="shared" si="208"/>
        <v>5</v>
      </c>
      <c r="C1215" s="152">
        <f t="shared" si="209"/>
        <v>64</v>
      </c>
      <c r="D1215" s="152" t="str">
        <f t="shared" si="210"/>
        <v>塩見</v>
      </c>
      <c r="E1215" s="152" t="str">
        <f t="shared" si="211"/>
        <v>直哉</v>
      </c>
      <c r="F1215" s="153" t="str">
        <f t="shared" si="212"/>
        <v>ｼｵﾐ</v>
      </c>
      <c r="G1215" s="153" t="str">
        <f t="shared" si="213"/>
        <v>ﾅｵﾔ</v>
      </c>
      <c r="H1215" s="154">
        <f t="shared" si="214"/>
        <v>2</v>
      </c>
      <c r="I1215" s="152" t="str">
        <f t="shared" si="206"/>
        <v>都日野台</v>
      </c>
      <c r="K1215" s="152" t="str">
        <f t="shared" si="215"/>
        <v>男</v>
      </c>
      <c r="M1215" s="151">
        <v>56413</v>
      </c>
      <c r="N1215" s="151" t="s">
        <v>4430</v>
      </c>
      <c r="O1215" s="151" t="s">
        <v>4431</v>
      </c>
      <c r="P1215" s="151" t="s">
        <v>4432</v>
      </c>
      <c r="Q1215" s="151" t="s">
        <v>598</v>
      </c>
      <c r="R1215" s="151" t="s">
        <v>885</v>
      </c>
      <c r="T1215" s="151">
        <v>2</v>
      </c>
    </row>
    <row r="1216" spans="1:20" x14ac:dyDescent="0.2">
      <c r="A1216" s="151">
        <f t="shared" si="207"/>
        <v>56414</v>
      </c>
      <c r="B1216" s="151">
        <f t="shared" si="208"/>
        <v>5</v>
      </c>
      <c r="C1216" s="152">
        <f t="shared" si="209"/>
        <v>64</v>
      </c>
      <c r="D1216" s="152" t="str">
        <f t="shared" si="210"/>
        <v>山田</v>
      </c>
      <c r="E1216" s="152" t="str">
        <f t="shared" si="211"/>
        <v>翔</v>
      </c>
      <c r="F1216" s="153" t="str">
        <f t="shared" si="212"/>
        <v>ﾔﾏﾀﾞ</v>
      </c>
      <c r="G1216" s="153" t="str">
        <f t="shared" si="213"/>
        <v>ｶｹﾙ</v>
      </c>
      <c r="H1216" s="154">
        <f t="shared" si="214"/>
        <v>2</v>
      </c>
      <c r="I1216" s="152" t="str">
        <f t="shared" si="206"/>
        <v>都日野台</v>
      </c>
      <c r="K1216" s="152" t="str">
        <f t="shared" si="215"/>
        <v>男</v>
      </c>
      <c r="M1216" s="151">
        <v>56414</v>
      </c>
      <c r="N1216" s="151" t="s">
        <v>103</v>
      </c>
      <c r="O1216" s="151" t="s">
        <v>116</v>
      </c>
      <c r="P1216" s="151" t="s">
        <v>317</v>
      </c>
      <c r="Q1216" s="151" t="s">
        <v>2</v>
      </c>
      <c r="R1216" s="151" t="s">
        <v>885</v>
      </c>
      <c r="T1216" s="151">
        <v>2</v>
      </c>
    </row>
    <row r="1217" spans="1:20" x14ac:dyDescent="0.2">
      <c r="A1217" s="151">
        <f t="shared" si="207"/>
        <v>56415</v>
      </c>
      <c r="B1217" s="151">
        <f t="shared" si="208"/>
        <v>5</v>
      </c>
      <c r="C1217" s="152">
        <f t="shared" si="209"/>
        <v>64</v>
      </c>
      <c r="D1217" s="152" t="str">
        <f t="shared" si="210"/>
        <v>安藤</v>
      </c>
      <c r="E1217" s="152" t="str">
        <f t="shared" si="211"/>
        <v>李玖</v>
      </c>
      <c r="F1217" s="153" t="str">
        <f t="shared" si="212"/>
        <v>ｱﾝﾄﾞｳ</v>
      </c>
      <c r="G1217" s="153" t="str">
        <f t="shared" si="213"/>
        <v>ﾘｸ</v>
      </c>
      <c r="H1217" s="154">
        <f t="shared" si="214"/>
        <v>1</v>
      </c>
      <c r="I1217" s="152" t="str">
        <f t="shared" si="206"/>
        <v>都日野台</v>
      </c>
      <c r="K1217" s="152" t="str">
        <f t="shared" si="215"/>
        <v>男</v>
      </c>
      <c r="M1217" s="151">
        <v>56415</v>
      </c>
      <c r="N1217" s="151" t="s">
        <v>126</v>
      </c>
      <c r="O1217" s="151" t="s">
        <v>5930</v>
      </c>
      <c r="P1217" s="151" t="s">
        <v>651</v>
      </c>
      <c r="Q1217" s="151" t="s">
        <v>371</v>
      </c>
      <c r="R1217" s="151" t="s">
        <v>885</v>
      </c>
      <c r="T1217" s="151">
        <v>1</v>
      </c>
    </row>
    <row r="1218" spans="1:20" x14ac:dyDescent="0.2">
      <c r="A1218" s="151">
        <f t="shared" si="207"/>
        <v>56416</v>
      </c>
      <c r="B1218" s="151">
        <f t="shared" si="208"/>
        <v>5</v>
      </c>
      <c r="C1218" s="152">
        <f t="shared" si="209"/>
        <v>64</v>
      </c>
      <c r="D1218" s="152" t="str">
        <f t="shared" si="210"/>
        <v>泉田</v>
      </c>
      <c r="E1218" s="152" t="str">
        <f t="shared" si="211"/>
        <v>悠貴</v>
      </c>
      <c r="F1218" s="153" t="str">
        <f t="shared" si="212"/>
        <v>ｲｽﾞﾐﾀﾞ</v>
      </c>
      <c r="G1218" s="153" t="str">
        <f t="shared" si="213"/>
        <v>ﾕｳｷ</v>
      </c>
      <c r="H1218" s="154">
        <f t="shared" si="214"/>
        <v>1</v>
      </c>
      <c r="I1218" s="152" t="str">
        <f t="shared" ref="I1218:I1281" si="216">VLOOKUP(B1218*100+C1218,テスト,2,0)</f>
        <v>都日野台</v>
      </c>
      <c r="K1218" s="152" t="str">
        <f t="shared" si="215"/>
        <v>男</v>
      </c>
      <c r="M1218" s="151">
        <v>56416</v>
      </c>
      <c r="N1218" s="151" t="s">
        <v>2621</v>
      </c>
      <c r="O1218" s="151" t="s">
        <v>3463</v>
      </c>
      <c r="P1218" s="151" t="s">
        <v>2623</v>
      </c>
      <c r="Q1218" s="151" t="s">
        <v>307</v>
      </c>
      <c r="R1218" s="151" t="s">
        <v>885</v>
      </c>
      <c r="T1218" s="151">
        <v>1</v>
      </c>
    </row>
    <row r="1219" spans="1:20" x14ac:dyDescent="0.2">
      <c r="A1219" s="151">
        <f t="shared" ref="A1219:A1282" si="217">M1219</f>
        <v>56417</v>
      </c>
      <c r="B1219" s="151">
        <f t="shared" ref="B1219:B1282" si="218">ROUNDDOWN(A1219/10000,0)</f>
        <v>5</v>
      </c>
      <c r="C1219" s="152">
        <f t="shared" ref="C1219:C1282" si="219">ROUNDDOWN((A1219-B1219*10000)/100,0)</f>
        <v>64</v>
      </c>
      <c r="D1219" s="152" t="str">
        <f t="shared" ref="D1219:D1282" si="220">N1219</f>
        <v>伊藤</v>
      </c>
      <c r="E1219" s="152" t="str">
        <f t="shared" ref="E1219:E1282" si="221">O1219</f>
        <v>翔輝</v>
      </c>
      <c r="F1219" s="153" t="str">
        <f t="shared" ref="F1219:F1282" si="222">P1219</f>
        <v>ｲﾄｳ</v>
      </c>
      <c r="G1219" s="153" t="str">
        <f t="shared" ref="G1219:G1282" si="223">Q1219</f>
        <v>ｼｮｳｷ</v>
      </c>
      <c r="H1219" s="154">
        <f t="shared" ref="H1219:H1282" si="224">T1219</f>
        <v>1</v>
      </c>
      <c r="I1219" s="152" t="str">
        <f t="shared" si="216"/>
        <v>都日野台</v>
      </c>
      <c r="K1219" s="152" t="str">
        <f t="shared" ref="K1219:K1282" si="225">R1219</f>
        <v>男</v>
      </c>
      <c r="M1219" s="151">
        <v>56417</v>
      </c>
      <c r="N1219" s="151" t="s">
        <v>106</v>
      </c>
      <c r="O1219" s="151" t="s">
        <v>5931</v>
      </c>
      <c r="P1219" s="151" t="s">
        <v>319</v>
      </c>
      <c r="Q1219" s="151" t="s">
        <v>1744</v>
      </c>
      <c r="R1219" s="151" t="s">
        <v>885</v>
      </c>
      <c r="T1219" s="151">
        <v>1</v>
      </c>
    </row>
    <row r="1220" spans="1:20" x14ac:dyDescent="0.2">
      <c r="A1220" s="151">
        <f t="shared" si="217"/>
        <v>56418</v>
      </c>
      <c r="B1220" s="151">
        <f t="shared" si="218"/>
        <v>5</v>
      </c>
      <c r="C1220" s="152">
        <f t="shared" si="219"/>
        <v>64</v>
      </c>
      <c r="D1220" s="152" t="str">
        <f t="shared" si="220"/>
        <v>猪野</v>
      </c>
      <c r="E1220" s="152" t="str">
        <f t="shared" si="221"/>
        <v>駿兵</v>
      </c>
      <c r="F1220" s="153" t="str">
        <f t="shared" si="222"/>
        <v>ｲﾉ</v>
      </c>
      <c r="G1220" s="153" t="str">
        <f t="shared" si="223"/>
        <v>ｼｭﾝﾍﾟｲ</v>
      </c>
      <c r="H1220" s="154">
        <f t="shared" si="224"/>
        <v>1</v>
      </c>
      <c r="I1220" s="152" t="str">
        <f t="shared" si="216"/>
        <v>都日野台</v>
      </c>
      <c r="K1220" s="152" t="str">
        <f t="shared" si="225"/>
        <v>男</v>
      </c>
      <c r="M1220" s="151">
        <v>56418</v>
      </c>
      <c r="N1220" s="151" t="s">
        <v>5932</v>
      </c>
      <c r="O1220" s="151" t="s">
        <v>5933</v>
      </c>
      <c r="P1220" s="151" t="s">
        <v>3835</v>
      </c>
      <c r="Q1220" s="151" t="s">
        <v>2732</v>
      </c>
      <c r="R1220" s="151" t="s">
        <v>885</v>
      </c>
      <c r="T1220" s="151">
        <v>1</v>
      </c>
    </row>
    <row r="1221" spans="1:20" x14ac:dyDescent="0.2">
      <c r="A1221" s="151">
        <f t="shared" si="217"/>
        <v>56419</v>
      </c>
      <c r="B1221" s="151">
        <f t="shared" si="218"/>
        <v>5</v>
      </c>
      <c r="C1221" s="152">
        <f t="shared" si="219"/>
        <v>64</v>
      </c>
      <c r="D1221" s="152" t="str">
        <f t="shared" si="220"/>
        <v>臼井</v>
      </c>
      <c r="E1221" s="152" t="str">
        <f t="shared" si="221"/>
        <v>翔大</v>
      </c>
      <c r="F1221" s="153" t="str">
        <f t="shared" si="222"/>
        <v>ｳｽｲ</v>
      </c>
      <c r="G1221" s="153" t="str">
        <f t="shared" si="223"/>
        <v>ｼｮｳﾀ</v>
      </c>
      <c r="H1221" s="154">
        <f t="shared" si="224"/>
        <v>1</v>
      </c>
      <c r="I1221" s="152" t="str">
        <f t="shared" si="216"/>
        <v>都日野台</v>
      </c>
      <c r="K1221" s="152" t="str">
        <f t="shared" si="225"/>
        <v>男</v>
      </c>
      <c r="M1221" s="151">
        <v>56419</v>
      </c>
      <c r="N1221" s="151" t="s">
        <v>1681</v>
      </c>
      <c r="O1221" s="151" t="s">
        <v>2170</v>
      </c>
      <c r="P1221" s="151" t="s">
        <v>1682</v>
      </c>
      <c r="Q1221" s="151" t="s">
        <v>462</v>
      </c>
      <c r="R1221" s="151" t="s">
        <v>885</v>
      </c>
      <c r="T1221" s="151">
        <v>1</v>
      </c>
    </row>
    <row r="1222" spans="1:20" x14ac:dyDescent="0.2">
      <c r="A1222" s="151">
        <f t="shared" si="217"/>
        <v>56420</v>
      </c>
      <c r="B1222" s="151">
        <f t="shared" si="218"/>
        <v>5</v>
      </c>
      <c r="C1222" s="152">
        <f t="shared" si="219"/>
        <v>64</v>
      </c>
      <c r="D1222" s="152" t="str">
        <f t="shared" si="220"/>
        <v>角本</v>
      </c>
      <c r="E1222" s="152" t="str">
        <f t="shared" si="221"/>
        <v>崇</v>
      </c>
      <c r="F1222" s="153" t="str">
        <f t="shared" si="222"/>
        <v>ｶｸﾓﾄ</v>
      </c>
      <c r="G1222" s="153" t="str">
        <f t="shared" si="223"/>
        <v>ﾀｶｼ</v>
      </c>
      <c r="H1222" s="154">
        <f t="shared" si="224"/>
        <v>1</v>
      </c>
      <c r="I1222" s="152" t="str">
        <f t="shared" si="216"/>
        <v>都日野台</v>
      </c>
      <c r="K1222" s="152" t="str">
        <f t="shared" si="225"/>
        <v>男</v>
      </c>
      <c r="M1222" s="151">
        <v>56420</v>
      </c>
      <c r="N1222" s="151" t="s">
        <v>5934</v>
      </c>
      <c r="O1222" s="151" t="s">
        <v>5935</v>
      </c>
      <c r="P1222" s="151" t="s">
        <v>5936</v>
      </c>
      <c r="Q1222" s="151" t="s">
        <v>450</v>
      </c>
      <c r="R1222" s="151" t="s">
        <v>885</v>
      </c>
      <c r="T1222" s="151">
        <v>1</v>
      </c>
    </row>
    <row r="1223" spans="1:20" x14ac:dyDescent="0.2">
      <c r="A1223" s="151">
        <f t="shared" si="217"/>
        <v>56421</v>
      </c>
      <c r="B1223" s="151">
        <f t="shared" si="218"/>
        <v>5</v>
      </c>
      <c r="C1223" s="152">
        <f t="shared" si="219"/>
        <v>64</v>
      </c>
      <c r="D1223" s="152" t="str">
        <f t="shared" si="220"/>
        <v>佐々木</v>
      </c>
      <c r="E1223" s="152" t="str">
        <f t="shared" si="221"/>
        <v>雄一</v>
      </c>
      <c r="F1223" s="153" t="str">
        <f t="shared" si="222"/>
        <v>ｻｻｷ</v>
      </c>
      <c r="G1223" s="153" t="str">
        <f t="shared" si="223"/>
        <v>ﾕｳｲﾁ</v>
      </c>
      <c r="H1223" s="154">
        <f t="shared" si="224"/>
        <v>1</v>
      </c>
      <c r="I1223" s="152" t="str">
        <f t="shared" si="216"/>
        <v>都日野台</v>
      </c>
      <c r="K1223" s="152" t="str">
        <f t="shared" si="225"/>
        <v>男</v>
      </c>
      <c r="M1223" s="151">
        <v>56421</v>
      </c>
      <c r="N1223" s="151" t="s">
        <v>505</v>
      </c>
      <c r="O1223" s="151" t="s">
        <v>5937</v>
      </c>
      <c r="P1223" s="151" t="s">
        <v>506</v>
      </c>
      <c r="Q1223" s="151" t="s">
        <v>1670</v>
      </c>
      <c r="R1223" s="151" t="s">
        <v>885</v>
      </c>
      <c r="T1223" s="151">
        <v>1</v>
      </c>
    </row>
    <row r="1224" spans="1:20" x14ac:dyDescent="0.2">
      <c r="A1224" s="151">
        <f t="shared" si="217"/>
        <v>56422</v>
      </c>
      <c r="B1224" s="151">
        <f t="shared" si="218"/>
        <v>5</v>
      </c>
      <c r="C1224" s="152">
        <f t="shared" si="219"/>
        <v>64</v>
      </c>
      <c r="D1224" s="152" t="str">
        <f t="shared" si="220"/>
        <v>嶋原</v>
      </c>
      <c r="E1224" s="152" t="str">
        <f t="shared" si="221"/>
        <v>悠輝</v>
      </c>
      <c r="F1224" s="153" t="str">
        <f t="shared" si="222"/>
        <v>ｼﾏﾊﾗ</v>
      </c>
      <c r="G1224" s="153" t="str">
        <f t="shared" si="223"/>
        <v>ﾕｳｷ</v>
      </c>
      <c r="H1224" s="154">
        <f t="shared" si="224"/>
        <v>1</v>
      </c>
      <c r="I1224" s="152" t="str">
        <f t="shared" si="216"/>
        <v>都日野台</v>
      </c>
      <c r="K1224" s="152" t="str">
        <f t="shared" si="225"/>
        <v>男</v>
      </c>
      <c r="M1224" s="151">
        <v>56422</v>
      </c>
      <c r="N1224" s="151" t="s">
        <v>5938</v>
      </c>
      <c r="O1224" s="151" t="s">
        <v>5939</v>
      </c>
      <c r="P1224" s="151" t="s">
        <v>5940</v>
      </c>
      <c r="Q1224" s="151" t="s">
        <v>307</v>
      </c>
      <c r="R1224" s="151" t="s">
        <v>885</v>
      </c>
      <c r="T1224" s="151">
        <v>1</v>
      </c>
    </row>
    <row r="1225" spans="1:20" x14ac:dyDescent="0.2">
      <c r="A1225" s="151">
        <f t="shared" si="217"/>
        <v>56423</v>
      </c>
      <c r="B1225" s="151">
        <f t="shared" si="218"/>
        <v>5</v>
      </c>
      <c r="C1225" s="152">
        <f t="shared" si="219"/>
        <v>64</v>
      </c>
      <c r="D1225" s="152" t="str">
        <f t="shared" si="220"/>
        <v>髙橋</v>
      </c>
      <c r="E1225" s="152" t="str">
        <f t="shared" si="221"/>
        <v>健汰</v>
      </c>
      <c r="F1225" s="153" t="str">
        <f t="shared" si="222"/>
        <v>ﾀｶﾊｼ</v>
      </c>
      <c r="G1225" s="153" t="str">
        <f t="shared" si="223"/>
        <v>ｹﾝﾀ</v>
      </c>
      <c r="H1225" s="154">
        <f t="shared" si="224"/>
        <v>1</v>
      </c>
      <c r="I1225" s="152" t="str">
        <f t="shared" si="216"/>
        <v>都日野台</v>
      </c>
      <c r="K1225" s="152" t="str">
        <f t="shared" si="225"/>
        <v>男</v>
      </c>
      <c r="M1225" s="151">
        <v>56423</v>
      </c>
      <c r="N1225" s="151" t="s">
        <v>149</v>
      </c>
      <c r="O1225" s="151" t="s">
        <v>5284</v>
      </c>
      <c r="P1225" s="151" t="s">
        <v>302</v>
      </c>
      <c r="Q1225" s="151" t="s">
        <v>322</v>
      </c>
      <c r="R1225" s="151" t="s">
        <v>885</v>
      </c>
      <c r="T1225" s="151">
        <v>1</v>
      </c>
    </row>
    <row r="1226" spans="1:20" x14ac:dyDescent="0.2">
      <c r="A1226" s="151">
        <f t="shared" si="217"/>
        <v>56424</v>
      </c>
      <c r="B1226" s="151">
        <f t="shared" si="218"/>
        <v>5</v>
      </c>
      <c r="C1226" s="152">
        <f t="shared" si="219"/>
        <v>64</v>
      </c>
      <c r="D1226" s="152" t="str">
        <f t="shared" si="220"/>
        <v>溝</v>
      </c>
      <c r="E1226" s="152" t="str">
        <f t="shared" si="221"/>
        <v>慶風</v>
      </c>
      <c r="F1226" s="153" t="str">
        <f t="shared" si="222"/>
        <v>ﾐｿﾞ</v>
      </c>
      <c r="G1226" s="153" t="str">
        <f t="shared" si="223"/>
        <v>ﾖｼｶｾﾞ</v>
      </c>
      <c r="H1226" s="154">
        <f t="shared" si="224"/>
        <v>1</v>
      </c>
      <c r="I1226" s="152" t="str">
        <f t="shared" si="216"/>
        <v>都日野台</v>
      </c>
      <c r="K1226" s="152" t="str">
        <f t="shared" si="225"/>
        <v>男</v>
      </c>
      <c r="M1226" s="151">
        <v>56424</v>
      </c>
      <c r="N1226" s="151" t="s">
        <v>5941</v>
      </c>
      <c r="O1226" s="151" t="s">
        <v>5942</v>
      </c>
      <c r="P1226" s="151" t="s">
        <v>5943</v>
      </c>
      <c r="Q1226" s="151" t="s">
        <v>5944</v>
      </c>
      <c r="R1226" s="151" t="s">
        <v>885</v>
      </c>
      <c r="T1226" s="151">
        <v>1</v>
      </c>
    </row>
    <row r="1227" spans="1:20" x14ac:dyDescent="0.2">
      <c r="A1227" s="151">
        <f t="shared" si="217"/>
        <v>56425</v>
      </c>
      <c r="B1227" s="151">
        <f t="shared" si="218"/>
        <v>5</v>
      </c>
      <c r="C1227" s="152">
        <f t="shared" si="219"/>
        <v>64</v>
      </c>
      <c r="D1227" s="152" t="str">
        <f t="shared" si="220"/>
        <v>宮川</v>
      </c>
      <c r="E1227" s="152" t="str">
        <f t="shared" si="221"/>
        <v>滉人</v>
      </c>
      <c r="F1227" s="153" t="str">
        <f t="shared" si="222"/>
        <v>ﾐﾔｶﾞﾜ</v>
      </c>
      <c r="G1227" s="153" t="str">
        <f t="shared" si="223"/>
        <v>ﾋﾛﾄ</v>
      </c>
      <c r="H1227" s="154">
        <f t="shared" si="224"/>
        <v>1</v>
      </c>
      <c r="I1227" s="152" t="str">
        <f t="shared" si="216"/>
        <v>都日野台</v>
      </c>
      <c r="K1227" s="152" t="str">
        <f t="shared" si="225"/>
        <v>男</v>
      </c>
      <c r="M1227" s="151">
        <v>56425</v>
      </c>
      <c r="N1227" s="151" t="s">
        <v>5945</v>
      </c>
      <c r="O1227" s="151" t="s">
        <v>5946</v>
      </c>
      <c r="P1227" s="151" t="s">
        <v>5947</v>
      </c>
      <c r="Q1227" s="151" t="s">
        <v>484</v>
      </c>
      <c r="R1227" s="151" t="s">
        <v>885</v>
      </c>
      <c r="T1227" s="151">
        <v>1</v>
      </c>
    </row>
    <row r="1228" spans="1:20" x14ac:dyDescent="0.2">
      <c r="A1228" s="151">
        <f t="shared" si="217"/>
        <v>56426</v>
      </c>
      <c r="B1228" s="151">
        <f t="shared" si="218"/>
        <v>5</v>
      </c>
      <c r="C1228" s="152">
        <f t="shared" si="219"/>
        <v>64</v>
      </c>
      <c r="D1228" s="152" t="str">
        <f t="shared" si="220"/>
        <v>宮地</v>
      </c>
      <c r="E1228" s="152" t="str">
        <f t="shared" si="221"/>
        <v>亮成</v>
      </c>
      <c r="F1228" s="153" t="str">
        <f t="shared" si="222"/>
        <v>ﾐﾔﾁ</v>
      </c>
      <c r="G1228" s="153" t="str">
        <f t="shared" si="223"/>
        <v>ﾘｮｳｾｲ</v>
      </c>
      <c r="H1228" s="154">
        <f t="shared" si="224"/>
        <v>1</v>
      </c>
      <c r="I1228" s="152" t="str">
        <f t="shared" si="216"/>
        <v>都日野台</v>
      </c>
      <c r="K1228" s="152" t="str">
        <f t="shared" si="225"/>
        <v>男</v>
      </c>
      <c r="M1228" s="151">
        <v>56426</v>
      </c>
      <c r="N1228" s="151" t="s">
        <v>5948</v>
      </c>
      <c r="O1228" s="151" t="s">
        <v>5949</v>
      </c>
      <c r="P1228" s="151" t="s">
        <v>5950</v>
      </c>
      <c r="Q1228" s="151" t="s">
        <v>5951</v>
      </c>
      <c r="R1228" s="151" t="s">
        <v>885</v>
      </c>
      <c r="T1228" s="151">
        <v>1</v>
      </c>
    </row>
    <row r="1229" spans="1:20" x14ac:dyDescent="0.2">
      <c r="A1229" s="151">
        <f t="shared" si="217"/>
        <v>56427</v>
      </c>
      <c r="B1229" s="151">
        <f t="shared" si="218"/>
        <v>5</v>
      </c>
      <c r="C1229" s="152">
        <f t="shared" si="219"/>
        <v>64</v>
      </c>
      <c r="D1229" s="152" t="str">
        <f t="shared" si="220"/>
        <v>山下</v>
      </c>
      <c r="E1229" s="152" t="str">
        <f t="shared" si="221"/>
        <v>瑠希人</v>
      </c>
      <c r="F1229" s="153" t="str">
        <f t="shared" si="222"/>
        <v>ﾔﾏｼﾀ</v>
      </c>
      <c r="G1229" s="153" t="str">
        <f t="shared" si="223"/>
        <v>ﾙｷﾄ</v>
      </c>
      <c r="H1229" s="154">
        <f t="shared" si="224"/>
        <v>1</v>
      </c>
      <c r="I1229" s="152" t="str">
        <f t="shared" si="216"/>
        <v>都日野台</v>
      </c>
      <c r="K1229" s="152" t="str">
        <f t="shared" si="225"/>
        <v>男</v>
      </c>
      <c r="M1229" s="151">
        <v>56427</v>
      </c>
      <c r="N1229" s="151" t="s">
        <v>612</v>
      </c>
      <c r="O1229" s="151" t="s">
        <v>5952</v>
      </c>
      <c r="P1229" s="151" t="s">
        <v>613</v>
      </c>
      <c r="Q1229" s="151" t="s">
        <v>5953</v>
      </c>
      <c r="R1229" s="151" t="s">
        <v>885</v>
      </c>
      <c r="T1229" s="151">
        <v>1</v>
      </c>
    </row>
    <row r="1230" spans="1:20" x14ac:dyDescent="0.2">
      <c r="A1230" s="151">
        <f t="shared" si="217"/>
        <v>56436</v>
      </c>
      <c r="B1230" s="151">
        <f t="shared" si="218"/>
        <v>5</v>
      </c>
      <c r="C1230" s="152">
        <f t="shared" si="219"/>
        <v>64</v>
      </c>
      <c r="D1230" s="152" t="str">
        <f t="shared" si="220"/>
        <v>佐藤</v>
      </c>
      <c r="E1230" s="152" t="str">
        <f t="shared" si="221"/>
        <v>弘基</v>
      </c>
      <c r="F1230" s="153" t="str">
        <f t="shared" si="222"/>
        <v>ｻﾄｳ</v>
      </c>
      <c r="G1230" s="153" t="str">
        <f t="shared" si="223"/>
        <v>ﾋﾛｷ</v>
      </c>
      <c r="H1230" s="154">
        <f t="shared" si="224"/>
        <v>3</v>
      </c>
      <c r="I1230" s="152" t="str">
        <f t="shared" si="216"/>
        <v>都日野台</v>
      </c>
      <c r="K1230" s="152" t="str">
        <f t="shared" si="225"/>
        <v>男</v>
      </c>
      <c r="M1230" s="151">
        <v>56436</v>
      </c>
      <c r="N1230" s="151" t="s">
        <v>101</v>
      </c>
      <c r="O1230" s="151" t="s">
        <v>2669</v>
      </c>
      <c r="P1230" s="151" t="s">
        <v>313</v>
      </c>
      <c r="Q1230" s="151" t="s">
        <v>391</v>
      </c>
      <c r="R1230" s="151" t="s">
        <v>885</v>
      </c>
      <c r="T1230" s="151">
        <v>3</v>
      </c>
    </row>
    <row r="1231" spans="1:20" x14ac:dyDescent="0.2">
      <c r="A1231" s="151">
        <f t="shared" si="217"/>
        <v>56437</v>
      </c>
      <c r="B1231" s="151">
        <f t="shared" si="218"/>
        <v>5</v>
      </c>
      <c r="C1231" s="152">
        <f t="shared" si="219"/>
        <v>64</v>
      </c>
      <c r="D1231" s="152" t="str">
        <f t="shared" si="220"/>
        <v>福岡</v>
      </c>
      <c r="E1231" s="152" t="str">
        <f t="shared" si="221"/>
        <v>秀太</v>
      </c>
      <c r="F1231" s="153" t="str">
        <f t="shared" si="222"/>
        <v>ﾌｸｵｶ</v>
      </c>
      <c r="G1231" s="153" t="str">
        <f t="shared" si="223"/>
        <v>ｼｭｳﾀ</v>
      </c>
      <c r="H1231" s="154">
        <f t="shared" si="224"/>
        <v>3</v>
      </c>
      <c r="I1231" s="152" t="str">
        <f t="shared" si="216"/>
        <v>都日野台</v>
      </c>
      <c r="K1231" s="152" t="str">
        <f t="shared" si="225"/>
        <v>男</v>
      </c>
      <c r="M1231" s="151">
        <v>56437</v>
      </c>
      <c r="N1231" s="151" t="s">
        <v>2670</v>
      </c>
      <c r="O1231" s="151" t="s">
        <v>2671</v>
      </c>
      <c r="P1231" s="151" t="s">
        <v>2672</v>
      </c>
      <c r="Q1231" s="151" t="s">
        <v>2673</v>
      </c>
      <c r="R1231" s="151" t="s">
        <v>885</v>
      </c>
      <c r="T1231" s="151">
        <v>3</v>
      </c>
    </row>
    <row r="1232" spans="1:20" x14ac:dyDescent="0.2">
      <c r="A1232" s="151">
        <f t="shared" si="217"/>
        <v>56438</v>
      </c>
      <c r="B1232" s="151">
        <f t="shared" si="218"/>
        <v>5</v>
      </c>
      <c r="C1232" s="152">
        <f t="shared" si="219"/>
        <v>64</v>
      </c>
      <c r="D1232" s="152" t="str">
        <f t="shared" si="220"/>
        <v>泉川</v>
      </c>
      <c r="E1232" s="152" t="str">
        <f t="shared" si="221"/>
        <v>拓巳</v>
      </c>
      <c r="F1232" s="153" t="str">
        <f t="shared" si="222"/>
        <v>ｲｽﾞﾐｶﾜ</v>
      </c>
      <c r="G1232" s="153" t="str">
        <f t="shared" si="223"/>
        <v>ﾀｸﾐ</v>
      </c>
      <c r="H1232" s="154">
        <f t="shared" si="224"/>
        <v>3</v>
      </c>
      <c r="I1232" s="152" t="str">
        <f t="shared" si="216"/>
        <v>都日野台</v>
      </c>
      <c r="K1232" s="152" t="str">
        <f t="shared" si="225"/>
        <v>男</v>
      </c>
      <c r="M1232" s="151">
        <v>56438</v>
      </c>
      <c r="N1232" s="151" t="s">
        <v>1427</v>
      </c>
      <c r="O1232" s="151" t="s">
        <v>1659</v>
      </c>
      <c r="P1232" s="151" t="s">
        <v>1429</v>
      </c>
      <c r="Q1232" s="151" t="s">
        <v>312</v>
      </c>
      <c r="R1232" s="151" t="s">
        <v>885</v>
      </c>
      <c r="T1232" s="151">
        <v>3</v>
      </c>
    </row>
    <row r="1233" spans="1:20" x14ac:dyDescent="0.2">
      <c r="A1233" s="151">
        <f t="shared" si="217"/>
        <v>56439</v>
      </c>
      <c r="B1233" s="151">
        <f t="shared" si="218"/>
        <v>5</v>
      </c>
      <c r="C1233" s="152">
        <f t="shared" si="219"/>
        <v>64</v>
      </c>
      <c r="D1233" s="152" t="str">
        <f t="shared" si="220"/>
        <v>白山</v>
      </c>
      <c r="E1233" s="152" t="str">
        <f t="shared" si="221"/>
        <v>圭吾</v>
      </c>
      <c r="F1233" s="153" t="str">
        <f t="shared" si="222"/>
        <v>ｼﾗﾔﾏ</v>
      </c>
      <c r="G1233" s="153" t="str">
        <f t="shared" si="223"/>
        <v>ｹｲｺﾞ</v>
      </c>
      <c r="H1233" s="154">
        <f t="shared" si="224"/>
        <v>3</v>
      </c>
      <c r="I1233" s="152" t="str">
        <f t="shared" si="216"/>
        <v>都日野台</v>
      </c>
      <c r="K1233" s="152" t="str">
        <f t="shared" si="225"/>
        <v>男</v>
      </c>
      <c r="M1233" s="151">
        <v>56439</v>
      </c>
      <c r="N1233" s="151" t="s">
        <v>2674</v>
      </c>
      <c r="O1233" s="151" t="s">
        <v>2675</v>
      </c>
      <c r="P1233" s="151" t="s">
        <v>2676</v>
      </c>
      <c r="Q1233" s="151" t="s">
        <v>369</v>
      </c>
      <c r="R1233" s="151" t="s">
        <v>885</v>
      </c>
      <c r="T1233" s="151">
        <v>3</v>
      </c>
    </row>
    <row r="1234" spans="1:20" x14ac:dyDescent="0.2">
      <c r="A1234" s="151">
        <f t="shared" si="217"/>
        <v>56440</v>
      </c>
      <c r="B1234" s="151">
        <f t="shared" si="218"/>
        <v>5</v>
      </c>
      <c r="C1234" s="152">
        <f t="shared" si="219"/>
        <v>64</v>
      </c>
      <c r="D1234" s="152" t="str">
        <f t="shared" si="220"/>
        <v>中野</v>
      </c>
      <c r="E1234" s="152" t="str">
        <f t="shared" si="221"/>
        <v>玲</v>
      </c>
      <c r="F1234" s="153" t="str">
        <f t="shared" si="222"/>
        <v>ﾅｶﾉ</v>
      </c>
      <c r="G1234" s="153" t="str">
        <f t="shared" si="223"/>
        <v>ﾚｲ</v>
      </c>
      <c r="H1234" s="154">
        <f t="shared" si="224"/>
        <v>3</v>
      </c>
      <c r="I1234" s="152" t="str">
        <f t="shared" si="216"/>
        <v>都日野台</v>
      </c>
      <c r="K1234" s="152" t="str">
        <f t="shared" si="225"/>
        <v>男</v>
      </c>
      <c r="M1234" s="151">
        <v>56440</v>
      </c>
      <c r="N1234" s="151" t="s">
        <v>262</v>
      </c>
      <c r="O1234" s="151" t="s">
        <v>2677</v>
      </c>
      <c r="P1234" s="151" t="s">
        <v>577</v>
      </c>
      <c r="Q1234" s="151" t="s">
        <v>427</v>
      </c>
      <c r="R1234" s="151" t="s">
        <v>885</v>
      </c>
      <c r="T1234" s="151">
        <v>3</v>
      </c>
    </row>
    <row r="1235" spans="1:20" x14ac:dyDescent="0.2">
      <c r="A1235" s="151">
        <f t="shared" si="217"/>
        <v>56441</v>
      </c>
      <c r="B1235" s="151">
        <f t="shared" si="218"/>
        <v>5</v>
      </c>
      <c r="C1235" s="152">
        <f t="shared" si="219"/>
        <v>64</v>
      </c>
      <c r="D1235" s="152" t="str">
        <f t="shared" si="220"/>
        <v>桶川</v>
      </c>
      <c r="E1235" s="152" t="str">
        <f t="shared" si="221"/>
        <v>捷樹</v>
      </c>
      <c r="F1235" s="153" t="str">
        <f t="shared" si="222"/>
        <v>ｵｹｶﾞﾜ</v>
      </c>
      <c r="G1235" s="153" t="str">
        <f t="shared" si="223"/>
        <v>ﾄｼｷ</v>
      </c>
      <c r="H1235" s="154">
        <f t="shared" si="224"/>
        <v>3</v>
      </c>
      <c r="I1235" s="152" t="str">
        <f t="shared" si="216"/>
        <v>都日野台</v>
      </c>
      <c r="K1235" s="152" t="str">
        <f t="shared" si="225"/>
        <v>男</v>
      </c>
      <c r="M1235" s="151">
        <v>56441</v>
      </c>
      <c r="N1235" s="151" t="s">
        <v>2678</v>
      </c>
      <c r="O1235" s="151" t="s">
        <v>2679</v>
      </c>
      <c r="P1235" s="151" t="s">
        <v>2680</v>
      </c>
      <c r="Q1235" s="151" t="s">
        <v>326</v>
      </c>
      <c r="R1235" s="151" t="s">
        <v>885</v>
      </c>
      <c r="T1235" s="151">
        <v>3</v>
      </c>
    </row>
    <row r="1236" spans="1:20" x14ac:dyDescent="0.2">
      <c r="A1236" s="151">
        <f t="shared" si="217"/>
        <v>56443</v>
      </c>
      <c r="B1236" s="151">
        <f t="shared" si="218"/>
        <v>5</v>
      </c>
      <c r="C1236" s="152">
        <f t="shared" si="219"/>
        <v>64</v>
      </c>
      <c r="D1236" s="152" t="str">
        <f t="shared" si="220"/>
        <v>柿崎</v>
      </c>
      <c r="E1236" s="152" t="str">
        <f t="shared" si="221"/>
        <v>翼</v>
      </c>
      <c r="F1236" s="153" t="str">
        <f t="shared" si="222"/>
        <v>ｶｷｻﾞｷ</v>
      </c>
      <c r="G1236" s="153" t="str">
        <f t="shared" si="223"/>
        <v>ﾂﾊﾞｻ</v>
      </c>
      <c r="H1236" s="154">
        <f t="shared" si="224"/>
        <v>3</v>
      </c>
      <c r="I1236" s="152" t="str">
        <f t="shared" si="216"/>
        <v>都日野台</v>
      </c>
      <c r="K1236" s="152" t="str">
        <f t="shared" si="225"/>
        <v>男</v>
      </c>
      <c r="M1236" s="151">
        <v>56443</v>
      </c>
      <c r="N1236" s="151" t="s">
        <v>2681</v>
      </c>
      <c r="O1236" s="151" t="s">
        <v>291</v>
      </c>
      <c r="P1236" s="151" t="s">
        <v>2682</v>
      </c>
      <c r="Q1236" s="151" t="s">
        <v>448</v>
      </c>
      <c r="R1236" s="151" t="s">
        <v>885</v>
      </c>
      <c r="T1236" s="151">
        <v>3</v>
      </c>
    </row>
    <row r="1237" spans="1:20" x14ac:dyDescent="0.2">
      <c r="A1237" s="151">
        <f t="shared" si="217"/>
        <v>56444</v>
      </c>
      <c r="B1237" s="151">
        <f t="shared" si="218"/>
        <v>5</v>
      </c>
      <c r="C1237" s="152">
        <f t="shared" si="219"/>
        <v>64</v>
      </c>
      <c r="D1237" s="152" t="str">
        <f t="shared" si="220"/>
        <v>田部井</v>
      </c>
      <c r="E1237" s="152" t="str">
        <f t="shared" si="221"/>
        <v>優真</v>
      </c>
      <c r="F1237" s="153" t="str">
        <f t="shared" si="222"/>
        <v>ﾀﾍﾞｲ</v>
      </c>
      <c r="G1237" s="153" t="str">
        <f t="shared" si="223"/>
        <v>ﾕｳﾏ</v>
      </c>
      <c r="H1237" s="154">
        <f t="shared" si="224"/>
        <v>3</v>
      </c>
      <c r="I1237" s="152" t="str">
        <f t="shared" si="216"/>
        <v>都日野台</v>
      </c>
      <c r="K1237" s="152" t="str">
        <f t="shared" si="225"/>
        <v>男</v>
      </c>
      <c r="M1237" s="151">
        <v>56444</v>
      </c>
      <c r="N1237" s="151" t="s">
        <v>2683</v>
      </c>
      <c r="O1237" s="151" t="s">
        <v>1465</v>
      </c>
      <c r="P1237" s="151" t="s">
        <v>2684</v>
      </c>
      <c r="Q1237" s="151" t="s">
        <v>618</v>
      </c>
      <c r="R1237" s="151" t="s">
        <v>885</v>
      </c>
      <c r="T1237" s="151">
        <v>3</v>
      </c>
    </row>
    <row r="1238" spans="1:20" x14ac:dyDescent="0.2">
      <c r="A1238" s="151">
        <f t="shared" si="217"/>
        <v>56445</v>
      </c>
      <c r="B1238" s="151">
        <f t="shared" si="218"/>
        <v>5</v>
      </c>
      <c r="C1238" s="152">
        <f t="shared" si="219"/>
        <v>64</v>
      </c>
      <c r="D1238" s="152" t="str">
        <f t="shared" si="220"/>
        <v>保谷</v>
      </c>
      <c r="E1238" s="152" t="str">
        <f t="shared" si="221"/>
        <v>秀就</v>
      </c>
      <c r="F1238" s="153" t="str">
        <f t="shared" si="222"/>
        <v>ﾎｳﾔ</v>
      </c>
      <c r="G1238" s="153" t="str">
        <f t="shared" si="223"/>
        <v>ﾋﾃﾞﾅﾘ</v>
      </c>
      <c r="H1238" s="154">
        <f t="shared" si="224"/>
        <v>3</v>
      </c>
      <c r="I1238" s="152" t="str">
        <f t="shared" si="216"/>
        <v>都日野台</v>
      </c>
      <c r="K1238" s="152" t="str">
        <f t="shared" si="225"/>
        <v>男</v>
      </c>
      <c r="M1238" s="151">
        <v>56445</v>
      </c>
      <c r="N1238" s="151" t="s">
        <v>1235</v>
      </c>
      <c r="O1238" s="151" t="s">
        <v>2685</v>
      </c>
      <c r="P1238" s="151" t="s">
        <v>1236</v>
      </c>
      <c r="Q1238" s="151" t="s">
        <v>2686</v>
      </c>
      <c r="R1238" s="151" t="s">
        <v>885</v>
      </c>
      <c r="T1238" s="151">
        <v>3</v>
      </c>
    </row>
    <row r="1239" spans="1:20" x14ac:dyDescent="0.2">
      <c r="A1239" s="151">
        <f t="shared" si="217"/>
        <v>56446</v>
      </c>
      <c r="B1239" s="151">
        <f t="shared" si="218"/>
        <v>5</v>
      </c>
      <c r="C1239" s="152">
        <f t="shared" si="219"/>
        <v>64</v>
      </c>
      <c r="D1239" s="152" t="str">
        <f t="shared" si="220"/>
        <v>奥野</v>
      </c>
      <c r="E1239" s="152" t="str">
        <f t="shared" si="221"/>
        <v>颯</v>
      </c>
      <c r="F1239" s="153" t="str">
        <f t="shared" si="222"/>
        <v>ｵｸﾉ</v>
      </c>
      <c r="G1239" s="153" t="str">
        <f t="shared" si="223"/>
        <v>ｿｳﾀ</v>
      </c>
      <c r="H1239" s="154">
        <f t="shared" si="224"/>
        <v>3</v>
      </c>
      <c r="I1239" s="152" t="str">
        <f t="shared" si="216"/>
        <v>都日野台</v>
      </c>
      <c r="K1239" s="152" t="str">
        <f t="shared" si="225"/>
        <v>男</v>
      </c>
      <c r="M1239" s="151">
        <v>56446</v>
      </c>
      <c r="N1239" s="151" t="s">
        <v>1212</v>
      </c>
      <c r="O1239" s="151" t="s">
        <v>2559</v>
      </c>
      <c r="P1239" s="151" t="s">
        <v>1213</v>
      </c>
      <c r="Q1239" s="151" t="s">
        <v>594</v>
      </c>
      <c r="R1239" s="151" t="s">
        <v>885</v>
      </c>
      <c r="T1239" s="151">
        <v>3</v>
      </c>
    </row>
    <row r="1240" spans="1:20" x14ac:dyDescent="0.2">
      <c r="A1240" s="151">
        <f t="shared" si="217"/>
        <v>56447</v>
      </c>
      <c r="B1240" s="151">
        <f t="shared" si="218"/>
        <v>5</v>
      </c>
      <c r="C1240" s="152">
        <f t="shared" si="219"/>
        <v>64</v>
      </c>
      <c r="D1240" s="152" t="str">
        <f t="shared" si="220"/>
        <v>川口</v>
      </c>
      <c r="E1240" s="152" t="str">
        <f t="shared" si="221"/>
        <v>義貴</v>
      </c>
      <c r="F1240" s="153" t="str">
        <f t="shared" si="222"/>
        <v>ｶﾜｸﾞﾁ</v>
      </c>
      <c r="G1240" s="153" t="str">
        <f t="shared" si="223"/>
        <v>ﾖｼﾀｶ</v>
      </c>
      <c r="H1240" s="154">
        <f t="shared" si="224"/>
        <v>3</v>
      </c>
      <c r="I1240" s="152" t="str">
        <f t="shared" si="216"/>
        <v>都日野台</v>
      </c>
      <c r="K1240" s="152" t="str">
        <f t="shared" si="225"/>
        <v>男</v>
      </c>
      <c r="M1240" s="151">
        <v>56447</v>
      </c>
      <c r="N1240" s="151" t="s">
        <v>168</v>
      </c>
      <c r="O1240" s="151" t="s">
        <v>2687</v>
      </c>
      <c r="P1240" s="151" t="s">
        <v>327</v>
      </c>
      <c r="Q1240" s="151" t="s">
        <v>1836</v>
      </c>
      <c r="R1240" s="151" t="s">
        <v>885</v>
      </c>
      <c r="T1240" s="151">
        <v>3</v>
      </c>
    </row>
    <row r="1241" spans="1:20" x14ac:dyDescent="0.2">
      <c r="A1241" s="151">
        <f t="shared" si="217"/>
        <v>56448</v>
      </c>
      <c r="B1241" s="151">
        <f t="shared" si="218"/>
        <v>5</v>
      </c>
      <c r="C1241" s="152">
        <f t="shared" si="219"/>
        <v>64</v>
      </c>
      <c r="D1241" s="152" t="str">
        <f t="shared" si="220"/>
        <v>三原</v>
      </c>
      <c r="E1241" s="152" t="str">
        <f t="shared" si="221"/>
        <v>大芽</v>
      </c>
      <c r="F1241" s="153" t="str">
        <f t="shared" si="222"/>
        <v>ﾐﾊﾗ</v>
      </c>
      <c r="G1241" s="153" t="str">
        <f t="shared" si="223"/>
        <v>ﾀｲｶﾞ</v>
      </c>
      <c r="H1241" s="154">
        <f t="shared" si="224"/>
        <v>3</v>
      </c>
      <c r="I1241" s="152" t="str">
        <f t="shared" si="216"/>
        <v>都日野台</v>
      </c>
      <c r="K1241" s="152" t="str">
        <f t="shared" si="225"/>
        <v>男</v>
      </c>
      <c r="M1241" s="151">
        <v>56448</v>
      </c>
      <c r="N1241" s="151" t="s">
        <v>3030</v>
      </c>
      <c r="O1241" s="151" t="s">
        <v>1457</v>
      </c>
      <c r="P1241" s="151" t="s">
        <v>1813</v>
      </c>
      <c r="Q1241" s="151" t="s">
        <v>926</v>
      </c>
      <c r="R1241" s="151" t="s">
        <v>885</v>
      </c>
      <c r="T1241" s="151">
        <v>3</v>
      </c>
    </row>
    <row r="1242" spans="1:20" x14ac:dyDescent="0.2">
      <c r="A1242" s="151">
        <f t="shared" si="217"/>
        <v>56458</v>
      </c>
      <c r="B1242" s="151">
        <f t="shared" si="218"/>
        <v>5</v>
      </c>
      <c r="C1242" s="152">
        <f t="shared" si="219"/>
        <v>64</v>
      </c>
      <c r="D1242" s="152" t="str">
        <f t="shared" si="220"/>
        <v>橋詰</v>
      </c>
      <c r="E1242" s="152" t="str">
        <f t="shared" si="221"/>
        <v>梢</v>
      </c>
      <c r="F1242" s="153" t="str">
        <f t="shared" si="222"/>
        <v>ﾊｼﾂﾞﾒ</v>
      </c>
      <c r="G1242" s="153" t="str">
        <f t="shared" si="223"/>
        <v>ｺｽﾞｴ</v>
      </c>
      <c r="H1242" s="154">
        <f t="shared" si="224"/>
        <v>3</v>
      </c>
      <c r="I1242" s="152" t="str">
        <f t="shared" si="216"/>
        <v>都日野台</v>
      </c>
      <c r="K1242" s="152" t="str">
        <f t="shared" si="225"/>
        <v>女</v>
      </c>
      <c r="M1242" s="151">
        <v>56458</v>
      </c>
      <c r="N1242" s="151" t="s">
        <v>2692</v>
      </c>
      <c r="O1242" s="151" t="s">
        <v>1722</v>
      </c>
      <c r="P1242" s="151" t="s">
        <v>2693</v>
      </c>
      <c r="Q1242" s="151" t="s">
        <v>1724</v>
      </c>
      <c r="R1242" s="151" t="s">
        <v>886</v>
      </c>
      <c r="T1242" s="151">
        <v>3</v>
      </c>
    </row>
    <row r="1243" spans="1:20" x14ac:dyDescent="0.2">
      <c r="A1243" s="151">
        <f t="shared" si="217"/>
        <v>56459</v>
      </c>
      <c r="B1243" s="151">
        <f t="shared" si="218"/>
        <v>5</v>
      </c>
      <c r="C1243" s="152">
        <f t="shared" si="219"/>
        <v>64</v>
      </c>
      <c r="D1243" s="152" t="str">
        <f t="shared" si="220"/>
        <v>林</v>
      </c>
      <c r="E1243" s="152" t="str">
        <f t="shared" si="221"/>
        <v>はるみ</v>
      </c>
      <c r="F1243" s="153" t="str">
        <f t="shared" si="222"/>
        <v>ﾊﾔｼ</v>
      </c>
      <c r="G1243" s="153" t="str">
        <f t="shared" si="223"/>
        <v>ﾊﾙﾐ</v>
      </c>
      <c r="H1243" s="154">
        <f t="shared" si="224"/>
        <v>3</v>
      </c>
      <c r="I1243" s="152" t="str">
        <f t="shared" si="216"/>
        <v>都日野台</v>
      </c>
      <c r="K1243" s="152" t="str">
        <f t="shared" si="225"/>
        <v>女</v>
      </c>
      <c r="M1243" s="151">
        <v>56459</v>
      </c>
      <c r="N1243" s="151" t="s">
        <v>961</v>
      </c>
      <c r="O1243" s="151" t="s">
        <v>2694</v>
      </c>
      <c r="P1243" s="151" t="s">
        <v>962</v>
      </c>
      <c r="Q1243" s="151" t="s">
        <v>2695</v>
      </c>
      <c r="R1243" s="151" t="s">
        <v>886</v>
      </c>
      <c r="T1243" s="151">
        <v>3</v>
      </c>
    </row>
    <row r="1244" spans="1:20" x14ac:dyDescent="0.2">
      <c r="A1244" s="151">
        <f t="shared" si="217"/>
        <v>56460</v>
      </c>
      <c r="B1244" s="151">
        <f t="shared" si="218"/>
        <v>5</v>
      </c>
      <c r="C1244" s="152">
        <f t="shared" si="219"/>
        <v>64</v>
      </c>
      <c r="D1244" s="152" t="str">
        <f t="shared" si="220"/>
        <v>川口</v>
      </c>
      <c r="E1244" s="152" t="str">
        <f t="shared" si="221"/>
        <v>涼葉</v>
      </c>
      <c r="F1244" s="153" t="str">
        <f t="shared" si="222"/>
        <v>ｶﾜｸﾞﾁ</v>
      </c>
      <c r="G1244" s="153" t="str">
        <f t="shared" si="223"/>
        <v>ｽｽﾞﾊ</v>
      </c>
      <c r="H1244" s="154">
        <f t="shared" si="224"/>
        <v>3</v>
      </c>
      <c r="I1244" s="152" t="str">
        <f t="shared" si="216"/>
        <v>都日野台</v>
      </c>
      <c r="K1244" s="152" t="str">
        <f t="shared" si="225"/>
        <v>女</v>
      </c>
      <c r="M1244" s="151">
        <v>56460</v>
      </c>
      <c r="N1244" s="151" t="s">
        <v>168</v>
      </c>
      <c r="O1244" s="151" t="s">
        <v>2696</v>
      </c>
      <c r="P1244" s="151" t="s">
        <v>327</v>
      </c>
      <c r="Q1244" s="151" t="s">
        <v>2697</v>
      </c>
      <c r="R1244" s="151" t="s">
        <v>886</v>
      </c>
      <c r="T1244" s="151">
        <v>3</v>
      </c>
    </row>
    <row r="1245" spans="1:20" x14ac:dyDescent="0.2">
      <c r="A1245" s="151">
        <f t="shared" si="217"/>
        <v>56461</v>
      </c>
      <c r="B1245" s="151">
        <f t="shared" si="218"/>
        <v>5</v>
      </c>
      <c r="C1245" s="152">
        <f t="shared" si="219"/>
        <v>64</v>
      </c>
      <c r="D1245" s="152" t="str">
        <f t="shared" si="220"/>
        <v>坂下</v>
      </c>
      <c r="E1245" s="152" t="str">
        <f t="shared" si="221"/>
        <v>千晶</v>
      </c>
      <c r="F1245" s="153" t="str">
        <f t="shared" si="222"/>
        <v>ｻｶｼﾀ</v>
      </c>
      <c r="G1245" s="153" t="str">
        <f t="shared" si="223"/>
        <v>ﾁｱｷ</v>
      </c>
      <c r="H1245" s="154">
        <f t="shared" si="224"/>
        <v>3</v>
      </c>
      <c r="I1245" s="152" t="str">
        <f t="shared" si="216"/>
        <v>都日野台</v>
      </c>
      <c r="K1245" s="152" t="str">
        <f t="shared" si="225"/>
        <v>女</v>
      </c>
      <c r="M1245" s="151">
        <v>56461</v>
      </c>
      <c r="N1245" s="151" t="s">
        <v>2698</v>
      </c>
      <c r="O1245" s="151" t="s">
        <v>2699</v>
      </c>
      <c r="P1245" s="151" t="s">
        <v>2700</v>
      </c>
      <c r="Q1245" s="151" t="s">
        <v>2701</v>
      </c>
      <c r="R1245" s="151" t="s">
        <v>886</v>
      </c>
      <c r="T1245" s="151">
        <v>3</v>
      </c>
    </row>
    <row r="1246" spans="1:20" x14ac:dyDescent="0.2">
      <c r="A1246" s="151">
        <f t="shared" si="217"/>
        <v>56462</v>
      </c>
      <c r="B1246" s="151">
        <f t="shared" si="218"/>
        <v>5</v>
      </c>
      <c r="C1246" s="152">
        <f t="shared" si="219"/>
        <v>64</v>
      </c>
      <c r="D1246" s="152" t="str">
        <f t="shared" si="220"/>
        <v>保坂</v>
      </c>
      <c r="E1246" s="152" t="str">
        <f t="shared" si="221"/>
        <v>茅陽</v>
      </c>
      <c r="F1246" s="153" t="str">
        <f t="shared" si="222"/>
        <v>ﾎｻｶ</v>
      </c>
      <c r="G1246" s="153" t="str">
        <f t="shared" si="223"/>
        <v>ﾁﾊﾙ</v>
      </c>
      <c r="H1246" s="154">
        <f t="shared" si="224"/>
        <v>3</v>
      </c>
      <c r="I1246" s="152" t="str">
        <f t="shared" si="216"/>
        <v>都日野台</v>
      </c>
      <c r="K1246" s="152" t="str">
        <f t="shared" si="225"/>
        <v>女</v>
      </c>
      <c r="M1246" s="151">
        <v>56462</v>
      </c>
      <c r="N1246" s="151" t="s">
        <v>20</v>
      </c>
      <c r="O1246" s="151" t="s">
        <v>2702</v>
      </c>
      <c r="P1246" s="151" t="s">
        <v>21</v>
      </c>
      <c r="Q1246" s="151" t="s">
        <v>539</v>
      </c>
      <c r="R1246" s="151" t="s">
        <v>886</v>
      </c>
      <c r="T1246" s="151">
        <v>3</v>
      </c>
    </row>
    <row r="1247" spans="1:20" x14ac:dyDescent="0.2">
      <c r="A1247" s="151">
        <f t="shared" si="217"/>
        <v>56463</v>
      </c>
      <c r="B1247" s="151">
        <f t="shared" si="218"/>
        <v>5</v>
      </c>
      <c r="C1247" s="152">
        <f t="shared" si="219"/>
        <v>64</v>
      </c>
      <c r="D1247" s="152" t="str">
        <f t="shared" si="220"/>
        <v>上野</v>
      </c>
      <c r="E1247" s="152" t="str">
        <f t="shared" si="221"/>
        <v>いずみ</v>
      </c>
      <c r="F1247" s="153" t="str">
        <f t="shared" si="222"/>
        <v>ｳｴﾉ</v>
      </c>
      <c r="G1247" s="153" t="str">
        <f t="shared" si="223"/>
        <v>ｲｽﾞﾐ</v>
      </c>
      <c r="H1247" s="154">
        <f t="shared" si="224"/>
        <v>3</v>
      </c>
      <c r="I1247" s="152" t="str">
        <f t="shared" si="216"/>
        <v>都日野台</v>
      </c>
      <c r="K1247" s="152" t="str">
        <f t="shared" si="225"/>
        <v>女</v>
      </c>
      <c r="M1247" s="151">
        <v>56463</v>
      </c>
      <c r="N1247" s="151" t="s">
        <v>248</v>
      </c>
      <c r="O1247" s="151" t="s">
        <v>2703</v>
      </c>
      <c r="P1247" s="151" t="s">
        <v>550</v>
      </c>
      <c r="Q1247" s="151" t="s">
        <v>359</v>
      </c>
      <c r="R1247" s="151" t="s">
        <v>886</v>
      </c>
      <c r="T1247" s="151">
        <v>3</v>
      </c>
    </row>
    <row r="1248" spans="1:20" x14ac:dyDescent="0.2">
      <c r="A1248" s="151">
        <f t="shared" si="217"/>
        <v>56464</v>
      </c>
      <c r="B1248" s="151">
        <f t="shared" si="218"/>
        <v>5</v>
      </c>
      <c r="C1248" s="152">
        <f t="shared" si="219"/>
        <v>64</v>
      </c>
      <c r="D1248" s="152" t="str">
        <f t="shared" si="220"/>
        <v>宇都宮</v>
      </c>
      <c r="E1248" s="152" t="str">
        <f t="shared" si="221"/>
        <v>馨</v>
      </c>
      <c r="F1248" s="153" t="str">
        <f t="shared" si="222"/>
        <v>ｳﾂﾉﾐﾔ</v>
      </c>
      <c r="G1248" s="153" t="str">
        <f t="shared" si="223"/>
        <v>ｶｵﾙ</v>
      </c>
      <c r="H1248" s="154">
        <f t="shared" si="224"/>
        <v>3</v>
      </c>
      <c r="I1248" s="152" t="str">
        <f t="shared" si="216"/>
        <v>都日野台</v>
      </c>
      <c r="K1248" s="152" t="str">
        <f t="shared" si="225"/>
        <v>女</v>
      </c>
      <c r="M1248" s="151">
        <v>56464</v>
      </c>
      <c r="N1248" s="151" t="s">
        <v>1459</v>
      </c>
      <c r="O1248" s="151" t="s">
        <v>2704</v>
      </c>
      <c r="P1248" s="151" t="s">
        <v>1460</v>
      </c>
      <c r="Q1248" s="151" t="s">
        <v>1</v>
      </c>
      <c r="R1248" s="151" t="s">
        <v>886</v>
      </c>
      <c r="T1248" s="151">
        <v>3</v>
      </c>
    </row>
    <row r="1249" spans="1:20" x14ac:dyDescent="0.2">
      <c r="A1249" s="151">
        <f t="shared" si="217"/>
        <v>56466</v>
      </c>
      <c r="B1249" s="151">
        <f t="shared" si="218"/>
        <v>5</v>
      </c>
      <c r="C1249" s="152">
        <f t="shared" si="219"/>
        <v>64</v>
      </c>
      <c r="D1249" s="152" t="str">
        <f t="shared" si="220"/>
        <v>吉田</v>
      </c>
      <c r="E1249" s="152" t="str">
        <f t="shared" si="221"/>
        <v>珠希</v>
      </c>
      <c r="F1249" s="153" t="str">
        <f t="shared" si="222"/>
        <v>ﾖｼﾀﾞ</v>
      </c>
      <c r="G1249" s="153" t="str">
        <f t="shared" si="223"/>
        <v>ﾀﾏｷ</v>
      </c>
      <c r="H1249" s="154">
        <f t="shared" si="224"/>
        <v>2</v>
      </c>
      <c r="I1249" s="152" t="str">
        <f t="shared" si="216"/>
        <v>都日野台</v>
      </c>
      <c r="K1249" s="152" t="str">
        <f t="shared" si="225"/>
        <v>女</v>
      </c>
      <c r="M1249" s="151">
        <v>56466</v>
      </c>
      <c r="N1249" s="151" t="s">
        <v>163</v>
      </c>
      <c r="O1249" s="151" t="s">
        <v>3644</v>
      </c>
      <c r="P1249" s="151" t="s">
        <v>510</v>
      </c>
      <c r="Q1249" s="151" t="s">
        <v>1717</v>
      </c>
      <c r="R1249" s="151" t="s">
        <v>886</v>
      </c>
      <c r="T1249" s="151">
        <v>2</v>
      </c>
    </row>
    <row r="1250" spans="1:20" x14ac:dyDescent="0.2">
      <c r="A1250" s="151">
        <f t="shared" si="217"/>
        <v>56467</v>
      </c>
      <c r="B1250" s="151">
        <f t="shared" si="218"/>
        <v>5</v>
      </c>
      <c r="C1250" s="152">
        <f t="shared" si="219"/>
        <v>64</v>
      </c>
      <c r="D1250" s="152" t="str">
        <f t="shared" si="220"/>
        <v>福嶋</v>
      </c>
      <c r="E1250" s="152" t="str">
        <f t="shared" si="221"/>
        <v>彩花</v>
      </c>
      <c r="F1250" s="153" t="str">
        <f t="shared" si="222"/>
        <v>ﾌｸｼﾏ</v>
      </c>
      <c r="G1250" s="153" t="str">
        <f t="shared" si="223"/>
        <v>ｱﾔｶ</v>
      </c>
      <c r="H1250" s="154">
        <f t="shared" si="224"/>
        <v>2</v>
      </c>
      <c r="I1250" s="152" t="str">
        <f t="shared" si="216"/>
        <v>都日野台</v>
      </c>
      <c r="K1250" s="152" t="str">
        <f t="shared" si="225"/>
        <v>女</v>
      </c>
      <c r="M1250" s="151">
        <v>56467</v>
      </c>
      <c r="N1250" s="151" t="s">
        <v>3645</v>
      </c>
      <c r="O1250" s="151" t="s">
        <v>3646</v>
      </c>
      <c r="P1250" s="151" t="s">
        <v>986</v>
      </c>
      <c r="Q1250" s="151" t="s">
        <v>433</v>
      </c>
      <c r="R1250" s="151" t="s">
        <v>886</v>
      </c>
      <c r="T1250" s="151">
        <v>2</v>
      </c>
    </row>
    <row r="1251" spans="1:20" x14ac:dyDescent="0.2">
      <c r="A1251" s="151">
        <f t="shared" si="217"/>
        <v>56468</v>
      </c>
      <c r="B1251" s="151">
        <f t="shared" si="218"/>
        <v>5</v>
      </c>
      <c r="C1251" s="152">
        <f t="shared" si="219"/>
        <v>64</v>
      </c>
      <c r="D1251" s="152" t="str">
        <f t="shared" si="220"/>
        <v>武田</v>
      </c>
      <c r="E1251" s="152" t="str">
        <f t="shared" si="221"/>
        <v>梨乃</v>
      </c>
      <c r="F1251" s="153" t="str">
        <f t="shared" si="222"/>
        <v>ﾀｹﾀﾞ</v>
      </c>
      <c r="G1251" s="153" t="str">
        <f t="shared" si="223"/>
        <v>ﾘﾉ</v>
      </c>
      <c r="H1251" s="154">
        <f t="shared" si="224"/>
        <v>2</v>
      </c>
      <c r="I1251" s="152" t="str">
        <f t="shared" si="216"/>
        <v>都日野台</v>
      </c>
      <c r="K1251" s="152" t="str">
        <f t="shared" si="225"/>
        <v>女</v>
      </c>
      <c r="M1251" s="151">
        <v>56468</v>
      </c>
      <c r="N1251" s="151" t="s">
        <v>270</v>
      </c>
      <c r="O1251" s="151" t="s">
        <v>1859</v>
      </c>
      <c r="P1251" s="151" t="s">
        <v>615</v>
      </c>
      <c r="Q1251" s="151" t="s">
        <v>400</v>
      </c>
      <c r="R1251" s="151" t="s">
        <v>886</v>
      </c>
      <c r="T1251" s="151">
        <v>2</v>
      </c>
    </row>
    <row r="1252" spans="1:20" x14ac:dyDescent="0.2">
      <c r="A1252" s="151">
        <f t="shared" si="217"/>
        <v>56469</v>
      </c>
      <c r="B1252" s="151">
        <f t="shared" si="218"/>
        <v>5</v>
      </c>
      <c r="C1252" s="152">
        <f t="shared" si="219"/>
        <v>64</v>
      </c>
      <c r="D1252" s="152" t="str">
        <f t="shared" si="220"/>
        <v>藁品</v>
      </c>
      <c r="E1252" s="152" t="str">
        <f t="shared" si="221"/>
        <v>水青</v>
      </c>
      <c r="F1252" s="153" t="str">
        <f t="shared" si="222"/>
        <v>ﾜﾗｼﾅ</v>
      </c>
      <c r="G1252" s="153" t="str">
        <f t="shared" si="223"/>
        <v>ﾐｵ</v>
      </c>
      <c r="H1252" s="154">
        <f t="shared" si="224"/>
        <v>2</v>
      </c>
      <c r="I1252" s="152" t="str">
        <f t="shared" si="216"/>
        <v>都日野台</v>
      </c>
      <c r="K1252" s="152" t="str">
        <f t="shared" si="225"/>
        <v>女</v>
      </c>
      <c r="M1252" s="151">
        <v>56469</v>
      </c>
      <c r="N1252" s="151" t="s">
        <v>3647</v>
      </c>
      <c r="O1252" s="151" t="s">
        <v>3648</v>
      </c>
      <c r="P1252" s="151" t="s">
        <v>3649</v>
      </c>
      <c r="Q1252" s="151" t="s">
        <v>3650</v>
      </c>
      <c r="R1252" s="151" t="s">
        <v>886</v>
      </c>
      <c r="T1252" s="151">
        <v>2</v>
      </c>
    </row>
    <row r="1253" spans="1:20" x14ac:dyDescent="0.2">
      <c r="A1253" s="151">
        <f t="shared" si="217"/>
        <v>56470</v>
      </c>
      <c r="B1253" s="151">
        <f t="shared" si="218"/>
        <v>5</v>
      </c>
      <c r="C1253" s="152">
        <f t="shared" si="219"/>
        <v>64</v>
      </c>
      <c r="D1253" s="152" t="str">
        <f t="shared" si="220"/>
        <v>髙橋</v>
      </c>
      <c r="E1253" s="152" t="str">
        <f t="shared" si="221"/>
        <v>明里</v>
      </c>
      <c r="F1253" s="153" t="str">
        <f t="shared" si="222"/>
        <v>ﾀｶﾊｼ</v>
      </c>
      <c r="G1253" s="153" t="str">
        <f t="shared" si="223"/>
        <v>ｱｶﾘ</v>
      </c>
      <c r="H1253" s="154">
        <f t="shared" si="224"/>
        <v>2</v>
      </c>
      <c r="I1253" s="152" t="str">
        <f t="shared" si="216"/>
        <v>都日野台</v>
      </c>
      <c r="K1253" s="152" t="str">
        <f t="shared" si="225"/>
        <v>女</v>
      </c>
      <c r="M1253" s="151">
        <v>56470</v>
      </c>
      <c r="N1253" s="151" t="s">
        <v>149</v>
      </c>
      <c r="O1253" s="151" t="s">
        <v>4433</v>
      </c>
      <c r="P1253" s="151" t="s">
        <v>302</v>
      </c>
      <c r="Q1253" s="151" t="s">
        <v>480</v>
      </c>
      <c r="R1253" s="151" t="s">
        <v>886</v>
      </c>
      <c r="T1253" s="151">
        <v>2</v>
      </c>
    </row>
    <row r="1254" spans="1:20" x14ac:dyDescent="0.2">
      <c r="A1254" s="151">
        <f t="shared" si="217"/>
        <v>56471</v>
      </c>
      <c r="B1254" s="151">
        <f t="shared" si="218"/>
        <v>5</v>
      </c>
      <c r="C1254" s="152">
        <f t="shared" si="219"/>
        <v>64</v>
      </c>
      <c r="D1254" s="152" t="str">
        <f t="shared" si="220"/>
        <v>橋本</v>
      </c>
      <c r="E1254" s="152" t="str">
        <f t="shared" si="221"/>
        <v>有加</v>
      </c>
      <c r="F1254" s="153" t="str">
        <f t="shared" si="222"/>
        <v>ﾊｼﾓﾄ</v>
      </c>
      <c r="G1254" s="153" t="str">
        <f t="shared" si="223"/>
        <v>ﾕｶ</v>
      </c>
      <c r="H1254" s="154">
        <f t="shared" si="224"/>
        <v>2</v>
      </c>
      <c r="I1254" s="152" t="str">
        <f t="shared" si="216"/>
        <v>都日野台</v>
      </c>
      <c r="K1254" s="152" t="str">
        <f t="shared" si="225"/>
        <v>女</v>
      </c>
      <c r="M1254" s="151">
        <v>56471</v>
      </c>
      <c r="N1254" s="151" t="s">
        <v>945</v>
      </c>
      <c r="O1254" s="151" t="s">
        <v>4434</v>
      </c>
      <c r="P1254" s="151" t="s">
        <v>946</v>
      </c>
      <c r="Q1254" s="151" t="s">
        <v>347</v>
      </c>
      <c r="R1254" s="151" t="s">
        <v>886</v>
      </c>
      <c r="T1254" s="151">
        <v>2</v>
      </c>
    </row>
    <row r="1255" spans="1:20" x14ac:dyDescent="0.2">
      <c r="A1255" s="151">
        <f t="shared" si="217"/>
        <v>56472</v>
      </c>
      <c r="B1255" s="151">
        <f t="shared" si="218"/>
        <v>5</v>
      </c>
      <c r="C1255" s="152">
        <f t="shared" si="219"/>
        <v>64</v>
      </c>
      <c r="D1255" s="152" t="str">
        <f t="shared" si="220"/>
        <v>菅原</v>
      </c>
      <c r="E1255" s="152" t="str">
        <f t="shared" si="221"/>
        <v>志歩</v>
      </c>
      <c r="F1255" s="153" t="str">
        <f t="shared" si="222"/>
        <v>ｽｶﾞﾊﾗ</v>
      </c>
      <c r="G1255" s="153" t="str">
        <f t="shared" si="223"/>
        <v>ｼﾎ</v>
      </c>
      <c r="H1255" s="154">
        <f t="shared" si="224"/>
        <v>1</v>
      </c>
      <c r="I1255" s="152" t="str">
        <f t="shared" si="216"/>
        <v>都日野台</v>
      </c>
      <c r="K1255" s="152" t="str">
        <f t="shared" si="225"/>
        <v>女</v>
      </c>
      <c r="M1255" s="151">
        <v>56472</v>
      </c>
      <c r="N1255" s="151" t="s">
        <v>239</v>
      </c>
      <c r="O1255" s="151" t="s">
        <v>5717</v>
      </c>
      <c r="P1255" s="151" t="s">
        <v>2212</v>
      </c>
      <c r="Q1255" s="151" t="s">
        <v>561</v>
      </c>
      <c r="R1255" s="151" t="s">
        <v>886</v>
      </c>
      <c r="T1255" s="151">
        <v>1</v>
      </c>
    </row>
    <row r="1256" spans="1:20" x14ac:dyDescent="0.2">
      <c r="A1256" s="151">
        <f t="shared" si="217"/>
        <v>56473</v>
      </c>
      <c r="B1256" s="151">
        <f t="shared" si="218"/>
        <v>5</v>
      </c>
      <c r="C1256" s="152">
        <f t="shared" si="219"/>
        <v>64</v>
      </c>
      <c r="D1256" s="152" t="str">
        <f t="shared" si="220"/>
        <v>花輪</v>
      </c>
      <c r="E1256" s="152" t="str">
        <f t="shared" si="221"/>
        <v>実咲</v>
      </c>
      <c r="F1256" s="153" t="str">
        <f t="shared" si="222"/>
        <v>ﾊﾅﾜ</v>
      </c>
      <c r="G1256" s="153" t="str">
        <f t="shared" si="223"/>
        <v>ﾐｻｷ</v>
      </c>
      <c r="H1256" s="154">
        <f t="shared" si="224"/>
        <v>1</v>
      </c>
      <c r="I1256" s="152" t="str">
        <f t="shared" si="216"/>
        <v>都日野台</v>
      </c>
      <c r="K1256" s="152" t="str">
        <f t="shared" si="225"/>
        <v>女</v>
      </c>
      <c r="M1256" s="151">
        <v>56473</v>
      </c>
      <c r="N1256" s="151" t="s">
        <v>5954</v>
      </c>
      <c r="O1256" s="151" t="s">
        <v>5955</v>
      </c>
      <c r="P1256" s="151" t="s">
        <v>4197</v>
      </c>
      <c r="Q1256" s="151" t="s">
        <v>350</v>
      </c>
      <c r="R1256" s="151" t="s">
        <v>886</v>
      </c>
      <c r="T1256" s="151">
        <v>1</v>
      </c>
    </row>
    <row r="1257" spans="1:20" x14ac:dyDescent="0.2">
      <c r="A1257" s="151">
        <f t="shared" si="217"/>
        <v>56474</v>
      </c>
      <c r="B1257" s="151">
        <f t="shared" si="218"/>
        <v>5</v>
      </c>
      <c r="C1257" s="152">
        <f t="shared" si="219"/>
        <v>64</v>
      </c>
      <c r="D1257" s="152" t="str">
        <f t="shared" si="220"/>
        <v>前田</v>
      </c>
      <c r="E1257" s="152" t="str">
        <f t="shared" si="221"/>
        <v>夏穂</v>
      </c>
      <c r="F1257" s="153" t="str">
        <f t="shared" si="222"/>
        <v>ﾏｴﾀﾞ</v>
      </c>
      <c r="G1257" s="153" t="str">
        <f t="shared" si="223"/>
        <v>ｶﾎ</v>
      </c>
      <c r="H1257" s="154">
        <f t="shared" si="224"/>
        <v>1</v>
      </c>
      <c r="I1257" s="152" t="str">
        <f t="shared" si="216"/>
        <v>都日野台</v>
      </c>
      <c r="K1257" s="152" t="str">
        <f t="shared" si="225"/>
        <v>女</v>
      </c>
      <c r="M1257" s="151">
        <v>56474</v>
      </c>
      <c r="N1257" s="151" t="s">
        <v>176</v>
      </c>
      <c r="O1257" s="151" t="s">
        <v>5956</v>
      </c>
      <c r="P1257" s="151" t="s">
        <v>367</v>
      </c>
      <c r="Q1257" s="151" t="s">
        <v>559</v>
      </c>
      <c r="R1257" s="151" t="s">
        <v>886</v>
      </c>
      <c r="T1257" s="151">
        <v>1</v>
      </c>
    </row>
    <row r="1258" spans="1:20" x14ac:dyDescent="0.2">
      <c r="A1258" s="151">
        <f t="shared" si="217"/>
        <v>56475</v>
      </c>
      <c r="B1258" s="151">
        <f t="shared" si="218"/>
        <v>5</v>
      </c>
      <c r="C1258" s="152">
        <f t="shared" si="219"/>
        <v>64</v>
      </c>
      <c r="D1258" s="152" t="str">
        <f t="shared" si="220"/>
        <v>宮下</v>
      </c>
      <c r="E1258" s="152" t="str">
        <f t="shared" si="221"/>
        <v>音羽</v>
      </c>
      <c r="F1258" s="153" t="str">
        <f t="shared" si="222"/>
        <v>ﾐﾔｼﾀ</v>
      </c>
      <c r="G1258" s="153" t="str">
        <f t="shared" si="223"/>
        <v>ｵﾄﾊ</v>
      </c>
      <c r="H1258" s="154">
        <f t="shared" si="224"/>
        <v>1</v>
      </c>
      <c r="I1258" s="152" t="str">
        <f t="shared" si="216"/>
        <v>都日野台</v>
      </c>
      <c r="K1258" s="152" t="str">
        <f t="shared" si="225"/>
        <v>女</v>
      </c>
      <c r="M1258" s="151">
        <v>56475</v>
      </c>
      <c r="N1258" s="151" t="s">
        <v>5957</v>
      </c>
      <c r="O1258" s="151" t="s">
        <v>5958</v>
      </c>
      <c r="P1258" s="151" t="s">
        <v>5959</v>
      </c>
      <c r="Q1258" s="151" t="s">
        <v>5960</v>
      </c>
      <c r="R1258" s="151" t="s">
        <v>886</v>
      </c>
      <c r="T1258" s="151">
        <v>1</v>
      </c>
    </row>
    <row r="1259" spans="1:20" x14ac:dyDescent="0.2">
      <c r="A1259" s="151">
        <f t="shared" si="217"/>
        <v>56476</v>
      </c>
      <c r="B1259" s="151">
        <f t="shared" si="218"/>
        <v>5</v>
      </c>
      <c r="C1259" s="152">
        <f t="shared" si="219"/>
        <v>64</v>
      </c>
      <c r="D1259" s="152" t="str">
        <f t="shared" si="220"/>
        <v>村田</v>
      </c>
      <c r="E1259" s="152" t="str">
        <f t="shared" si="221"/>
        <v>実咲衣</v>
      </c>
      <c r="F1259" s="153" t="str">
        <f t="shared" si="222"/>
        <v>ﾑﾗﾀ</v>
      </c>
      <c r="G1259" s="153" t="str">
        <f t="shared" si="223"/>
        <v>ﾐｻｲ</v>
      </c>
      <c r="H1259" s="154">
        <f t="shared" si="224"/>
        <v>1</v>
      </c>
      <c r="I1259" s="152" t="str">
        <f t="shared" si="216"/>
        <v>都日野台</v>
      </c>
      <c r="K1259" s="152" t="str">
        <f t="shared" si="225"/>
        <v>女</v>
      </c>
      <c r="M1259" s="151">
        <v>56476</v>
      </c>
      <c r="N1259" s="151" t="s">
        <v>203</v>
      </c>
      <c r="O1259" s="151" t="s">
        <v>5961</v>
      </c>
      <c r="P1259" s="151" t="s">
        <v>479</v>
      </c>
      <c r="Q1259" s="151" t="s">
        <v>5962</v>
      </c>
      <c r="R1259" s="151" t="s">
        <v>886</v>
      </c>
      <c r="T1259" s="151">
        <v>1</v>
      </c>
    </row>
    <row r="1260" spans="1:20" x14ac:dyDescent="0.2">
      <c r="A1260" s="151">
        <f t="shared" si="217"/>
        <v>56504</v>
      </c>
      <c r="B1260" s="151">
        <f t="shared" si="218"/>
        <v>5</v>
      </c>
      <c r="C1260" s="152">
        <f t="shared" si="219"/>
        <v>65</v>
      </c>
      <c r="D1260" s="152" t="str">
        <f t="shared" si="220"/>
        <v>前田</v>
      </c>
      <c r="E1260" s="152" t="str">
        <f t="shared" si="221"/>
        <v>悠斗</v>
      </c>
      <c r="F1260" s="153" t="str">
        <f t="shared" si="222"/>
        <v>ﾏｴﾀﾞ</v>
      </c>
      <c r="G1260" s="153" t="str">
        <f t="shared" si="223"/>
        <v>ﾕｳﾄ</v>
      </c>
      <c r="H1260" s="154">
        <f t="shared" si="224"/>
        <v>3</v>
      </c>
      <c r="I1260" s="152" t="str">
        <f t="shared" si="216"/>
        <v>都南平</v>
      </c>
      <c r="K1260" s="152" t="str">
        <f t="shared" si="225"/>
        <v>男</v>
      </c>
      <c r="M1260" s="151">
        <v>56504</v>
      </c>
      <c r="N1260" s="151" t="s">
        <v>176</v>
      </c>
      <c r="O1260" s="151" t="s">
        <v>2707</v>
      </c>
      <c r="P1260" s="151" t="s">
        <v>367</v>
      </c>
      <c r="Q1260" s="151" t="s">
        <v>423</v>
      </c>
      <c r="R1260" s="151" t="s">
        <v>885</v>
      </c>
      <c r="T1260" s="151">
        <v>3</v>
      </c>
    </row>
    <row r="1261" spans="1:20" x14ac:dyDescent="0.2">
      <c r="A1261" s="151">
        <f t="shared" si="217"/>
        <v>56505</v>
      </c>
      <c r="B1261" s="151">
        <f t="shared" si="218"/>
        <v>5</v>
      </c>
      <c r="C1261" s="152">
        <f t="shared" si="219"/>
        <v>65</v>
      </c>
      <c r="D1261" s="152" t="str">
        <f t="shared" si="220"/>
        <v>末木</v>
      </c>
      <c r="E1261" s="152" t="str">
        <f t="shared" si="221"/>
        <v>駿介</v>
      </c>
      <c r="F1261" s="153" t="str">
        <f t="shared" si="222"/>
        <v>ｽｴｷ</v>
      </c>
      <c r="G1261" s="153" t="str">
        <f t="shared" si="223"/>
        <v>ｼｭﾝｽｹ</v>
      </c>
      <c r="H1261" s="154">
        <f t="shared" si="224"/>
        <v>3</v>
      </c>
      <c r="I1261" s="152" t="str">
        <f t="shared" si="216"/>
        <v>都南平</v>
      </c>
      <c r="K1261" s="152" t="str">
        <f t="shared" si="225"/>
        <v>男</v>
      </c>
      <c r="M1261" s="151">
        <v>56505</v>
      </c>
      <c r="N1261" s="151" t="s">
        <v>2708</v>
      </c>
      <c r="O1261" s="151" t="s">
        <v>283</v>
      </c>
      <c r="P1261" s="151" t="s">
        <v>2709</v>
      </c>
      <c r="Q1261" s="151" t="s">
        <v>478</v>
      </c>
      <c r="R1261" s="151" t="s">
        <v>885</v>
      </c>
      <c r="T1261" s="151">
        <v>3</v>
      </c>
    </row>
    <row r="1262" spans="1:20" x14ac:dyDescent="0.2">
      <c r="A1262" s="151">
        <f t="shared" si="217"/>
        <v>56506</v>
      </c>
      <c r="B1262" s="151">
        <f t="shared" si="218"/>
        <v>5</v>
      </c>
      <c r="C1262" s="152">
        <f t="shared" si="219"/>
        <v>65</v>
      </c>
      <c r="D1262" s="152" t="str">
        <f t="shared" si="220"/>
        <v>板谷越</v>
      </c>
      <c r="E1262" s="152" t="str">
        <f t="shared" si="221"/>
        <v>祐貴</v>
      </c>
      <c r="F1262" s="153" t="str">
        <f t="shared" si="222"/>
        <v>ｲﾀﾔｺﾞｼ</v>
      </c>
      <c r="G1262" s="153" t="str">
        <f t="shared" si="223"/>
        <v>ﾕｳｷ</v>
      </c>
      <c r="H1262" s="154">
        <f t="shared" si="224"/>
        <v>3</v>
      </c>
      <c r="I1262" s="152" t="str">
        <f t="shared" si="216"/>
        <v>都南平</v>
      </c>
      <c r="K1262" s="152" t="str">
        <f t="shared" si="225"/>
        <v>男</v>
      </c>
      <c r="M1262" s="151">
        <v>56506</v>
      </c>
      <c r="N1262" s="151" t="s">
        <v>2710</v>
      </c>
      <c r="O1262" s="151" t="s">
        <v>2711</v>
      </c>
      <c r="P1262" s="151" t="s">
        <v>2712</v>
      </c>
      <c r="Q1262" s="151" t="s">
        <v>307</v>
      </c>
      <c r="R1262" s="151" t="s">
        <v>885</v>
      </c>
      <c r="T1262" s="151">
        <v>3</v>
      </c>
    </row>
    <row r="1263" spans="1:20" x14ac:dyDescent="0.2">
      <c r="A1263" s="151">
        <f t="shared" si="217"/>
        <v>56507</v>
      </c>
      <c r="B1263" s="151">
        <f t="shared" si="218"/>
        <v>5</v>
      </c>
      <c r="C1263" s="152">
        <f t="shared" si="219"/>
        <v>65</v>
      </c>
      <c r="D1263" s="152" t="str">
        <f t="shared" si="220"/>
        <v>伊藤</v>
      </c>
      <c r="E1263" s="152" t="str">
        <f t="shared" si="221"/>
        <v>啓太</v>
      </c>
      <c r="F1263" s="153" t="str">
        <f t="shared" si="222"/>
        <v>ｲﾄｳ</v>
      </c>
      <c r="G1263" s="153" t="str">
        <f t="shared" si="223"/>
        <v>ｹｲﾀ</v>
      </c>
      <c r="H1263" s="154">
        <f t="shared" si="224"/>
        <v>3</v>
      </c>
      <c r="I1263" s="152" t="str">
        <f t="shared" si="216"/>
        <v>都南平</v>
      </c>
      <c r="K1263" s="152" t="str">
        <f t="shared" si="225"/>
        <v>男</v>
      </c>
      <c r="M1263" s="151">
        <v>56507</v>
      </c>
      <c r="N1263" s="151" t="s">
        <v>106</v>
      </c>
      <c r="O1263" s="151" t="s">
        <v>222</v>
      </c>
      <c r="P1263" s="151" t="s">
        <v>319</v>
      </c>
      <c r="Q1263" s="151" t="s">
        <v>358</v>
      </c>
      <c r="R1263" s="151" t="s">
        <v>885</v>
      </c>
      <c r="T1263" s="151">
        <v>3</v>
      </c>
    </row>
    <row r="1264" spans="1:20" x14ac:dyDescent="0.2">
      <c r="A1264" s="151">
        <f t="shared" si="217"/>
        <v>56508</v>
      </c>
      <c r="B1264" s="151">
        <f t="shared" si="218"/>
        <v>5</v>
      </c>
      <c r="C1264" s="152">
        <f t="shared" si="219"/>
        <v>65</v>
      </c>
      <c r="D1264" s="152" t="str">
        <f t="shared" si="220"/>
        <v>押野谷</v>
      </c>
      <c r="E1264" s="152" t="str">
        <f t="shared" si="221"/>
        <v>直人</v>
      </c>
      <c r="F1264" s="153" t="str">
        <f t="shared" si="222"/>
        <v>ｵｼﾉﾔ</v>
      </c>
      <c r="G1264" s="153" t="str">
        <f t="shared" si="223"/>
        <v>ﾅｵﾄ</v>
      </c>
      <c r="H1264" s="154">
        <f t="shared" si="224"/>
        <v>3</v>
      </c>
      <c r="I1264" s="152" t="str">
        <f t="shared" si="216"/>
        <v>都南平</v>
      </c>
      <c r="K1264" s="152" t="str">
        <f t="shared" si="225"/>
        <v>男</v>
      </c>
      <c r="M1264" s="151">
        <v>56508</v>
      </c>
      <c r="N1264" s="151" t="s">
        <v>2713</v>
      </c>
      <c r="O1264" s="151" t="s">
        <v>202</v>
      </c>
      <c r="P1264" s="151" t="s">
        <v>2714</v>
      </c>
      <c r="Q1264" s="151" t="s">
        <v>622</v>
      </c>
      <c r="R1264" s="151" t="s">
        <v>885</v>
      </c>
      <c r="T1264" s="151">
        <v>3</v>
      </c>
    </row>
    <row r="1265" spans="1:20" x14ac:dyDescent="0.2">
      <c r="A1265" s="151">
        <f t="shared" si="217"/>
        <v>56510</v>
      </c>
      <c r="B1265" s="151">
        <f t="shared" si="218"/>
        <v>5</v>
      </c>
      <c r="C1265" s="152">
        <f t="shared" si="219"/>
        <v>65</v>
      </c>
      <c r="D1265" s="152" t="str">
        <f t="shared" si="220"/>
        <v>手塚</v>
      </c>
      <c r="E1265" s="152" t="str">
        <f t="shared" si="221"/>
        <v>洋希</v>
      </c>
      <c r="F1265" s="153" t="str">
        <f t="shared" si="222"/>
        <v>ﾃﾂﾞｶ</v>
      </c>
      <c r="G1265" s="153" t="str">
        <f t="shared" si="223"/>
        <v>ﾋﾛｷ</v>
      </c>
      <c r="H1265" s="154">
        <f t="shared" si="224"/>
        <v>3</v>
      </c>
      <c r="I1265" s="152" t="str">
        <f t="shared" si="216"/>
        <v>都南平</v>
      </c>
      <c r="K1265" s="152" t="str">
        <f t="shared" si="225"/>
        <v>男</v>
      </c>
      <c r="M1265" s="151">
        <v>56510</v>
      </c>
      <c r="N1265" s="151" t="s">
        <v>341</v>
      </c>
      <c r="O1265" s="151" t="s">
        <v>2715</v>
      </c>
      <c r="P1265" s="151" t="s">
        <v>342</v>
      </c>
      <c r="Q1265" s="151" t="s">
        <v>391</v>
      </c>
      <c r="R1265" s="151" t="s">
        <v>885</v>
      </c>
      <c r="T1265" s="151">
        <v>3</v>
      </c>
    </row>
    <row r="1266" spans="1:20" x14ac:dyDescent="0.2">
      <c r="A1266" s="151">
        <f t="shared" si="217"/>
        <v>56511</v>
      </c>
      <c r="B1266" s="151">
        <f t="shared" si="218"/>
        <v>5</v>
      </c>
      <c r="C1266" s="152">
        <f t="shared" si="219"/>
        <v>65</v>
      </c>
      <c r="D1266" s="152" t="str">
        <f t="shared" si="220"/>
        <v>和泉</v>
      </c>
      <c r="E1266" s="152" t="str">
        <f t="shared" si="221"/>
        <v>飛鳥</v>
      </c>
      <c r="F1266" s="153" t="str">
        <f t="shared" si="222"/>
        <v>ｲｽﾞﾐ</v>
      </c>
      <c r="G1266" s="153" t="str">
        <f t="shared" si="223"/>
        <v>ｱｽｶ</v>
      </c>
      <c r="H1266" s="154">
        <f t="shared" si="224"/>
        <v>3</v>
      </c>
      <c r="I1266" s="152" t="str">
        <f t="shared" si="216"/>
        <v>都南平</v>
      </c>
      <c r="K1266" s="152" t="str">
        <f t="shared" si="225"/>
        <v>男</v>
      </c>
      <c r="M1266" s="151">
        <v>56511</v>
      </c>
      <c r="N1266" s="151" t="s">
        <v>1618</v>
      </c>
      <c r="O1266" s="151" t="s">
        <v>2716</v>
      </c>
      <c r="P1266" s="151" t="s">
        <v>359</v>
      </c>
      <c r="Q1266" s="151" t="s">
        <v>538</v>
      </c>
      <c r="R1266" s="151" t="s">
        <v>885</v>
      </c>
      <c r="T1266" s="151">
        <v>3</v>
      </c>
    </row>
    <row r="1267" spans="1:20" x14ac:dyDescent="0.2">
      <c r="A1267" s="151">
        <f t="shared" si="217"/>
        <v>56512</v>
      </c>
      <c r="B1267" s="151">
        <f t="shared" si="218"/>
        <v>5</v>
      </c>
      <c r="C1267" s="152">
        <f t="shared" si="219"/>
        <v>65</v>
      </c>
      <c r="D1267" s="152" t="str">
        <f t="shared" si="220"/>
        <v>長瀬</v>
      </c>
      <c r="E1267" s="152" t="str">
        <f t="shared" si="221"/>
        <v>篤生</v>
      </c>
      <c r="F1267" s="153" t="str">
        <f t="shared" si="222"/>
        <v>ﾅｶﾞｾ</v>
      </c>
      <c r="G1267" s="153" t="str">
        <f t="shared" si="223"/>
        <v>ｱﾂｷ</v>
      </c>
      <c r="H1267" s="154">
        <f t="shared" si="224"/>
        <v>2</v>
      </c>
      <c r="I1267" s="152" t="str">
        <f t="shared" si="216"/>
        <v>都南平</v>
      </c>
      <c r="K1267" s="152" t="str">
        <f t="shared" si="225"/>
        <v>男</v>
      </c>
      <c r="M1267" s="151">
        <v>56512</v>
      </c>
      <c r="N1267" s="151" t="s">
        <v>943</v>
      </c>
      <c r="O1267" s="151" t="s">
        <v>3651</v>
      </c>
      <c r="P1267" s="151" t="s">
        <v>944</v>
      </c>
      <c r="Q1267" s="151" t="s">
        <v>531</v>
      </c>
      <c r="R1267" s="151" t="s">
        <v>885</v>
      </c>
      <c r="T1267" s="151">
        <v>2</v>
      </c>
    </row>
    <row r="1268" spans="1:20" x14ac:dyDescent="0.2">
      <c r="A1268" s="151">
        <f t="shared" si="217"/>
        <v>56513</v>
      </c>
      <c r="B1268" s="151">
        <f t="shared" si="218"/>
        <v>5</v>
      </c>
      <c r="C1268" s="152">
        <f t="shared" si="219"/>
        <v>65</v>
      </c>
      <c r="D1268" s="152" t="str">
        <f t="shared" si="220"/>
        <v>入江</v>
      </c>
      <c r="E1268" s="152" t="str">
        <f t="shared" si="221"/>
        <v>友輝</v>
      </c>
      <c r="F1268" s="153" t="str">
        <f t="shared" si="222"/>
        <v>ｲﾘｴ</v>
      </c>
      <c r="G1268" s="153" t="str">
        <f t="shared" si="223"/>
        <v>ﾄﾓｷ</v>
      </c>
      <c r="H1268" s="154">
        <f t="shared" si="224"/>
        <v>2</v>
      </c>
      <c r="I1268" s="152" t="str">
        <f t="shared" si="216"/>
        <v>都南平</v>
      </c>
      <c r="K1268" s="152" t="str">
        <f t="shared" si="225"/>
        <v>男</v>
      </c>
      <c r="M1268" s="151">
        <v>56513</v>
      </c>
      <c r="N1268" s="151" t="s">
        <v>3652</v>
      </c>
      <c r="O1268" s="151" t="s">
        <v>3050</v>
      </c>
      <c r="P1268" s="151" t="s">
        <v>3653</v>
      </c>
      <c r="Q1268" s="151" t="s">
        <v>324</v>
      </c>
      <c r="R1268" s="151" t="s">
        <v>885</v>
      </c>
      <c r="T1268" s="151">
        <v>2</v>
      </c>
    </row>
    <row r="1269" spans="1:20" x14ac:dyDescent="0.2">
      <c r="A1269" s="151">
        <f t="shared" si="217"/>
        <v>56514</v>
      </c>
      <c r="B1269" s="151">
        <f t="shared" si="218"/>
        <v>5</v>
      </c>
      <c r="C1269" s="152">
        <f t="shared" si="219"/>
        <v>65</v>
      </c>
      <c r="D1269" s="152" t="str">
        <f t="shared" si="220"/>
        <v>秋山</v>
      </c>
      <c r="E1269" s="152" t="str">
        <f t="shared" si="221"/>
        <v>和希</v>
      </c>
      <c r="F1269" s="153" t="str">
        <f t="shared" si="222"/>
        <v>ｱｷﾔﾏ</v>
      </c>
      <c r="G1269" s="153" t="str">
        <f t="shared" si="223"/>
        <v>ｶｽﾞｷ</v>
      </c>
      <c r="H1269" s="154">
        <f t="shared" si="224"/>
        <v>2</v>
      </c>
      <c r="I1269" s="152" t="str">
        <f t="shared" si="216"/>
        <v>都南平</v>
      </c>
      <c r="K1269" s="152" t="str">
        <f t="shared" si="225"/>
        <v>男</v>
      </c>
      <c r="M1269" s="151">
        <v>56514</v>
      </c>
      <c r="N1269" s="151" t="s">
        <v>137</v>
      </c>
      <c r="O1269" s="151" t="s">
        <v>2178</v>
      </c>
      <c r="P1269" s="151" t="s">
        <v>370</v>
      </c>
      <c r="Q1269" s="151" t="s">
        <v>376</v>
      </c>
      <c r="R1269" s="151" t="s">
        <v>885</v>
      </c>
      <c r="T1269" s="151">
        <v>2</v>
      </c>
    </row>
    <row r="1270" spans="1:20" x14ac:dyDescent="0.2">
      <c r="A1270" s="151">
        <f t="shared" si="217"/>
        <v>56515</v>
      </c>
      <c r="B1270" s="151">
        <f t="shared" si="218"/>
        <v>5</v>
      </c>
      <c r="C1270" s="152">
        <f t="shared" si="219"/>
        <v>65</v>
      </c>
      <c r="D1270" s="152" t="str">
        <f t="shared" si="220"/>
        <v>村澤</v>
      </c>
      <c r="E1270" s="152" t="str">
        <f t="shared" si="221"/>
        <v>虎右大</v>
      </c>
      <c r="F1270" s="153" t="str">
        <f t="shared" si="222"/>
        <v>ﾑﾗｻﾜ</v>
      </c>
      <c r="G1270" s="153" t="str">
        <f t="shared" si="223"/>
        <v>ｺｳﾀ</v>
      </c>
      <c r="H1270" s="154">
        <f t="shared" si="224"/>
        <v>2</v>
      </c>
      <c r="I1270" s="152" t="str">
        <f t="shared" si="216"/>
        <v>都南平</v>
      </c>
      <c r="K1270" s="152" t="str">
        <f t="shared" si="225"/>
        <v>男</v>
      </c>
      <c r="M1270" s="151">
        <v>56515</v>
      </c>
      <c r="N1270" s="151" t="s">
        <v>4435</v>
      </c>
      <c r="O1270" s="151" t="s">
        <v>4436</v>
      </c>
      <c r="P1270" s="151" t="s">
        <v>4437</v>
      </c>
      <c r="Q1270" s="151" t="s">
        <v>535</v>
      </c>
      <c r="R1270" s="151" t="s">
        <v>885</v>
      </c>
      <c r="T1270" s="151">
        <v>2</v>
      </c>
    </row>
    <row r="1271" spans="1:20" x14ac:dyDescent="0.2">
      <c r="A1271" s="151">
        <f t="shared" si="217"/>
        <v>56516</v>
      </c>
      <c r="B1271" s="151">
        <f t="shared" si="218"/>
        <v>5</v>
      </c>
      <c r="C1271" s="152">
        <f t="shared" si="219"/>
        <v>65</v>
      </c>
      <c r="D1271" s="152" t="str">
        <f t="shared" si="220"/>
        <v>鈴木</v>
      </c>
      <c r="E1271" s="152" t="str">
        <f t="shared" si="221"/>
        <v>啓介</v>
      </c>
      <c r="F1271" s="153" t="str">
        <f t="shared" si="222"/>
        <v>ｽｽﾞｷ</v>
      </c>
      <c r="G1271" s="153" t="str">
        <f t="shared" si="223"/>
        <v>ｹｲｽｹ</v>
      </c>
      <c r="H1271" s="154">
        <f t="shared" si="224"/>
        <v>2</v>
      </c>
      <c r="I1271" s="152" t="str">
        <f t="shared" si="216"/>
        <v>都南平</v>
      </c>
      <c r="K1271" s="152" t="str">
        <f t="shared" si="225"/>
        <v>男</v>
      </c>
      <c r="M1271" s="151">
        <v>56516</v>
      </c>
      <c r="N1271" s="151" t="s">
        <v>108</v>
      </c>
      <c r="O1271" s="151" t="s">
        <v>4438</v>
      </c>
      <c r="P1271" s="151" t="s">
        <v>356</v>
      </c>
      <c r="Q1271" s="151" t="s">
        <v>306</v>
      </c>
      <c r="R1271" s="151" t="s">
        <v>885</v>
      </c>
      <c r="T1271" s="151">
        <v>2</v>
      </c>
    </row>
    <row r="1272" spans="1:20" x14ac:dyDescent="0.2">
      <c r="A1272" s="151">
        <f t="shared" si="217"/>
        <v>56517</v>
      </c>
      <c r="B1272" s="151">
        <f t="shared" si="218"/>
        <v>5</v>
      </c>
      <c r="C1272" s="152">
        <f t="shared" si="219"/>
        <v>65</v>
      </c>
      <c r="D1272" s="152" t="str">
        <f t="shared" si="220"/>
        <v>内藤</v>
      </c>
      <c r="E1272" s="152" t="str">
        <f t="shared" si="221"/>
        <v>滉太</v>
      </c>
      <c r="F1272" s="153" t="str">
        <f t="shared" si="222"/>
        <v>ﾅｲﾄｳ</v>
      </c>
      <c r="G1272" s="153" t="str">
        <f t="shared" si="223"/>
        <v>ｺｳﾀ</v>
      </c>
      <c r="H1272" s="154">
        <f t="shared" si="224"/>
        <v>2</v>
      </c>
      <c r="I1272" s="152" t="str">
        <f t="shared" si="216"/>
        <v>都南平</v>
      </c>
      <c r="K1272" s="152" t="str">
        <f t="shared" si="225"/>
        <v>男</v>
      </c>
      <c r="M1272" s="151">
        <v>56517</v>
      </c>
      <c r="N1272" s="151" t="s">
        <v>4439</v>
      </c>
      <c r="O1272" s="151" t="s">
        <v>1604</v>
      </c>
      <c r="P1272" s="151" t="s">
        <v>4440</v>
      </c>
      <c r="Q1272" s="151" t="s">
        <v>535</v>
      </c>
      <c r="R1272" s="151" t="s">
        <v>885</v>
      </c>
      <c r="T1272" s="151">
        <v>2</v>
      </c>
    </row>
    <row r="1273" spans="1:20" x14ac:dyDescent="0.2">
      <c r="A1273" s="151">
        <f t="shared" si="217"/>
        <v>56518</v>
      </c>
      <c r="B1273" s="151">
        <f t="shared" si="218"/>
        <v>5</v>
      </c>
      <c r="C1273" s="152">
        <f t="shared" si="219"/>
        <v>65</v>
      </c>
      <c r="D1273" s="152" t="str">
        <f t="shared" si="220"/>
        <v>鈴木</v>
      </c>
      <c r="E1273" s="152" t="str">
        <f t="shared" si="221"/>
        <v>琉聖</v>
      </c>
      <c r="F1273" s="153" t="str">
        <f t="shared" si="222"/>
        <v>ｽｽﾞｷ</v>
      </c>
      <c r="G1273" s="153" t="str">
        <f t="shared" si="223"/>
        <v>ﾘｭｳｾｲ</v>
      </c>
      <c r="H1273" s="154">
        <f t="shared" si="224"/>
        <v>2</v>
      </c>
      <c r="I1273" s="152" t="str">
        <f t="shared" si="216"/>
        <v>都南平</v>
      </c>
      <c r="K1273" s="152" t="str">
        <f t="shared" si="225"/>
        <v>男</v>
      </c>
      <c r="M1273" s="151">
        <v>56518</v>
      </c>
      <c r="N1273" s="151" t="s">
        <v>108</v>
      </c>
      <c r="O1273" s="151" t="s">
        <v>4441</v>
      </c>
      <c r="P1273" s="151" t="s">
        <v>356</v>
      </c>
      <c r="Q1273" s="151" t="s">
        <v>1288</v>
      </c>
      <c r="R1273" s="151" t="s">
        <v>885</v>
      </c>
      <c r="T1273" s="151">
        <v>2</v>
      </c>
    </row>
    <row r="1274" spans="1:20" x14ac:dyDescent="0.2">
      <c r="A1274" s="151">
        <f t="shared" si="217"/>
        <v>56519</v>
      </c>
      <c r="B1274" s="151">
        <f t="shared" si="218"/>
        <v>5</v>
      </c>
      <c r="C1274" s="152">
        <f t="shared" si="219"/>
        <v>65</v>
      </c>
      <c r="D1274" s="152" t="str">
        <f t="shared" si="220"/>
        <v>髙橋</v>
      </c>
      <c r="E1274" s="152" t="str">
        <f t="shared" si="221"/>
        <v>将紀</v>
      </c>
      <c r="F1274" s="153" t="str">
        <f t="shared" si="222"/>
        <v>ﾀｶﾊｼ</v>
      </c>
      <c r="G1274" s="153" t="str">
        <f t="shared" si="223"/>
        <v>ﾏｻｷ</v>
      </c>
      <c r="H1274" s="154">
        <f t="shared" si="224"/>
        <v>2</v>
      </c>
      <c r="I1274" s="152" t="str">
        <f t="shared" si="216"/>
        <v>都南平</v>
      </c>
      <c r="K1274" s="152" t="str">
        <f t="shared" si="225"/>
        <v>男</v>
      </c>
      <c r="M1274" s="151">
        <v>56519</v>
      </c>
      <c r="N1274" s="151" t="s">
        <v>149</v>
      </c>
      <c r="O1274" s="151" t="s">
        <v>4442</v>
      </c>
      <c r="P1274" s="151" t="s">
        <v>302</v>
      </c>
      <c r="Q1274" s="151" t="s">
        <v>446</v>
      </c>
      <c r="R1274" s="151" t="s">
        <v>885</v>
      </c>
      <c r="T1274" s="151">
        <v>2</v>
      </c>
    </row>
    <row r="1275" spans="1:20" x14ac:dyDescent="0.2">
      <c r="A1275" s="151">
        <f t="shared" si="217"/>
        <v>56520</v>
      </c>
      <c r="B1275" s="151">
        <f t="shared" si="218"/>
        <v>5</v>
      </c>
      <c r="C1275" s="152">
        <f t="shared" si="219"/>
        <v>65</v>
      </c>
      <c r="D1275" s="152" t="str">
        <f t="shared" si="220"/>
        <v>関根</v>
      </c>
      <c r="E1275" s="152" t="str">
        <f t="shared" si="221"/>
        <v>駿</v>
      </c>
      <c r="F1275" s="153" t="str">
        <f t="shared" si="222"/>
        <v>ｾｷﾈ</v>
      </c>
      <c r="G1275" s="153" t="str">
        <f t="shared" si="223"/>
        <v>ｼｭﾝ</v>
      </c>
      <c r="H1275" s="154">
        <f t="shared" si="224"/>
        <v>2</v>
      </c>
      <c r="I1275" s="152" t="str">
        <f t="shared" si="216"/>
        <v>都南平</v>
      </c>
      <c r="K1275" s="152" t="str">
        <f t="shared" si="225"/>
        <v>男</v>
      </c>
      <c r="M1275" s="151">
        <v>56520</v>
      </c>
      <c r="N1275" s="151" t="s">
        <v>285</v>
      </c>
      <c r="O1275" s="151" t="s">
        <v>2903</v>
      </c>
      <c r="P1275" s="151" t="s">
        <v>645</v>
      </c>
      <c r="Q1275" s="151" t="s">
        <v>583</v>
      </c>
      <c r="R1275" s="151" t="s">
        <v>885</v>
      </c>
      <c r="T1275" s="151">
        <v>2</v>
      </c>
    </row>
    <row r="1276" spans="1:20" x14ac:dyDescent="0.2">
      <c r="A1276" s="151">
        <f t="shared" si="217"/>
        <v>56521</v>
      </c>
      <c r="B1276" s="151">
        <f t="shared" si="218"/>
        <v>5</v>
      </c>
      <c r="C1276" s="152">
        <f t="shared" si="219"/>
        <v>65</v>
      </c>
      <c r="D1276" s="152" t="str">
        <f t="shared" si="220"/>
        <v>田中</v>
      </c>
      <c r="E1276" s="152" t="str">
        <f t="shared" si="221"/>
        <v>大陽</v>
      </c>
      <c r="F1276" s="153" t="str">
        <f t="shared" si="222"/>
        <v>ﾀﾅｶ</v>
      </c>
      <c r="G1276" s="153" t="str">
        <f t="shared" si="223"/>
        <v>ﾀｲﾖｳ</v>
      </c>
      <c r="H1276" s="154">
        <f t="shared" si="224"/>
        <v>2</v>
      </c>
      <c r="I1276" s="152" t="str">
        <f t="shared" si="216"/>
        <v>都南平</v>
      </c>
      <c r="K1276" s="152" t="str">
        <f t="shared" si="225"/>
        <v>男</v>
      </c>
      <c r="M1276" s="151">
        <v>56521</v>
      </c>
      <c r="N1276" s="151" t="s">
        <v>138</v>
      </c>
      <c r="O1276" s="151" t="s">
        <v>4443</v>
      </c>
      <c r="P1276" s="151" t="s">
        <v>418</v>
      </c>
      <c r="Q1276" s="151" t="s">
        <v>4444</v>
      </c>
      <c r="R1276" s="151" t="s">
        <v>885</v>
      </c>
      <c r="T1276" s="151">
        <v>2</v>
      </c>
    </row>
    <row r="1277" spans="1:20" x14ac:dyDescent="0.2">
      <c r="A1277" s="151">
        <f t="shared" si="217"/>
        <v>56522</v>
      </c>
      <c r="B1277" s="151">
        <f t="shared" si="218"/>
        <v>5</v>
      </c>
      <c r="C1277" s="152">
        <f t="shared" si="219"/>
        <v>65</v>
      </c>
      <c r="D1277" s="152" t="str">
        <f t="shared" si="220"/>
        <v>齋藤</v>
      </c>
      <c r="E1277" s="152" t="str">
        <f t="shared" si="221"/>
        <v>晃太</v>
      </c>
      <c r="F1277" s="153" t="str">
        <f t="shared" si="222"/>
        <v>ｻｲﾄｳ</v>
      </c>
      <c r="G1277" s="153" t="str">
        <f t="shared" si="223"/>
        <v>ｺｳﾀ</v>
      </c>
      <c r="H1277" s="154">
        <f t="shared" si="224"/>
        <v>2</v>
      </c>
      <c r="I1277" s="152" t="str">
        <f t="shared" si="216"/>
        <v>都南平</v>
      </c>
      <c r="K1277" s="152" t="str">
        <f t="shared" si="225"/>
        <v>男</v>
      </c>
      <c r="M1277" s="151">
        <v>56522</v>
      </c>
      <c r="N1277" s="151" t="s">
        <v>236</v>
      </c>
      <c r="O1277" s="151" t="s">
        <v>4445</v>
      </c>
      <c r="P1277" s="151" t="s">
        <v>321</v>
      </c>
      <c r="Q1277" s="151" t="s">
        <v>535</v>
      </c>
      <c r="R1277" s="151" t="s">
        <v>885</v>
      </c>
      <c r="T1277" s="151">
        <v>2</v>
      </c>
    </row>
    <row r="1278" spans="1:20" x14ac:dyDescent="0.2">
      <c r="A1278" s="151">
        <f t="shared" si="217"/>
        <v>56523</v>
      </c>
      <c r="B1278" s="151">
        <f t="shared" si="218"/>
        <v>5</v>
      </c>
      <c r="C1278" s="152">
        <f t="shared" si="219"/>
        <v>65</v>
      </c>
      <c r="D1278" s="152" t="str">
        <f t="shared" si="220"/>
        <v>大友</v>
      </c>
      <c r="E1278" s="152" t="str">
        <f t="shared" si="221"/>
        <v>尚人</v>
      </c>
      <c r="F1278" s="153" t="str">
        <f t="shared" si="222"/>
        <v>ｵｵﾄﾓ</v>
      </c>
      <c r="G1278" s="153" t="str">
        <f t="shared" si="223"/>
        <v>ﾅｵﾄ</v>
      </c>
      <c r="H1278" s="154">
        <f t="shared" si="224"/>
        <v>2</v>
      </c>
      <c r="I1278" s="152" t="str">
        <f t="shared" si="216"/>
        <v>都南平</v>
      </c>
      <c r="K1278" s="152" t="str">
        <f t="shared" si="225"/>
        <v>男</v>
      </c>
      <c r="M1278" s="151">
        <v>56523</v>
      </c>
      <c r="N1278" s="151" t="s">
        <v>4446</v>
      </c>
      <c r="O1278" s="151" t="s">
        <v>4447</v>
      </c>
      <c r="P1278" s="151" t="s">
        <v>4448</v>
      </c>
      <c r="Q1278" s="151" t="s">
        <v>622</v>
      </c>
      <c r="R1278" s="151" t="s">
        <v>885</v>
      </c>
      <c r="T1278" s="151">
        <v>2</v>
      </c>
    </row>
    <row r="1279" spans="1:20" x14ac:dyDescent="0.2">
      <c r="A1279" s="151">
        <f t="shared" si="217"/>
        <v>56524</v>
      </c>
      <c r="B1279" s="151">
        <f t="shared" si="218"/>
        <v>5</v>
      </c>
      <c r="C1279" s="152">
        <f t="shared" si="219"/>
        <v>65</v>
      </c>
      <c r="D1279" s="152" t="str">
        <f t="shared" si="220"/>
        <v>渡邉</v>
      </c>
      <c r="E1279" s="152" t="str">
        <f t="shared" si="221"/>
        <v>大智</v>
      </c>
      <c r="F1279" s="153" t="str">
        <f t="shared" si="222"/>
        <v>ﾜﾀﾅﾍﾞ</v>
      </c>
      <c r="G1279" s="153" t="str">
        <f t="shared" si="223"/>
        <v>ﾀﾞｲﾁ</v>
      </c>
      <c r="H1279" s="154">
        <f t="shared" si="224"/>
        <v>1</v>
      </c>
      <c r="I1279" s="152" t="str">
        <f t="shared" si="216"/>
        <v>都南平</v>
      </c>
      <c r="K1279" s="152" t="str">
        <f t="shared" si="225"/>
        <v>男</v>
      </c>
      <c r="M1279" s="151">
        <v>56524</v>
      </c>
      <c r="N1279" s="151" t="s">
        <v>156</v>
      </c>
      <c r="O1279" s="151" t="s">
        <v>1890</v>
      </c>
      <c r="P1279" s="151" t="s">
        <v>346</v>
      </c>
      <c r="Q1279" s="151" t="s">
        <v>581</v>
      </c>
      <c r="R1279" s="151" t="s">
        <v>885</v>
      </c>
      <c r="T1279" s="151">
        <v>1</v>
      </c>
    </row>
    <row r="1280" spans="1:20" x14ac:dyDescent="0.2">
      <c r="A1280" s="151">
        <f t="shared" si="217"/>
        <v>56525</v>
      </c>
      <c r="B1280" s="151">
        <f t="shared" si="218"/>
        <v>5</v>
      </c>
      <c r="C1280" s="152">
        <f t="shared" si="219"/>
        <v>65</v>
      </c>
      <c r="D1280" s="152" t="str">
        <f t="shared" si="220"/>
        <v>片倉</v>
      </c>
      <c r="E1280" s="152" t="str">
        <f t="shared" si="221"/>
        <v>隆之介</v>
      </c>
      <c r="F1280" s="153" t="str">
        <f t="shared" si="222"/>
        <v>ｶﾀｸﾗ</v>
      </c>
      <c r="G1280" s="153" t="str">
        <f t="shared" si="223"/>
        <v>ﾘｭｳﾉｽｹ</v>
      </c>
      <c r="H1280" s="154">
        <f t="shared" si="224"/>
        <v>1</v>
      </c>
      <c r="I1280" s="152" t="str">
        <f t="shared" si="216"/>
        <v>都南平</v>
      </c>
      <c r="K1280" s="152" t="str">
        <f t="shared" si="225"/>
        <v>男</v>
      </c>
      <c r="M1280" s="151">
        <v>56525</v>
      </c>
      <c r="N1280" s="151" t="s">
        <v>5963</v>
      </c>
      <c r="O1280" s="151" t="s">
        <v>5487</v>
      </c>
      <c r="P1280" s="151" t="s">
        <v>5964</v>
      </c>
      <c r="Q1280" s="151" t="s">
        <v>395</v>
      </c>
      <c r="R1280" s="151" t="s">
        <v>885</v>
      </c>
      <c r="T1280" s="151">
        <v>1</v>
      </c>
    </row>
    <row r="1281" spans="1:20" x14ac:dyDescent="0.2">
      <c r="A1281" s="151">
        <f t="shared" si="217"/>
        <v>56526</v>
      </c>
      <c r="B1281" s="151">
        <f t="shared" si="218"/>
        <v>5</v>
      </c>
      <c r="C1281" s="152">
        <f t="shared" si="219"/>
        <v>65</v>
      </c>
      <c r="D1281" s="152" t="str">
        <f t="shared" si="220"/>
        <v>宮川</v>
      </c>
      <c r="E1281" s="152" t="str">
        <f t="shared" si="221"/>
        <v>卓</v>
      </c>
      <c r="F1281" s="153" t="str">
        <f t="shared" si="222"/>
        <v>ﾐﾔｶﾞﾜ</v>
      </c>
      <c r="G1281" s="153" t="str">
        <f t="shared" si="223"/>
        <v>ｽｸﾞﾙ</v>
      </c>
      <c r="H1281" s="154">
        <f t="shared" si="224"/>
        <v>1</v>
      </c>
      <c r="I1281" s="152" t="str">
        <f t="shared" si="216"/>
        <v>都南平</v>
      </c>
      <c r="K1281" s="152" t="str">
        <f t="shared" si="225"/>
        <v>男</v>
      </c>
      <c r="M1281" s="151">
        <v>56526</v>
      </c>
      <c r="N1281" s="151" t="s">
        <v>5945</v>
      </c>
      <c r="O1281" s="151" t="s">
        <v>5965</v>
      </c>
      <c r="P1281" s="151" t="s">
        <v>5947</v>
      </c>
      <c r="Q1281" s="151" t="s">
        <v>5966</v>
      </c>
      <c r="R1281" s="151" t="s">
        <v>885</v>
      </c>
      <c r="T1281" s="151">
        <v>1</v>
      </c>
    </row>
    <row r="1282" spans="1:20" x14ac:dyDescent="0.2">
      <c r="A1282" s="151">
        <f t="shared" si="217"/>
        <v>56527</v>
      </c>
      <c r="B1282" s="151">
        <f t="shared" si="218"/>
        <v>5</v>
      </c>
      <c r="C1282" s="152">
        <f t="shared" si="219"/>
        <v>65</v>
      </c>
      <c r="D1282" s="152" t="str">
        <f t="shared" si="220"/>
        <v>大塚</v>
      </c>
      <c r="E1282" s="152" t="str">
        <f t="shared" si="221"/>
        <v>拓磨</v>
      </c>
      <c r="F1282" s="153" t="str">
        <f t="shared" si="222"/>
        <v>ｵｵﾂｶ</v>
      </c>
      <c r="G1282" s="153" t="str">
        <f t="shared" si="223"/>
        <v>ﾀｸﾏ</v>
      </c>
      <c r="H1282" s="154">
        <f t="shared" si="224"/>
        <v>1</v>
      </c>
      <c r="I1282" s="152" t="str">
        <f t="shared" ref="I1282:I1345" si="226">VLOOKUP(B1282*100+C1282,テスト,2,0)</f>
        <v>都南平</v>
      </c>
      <c r="K1282" s="152" t="str">
        <f t="shared" si="225"/>
        <v>男</v>
      </c>
      <c r="M1282" s="151">
        <v>56527</v>
      </c>
      <c r="N1282" s="151" t="s">
        <v>198</v>
      </c>
      <c r="O1282" s="151" t="s">
        <v>3024</v>
      </c>
      <c r="P1282" s="151" t="s">
        <v>624</v>
      </c>
      <c r="Q1282" s="151" t="s">
        <v>378</v>
      </c>
      <c r="R1282" s="151" t="s">
        <v>885</v>
      </c>
      <c r="T1282" s="151">
        <v>1</v>
      </c>
    </row>
    <row r="1283" spans="1:20" x14ac:dyDescent="0.2">
      <c r="A1283" s="151">
        <f t="shared" ref="A1283:A1346" si="227">M1283</f>
        <v>56528</v>
      </c>
      <c r="B1283" s="151">
        <f t="shared" ref="B1283:B1346" si="228">ROUNDDOWN(A1283/10000,0)</f>
        <v>5</v>
      </c>
      <c r="C1283" s="152">
        <f t="shared" ref="C1283:C1346" si="229">ROUNDDOWN((A1283-B1283*10000)/100,0)</f>
        <v>65</v>
      </c>
      <c r="D1283" s="152" t="str">
        <f t="shared" ref="D1283:D1346" si="230">N1283</f>
        <v>藤原</v>
      </c>
      <c r="E1283" s="152" t="str">
        <f t="shared" ref="E1283:E1346" si="231">O1283</f>
        <v>俊介</v>
      </c>
      <c r="F1283" s="153" t="str">
        <f t="shared" ref="F1283:F1346" si="232">P1283</f>
        <v>ﾌｼﾞﾜﾗ</v>
      </c>
      <c r="G1283" s="153" t="str">
        <f t="shared" ref="G1283:G1346" si="233">Q1283</f>
        <v>ｼｭﾝｽｹ</v>
      </c>
      <c r="H1283" s="154">
        <f t="shared" ref="H1283:H1346" si="234">T1283</f>
        <v>1</v>
      </c>
      <c r="I1283" s="152" t="str">
        <f t="shared" si="226"/>
        <v>都南平</v>
      </c>
      <c r="K1283" s="152" t="str">
        <f t="shared" ref="K1283:K1346" si="235">R1283</f>
        <v>男</v>
      </c>
      <c r="M1283" s="151">
        <v>56528</v>
      </c>
      <c r="N1283" s="151" t="s">
        <v>1754</v>
      </c>
      <c r="O1283" s="151" t="s">
        <v>1725</v>
      </c>
      <c r="P1283" s="151" t="s">
        <v>1755</v>
      </c>
      <c r="Q1283" s="151" t="s">
        <v>478</v>
      </c>
      <c r="R1283" s="151" t="s">
        <v>885</v>
      </c>
      <c r="T1283" s="151">
        <v>1</v>
      </c>
    </row>
    <row r="1284" spans="1:20" x14ac:dyDescent="0.2">
      <c r="A1284" s="151">
        <f t="shared" si="227"/>
        <v>56529</v>
      </c>
      <c r="B1284" s="151">
        <f t="shared" si="228"/>
        <v>5</v>
      </c>
      <c r="C1284" s="152">
        <f t="shared" si="229"/>
        <v>65</v>
      </c>
      <c r="D1284" s="152" t="str">
        <f t="shared" si="230"/>
        <v>中尾</v>
      </c>
      <c r="E1284" s="152" t="str">
        <f t="shared" si="231"/>
        <v>慎太郎</v>
      </c>
      <c r="F1284" s="153" t="str">
        <f t="shared" si="232"/>
        <v>ﾅｶｵ</v>
      </c>
      <c r="G1284" s="153" t="str">
        <f t="shared" si="233"/>
        <v>ｼﾝﾀﾛｳ</v>
      </c>
      <c r="H1284" s="154">
        <f t="shared" si="234"/>
        <v>1</v>
      </c>
      <c r="I1284" s="152" t="str">
        <f t="shared" si="226"/>
        <v>都南平</v>
      </c>
      <c r="K1284" s="152" t="str">
        <f t="shared" si="235"/>
        <v>男</v>
      </c>
      <c r="M1284" s="151">
        <v>56529</v>
      </c>
      <c r="N1284" s="151" t="s">
        <v>1605</v>
      </c>
      <c r="O1284" s="151" t="s">
        <v>1557</v>
      </c>
      <c r="P1284" s="151" t="s">
        <v>1606</v>
      </c>
      <c r="Q1284" s="151" t="s">
        <v>316</v>
      </c>
      <c r="R1284" s="151" t="s">
        <v>885</v>
      </c>
      <c r="T1284" s="151">
        <v>1</v>
      </c>
    </row>
    <row r="1285" spans="1:20" x14ac:dyDescent="0.2">
      <c r="A1285" s="151">
        <f t="shared" si="227"/>
        <v>56576</v>
      </c>
      <c r="B1285" s="151">
        <f t="shared" si="228"/>
        <v>5</v>
      </c>
      <c r="C1285" s="152">
        <f t="shared" si="229"/>
        <v>65</v>
      </c>
      <c r="D1285" s="152" t="str">
        <f t="shared" si="230"/>
        <v>宮崎</v>
      </c>
      <c r="E1285" s="152" t="str">
        <f t="shared" si="231"/>
        <v>由唯</v>
      </c>
      <c r="F1285" s="153" t="str">
        <f t="shared" si="232"/>
        <v>ﾐﾔｻﾞｷ</v>
      </c>
      <c r="G1285" s="153" t="str">
        <f t="shared" si="233"/>
        <v>ﾕｲ</v>
      </c>
      <c r="H1285" s="154">
        <f t="shared" si="234"/>
        <v>3</v>
      </c>
      <c r="I1285" s="152" t="str">
        <f t="shared" si="226"/>
        <v>都南平</v>
      </c>
      <c r="K1285" s="152" t="str">
        <f t="shared" si="235"/>
        <v>女</v>
      </c>
      <c r="M1285" s="151">
        <v>56576</v>
      </c>
      <c r="N1285" s="151" t="s">
        <v>1364</v>
      </c>
      <c r="O1285" s="151" t="s">
        <v>2717</v>
      </c>
      <c r="P1285" s="151" t="s">
        <v>1334</v>
      </c>
      <c r="Q1285" s="151" t="s">
        <v>513</v>
      </c>
      <c r="R1285" s="151" t="s">
        <v>886</v>
      </c>
      <c r="T1285" s="151">
        <v>3</v>
      </c>
    </row>
    <row r="1286" spans="1:20" x14ac:dyDescent="0.2">
      <c r="A1286" s="151">
        <f t="shared" si="227"/>
        <v>56578</v>
      </c>
      <c r="B1286" s="151">
        <f t="shared" si="228"/>
        <v>5</v>
      </c>
      <c r="C1286" s="152">
        <f t="shared" si="229"/>
        <v>65</v>
      </c>
      <c r="D1286" s="152" t="str">
        <f t="shared" si="230"/>
        <v>櫻井</v>
      </c>
      <c r="E1286" s="152" t="str">
        <f t="shared" si="231"/>
        <v>思織</v>
      </c>
      <c r="F1286" s="153" t="str">
        <f t="shared" si="232"/>
        <v>ｻｸﾗｲ</v>
      </c>
      <c r="G1286" s="153" t="str">
        <f t="shared" si="233"/>
        <v>ｼｵﾘ</v>
      </c>
      <c r="H1286" s="154">
        <f t="shared" si="234"/>
        <v>3</v>
      </c>
      <c r="I1286" s="152" t="str">
        <f t="shared" si="226"/>
        <v>都南平</v>
      </c>
      <c r="K1286" s="152" t="str">
        <f t="shared" si="235"/>
        <v>女</v>
      </c>
      <c r="M1286" s="151">
        <v>56578</v>
      </c>
      <c r="N1286" s="151" t="s">
        <v>115</v>
      </c>
      <c r="O1286" s="151" t="s">
        <v>2718</v>
      </c>
      <c r="P1286" s="151" t="s">
        <v>360</v>
      </c>
      <c r="Q1286" s="151" t="s">
        <v>493</v>
      </c>
      <c r="R1286" s="151" t="s">
        <v>886</v>
      </c>
      <c r="T1286" s="151">
        <v>3</v>
      </c>
    </row>
    <row r="1287" spans="1:20" x14ac:dyDescent="0.2">
      <c r="A1287" s="151">
        <f t="shared" si="227"/>
        <v>56581</v>
      </c>
      <c r="B1287" s="151">
        <f t="shared" si="228"/>
        <v>5</v>
      </c>
      <c r="C1287" s="152">
        <f t="shared" si="229"/>
        <v>65</v>
      </c>
      <c r="D1287" s="152" t="str">
        <f t="shared" si="230"/>
        <v>西川</v>
      </c>
      <c r="E1287" s="152" t="str">
        <f t="shared" si="231"/>
        <v>結</v>
      </c>
      <c r="F1287" s="153" t="str">
        <f t="shared" si="232"/>
        <v>ﾆｼｶﾜ</v>
      </c>
      <c r="G1287" s="153" t="str">
        <f t="shared" si="233"/>
        <v>ﾕｲ</v>
      </c>
      <c r="H1287" s="154">
        <f t="shared" si="234"/>
        <v>2</v>
      </c>
      <c r="I1287" s="152" t="str">
        <f t="shared" si="226"/>
        <v>都南平</v>
      </c>
      <c r="K1287" s="152" t="str">
        <f t="shared" si="235"/>
        <v>女</v>
      </c>
      <c r="M1287" s="151">
        <v>56581</v>
      </c>
      <c r="N1287" s="151" t="s">
        <v>1277</v>
      </c>
      <c r="O1287" s="151" t="s">
        <v>4449</v>
      </c>
      <c r="P1287" s="151" t="s">
        <v>1278</v>
      </c>
      <c r="Q1287" s="151" t="s">
        <v>513</v>
      </c>
      <c r="R1287" s="151" t="s">
        <v>886</v>
      </c>
      <c r="T1287" s="151">
        <v>2</v>
      </c>
    </row>
    <row r="1288" spans="1:20" x14ac:dyDescent="0.2">
      <c r="A1288" s="151">
        <f t="shared" si="227"/>
        <v>56582</v>
      </c>
      <c r="B1288" s="151">
        <f t="shared" si="228"/>
        <v>5</v>
      </c>
      <c r="C1288" s="152">
        <f t="shared" si="229"/>
        <v>65</v>
      </c>
      <c r="D1288" s="152" t="str">
        <f t="shared" si="230"/>
        <v>林</v>
      </c>
      <c r="E1288" s="152" t="str">
        <f t="shared" si="231"/>
        <v>みほ</v>
      </c>
      <c r="F1288" s="153" t="str">
        <f t="shared" si="232"/>
        <v>ﾊﾔｼ</v>
      </c>
      <c r="G1288" s="153" t="str">
        <f t="shared" si="233"/>
        <v>ﾐﾎ</v>
      </c>
      <c r="H1288" s="154">
        <f t="shared" si="234"/>
        <v>2</v>
      </c>
      <c r="I1288" s="152" t="str">
        <f t="shared" si="226"/>
        <v>都南平</v>
      </c>
      <c r="K1288" s="152" t="str">
        <f t="shared" si="235"/>
        <v>女</v>
      </c>
      <c r="M1288" s="151">
        <v>56582</v>
      </c>
      <c r="N1288" s="151" t="s">
        <v>961</v>
      </c>
      <c r="O1288" s="151" t="s">
        <v>4450</v>
      </c>
      <c r="P1288" s="151" t="s">
        <v>962</v>
      </c>
      <c r="Q1288" s="151" t="s">
        <v>576</v>
      </c>
      <c r="R1288" s="151" t="s">
        <v>886</v>
      </c>
      <c r="T1288" s="151">
        <v>2</v>
      </c>
    </row>
    <row r="1289" spans="1:20" x14ac:dyDescent="0.2">
      <c r="A1289" s="151">
        <f t="shared" si="227"/>
        <v>56583</v>
      </c>
      <c r="B1289" s="151">
        <f t="shared" si="228"/>
        <v>5</v>
      </c>
      <c r="C1289" s="152">
        <f t="shared" si="229"/>
        <v>65</v>
      </c>
      <c r="D1289" s="152" t="str">
        <f t="shared" si="230"/>
        <v>小川</v>
      </c>
      <c r="E1289" s="152" t="str">
        <f t="shared" si="231"/>
        <v>鈴奈</v>
      </c>
      <c r="F1289" s="153" t="str">
        <f t="shared" si="232"/>
        <v>ｵｶﾞﾜ</v>
      </c>
      <c r="G1289" s="153" t="str">
        <f t="shared" si="233"/>
        <v>ｽｽﾞﾅ</v>
      </c>
      <c r="H1289" s="154">
        <f t="shared" si="234"/>
        <v>2</v>
      </c>
      <c r="I1289" s="152" t="str">
        <f t="shared" si="226"/>
        <v>都南平</v>
      </c>
      <c r="K1289" s="152" t="str">
        <f t="shared" si="235"/>
        <v>女</v>
      </c>
      <c r="M1289" s="151">
        <v>56583</v>
      </c>
      <c r="N1289" s="151" t="s">
        <v>128</v>
      </c>
      <c r="O1289" s="151" t="s">
        <v>4451</v>
      </c>
      <c r="P1289" s="151" t="s">
        <v>382</v>
      </c>
      <c r="Q1289" s="151" t="s">
        <v>3800</v>
      </c>
      <c r="R1289" s="151" t="s">
        <v>886</v>
      </c>
      <c r="T1289" s="151">
        <v>2</v>
      </c>
    </row>
    <row r="1290" spans="1:20" x14ac:dyDescent="0.2">
      <c r="A1290" s="151">
        <f t="shared" si="227"/>
        <v>56584</v>
      </c>
      <c r="B1290" s="151">
        <f t="shared" si="228"/>
        <v>5</v>
      </c>
      <c r="C1290" s="152">
        <f t="shared" si="229"/>
        <v>65</v>
      </c>
      <c r="D1290" s="152" t="str">
        <f t="shared" si="230"/>
        <v>會田</v>
      </c>
      <c r="E1290" s="152" t="str">
        <f t="shared" si="231"/>
        <v>千枝</v>
      </c>
      <c r="F1290" s="153" t="str">
        <f t="shared" si="232"/>
        <v>ｱｲﾀﾞ</v>
      </c>
      <c r="G1290" s="153" t="str">
        <f t="shared" si="233"/>
        <v>ﾁｴ</v>
      </c>
      <c r="H1290" s="154">
        <f t="shared" si="234"/>
        <v>2</v>
      </c>
      <c r="I1290" s="152" t="str">
        <f t="shared" si="226"/>
        <v>都南平</v>
      </c>
      <c r="K1290" s="152" t="str">
        <f t="shared" si="235"/>
        <v>女</v>
      </c>
      <c r="M1290" s="151">
        <v>56584</v>
      </c>
      <c r="N1290" s="151" t="s">
        <v>4452</v>
      </c>
      <c r="O1290" s="151" t="s">
        <v>4453</v>
      </c>
      <c r="P1290" s="151" t="s">
        <v>2330</v>
      </c>
      <c r="Q1290" s="151" t="s">
        <v>4454</v>
      </c>
      <c r="R1290" s="151" t="s">
        <v>886</v>
      </c>
      <c r="T1290" s="151">
        <v>2</v>
      </c>
    </row>
    <row r="1291" spans="1:20" x14ac:dyDescent="0.2">
      <c r="A1291" s="151">
        <f t="shared" si="227"/>
        <v>56586</v>
      </c>
      <c r="B1291" s="151">
        <f t="shared" si="228"/>
        <v>5</v>
      </c>
      <c r="C1291" s="152">
        <f t="shared" si="229"/>
        <v>65</v>
      </c>
      <c r="D1291" s="152" t="str">
        <f t="shared" si="230"/>
        <v>滝本</v>
      </c>
      <c r="E1291" s="152" t="str">
        <f t="shared" si="231"/>
        <v>未波</v>
      </c>
      <c r="F1291" s="153" t="str">
        <f t="shared" si="232"/>
        <v>ﾀｷﾓﾄ</v>
      </c>
      <c r="G1291" s="153" t="str">
        <f t="shared" si="233"/>
        <v>ﾐﾅﾐ</v>
      </c>
      <c r="H1291" s="154">
        <f t="shared" si="234"/>
        <v>3</v>
      </c>
      <c r="I1291" s="152" t="str">
        <f t="shared" si="226"/>
        <v>都南平</v>
      </c>
      <c r="K1291" s="152" t="str">
        <f t="shared" si="235"/>
        <v>女</v>
      </c>
      <c r="M1291" s="151">
        <v>56586</v>
      </c>
      <c r="N1291" s="151" t="s">
        <v>3406</v>
      </c>
      <c r="O1291" s="151" t="s">
        <v>5171</v>
      </c>
      <c r="P1291" s="151" t="s">
        <v>3407</v>
      </c>
      <c r="Q1291" s="151" t="s">
        <v>514</v>
      </c>
      <c r="R1291" s="151" t="s">
        <v>886</v>
      </c>
      <c r="T1291" s="151">
        <v>3</v>
      </c>
    </row>
    <row r="1292" spans="1:20" x14ac:dyDescent="0.2">
      <c r="A1292" s="151">
        <f t="shared" si="227"/>
        <v>56587</v>
      </c>
      <c r="B1292" s="151">
        <f t="shared" si="228"/>
        <v>5</v>
      </c>
      <c r="C1292" s="152">
        <f t="shared" si="229"/>
        <v>65</v>
      </c>
      <c r="D1292" s="152" t="str">
        <f t="shared" si="230"/>
        <v>葛野</v>
      </c>
      <c r="E1292" s="152" t="str">
        <f t="shared" si="231"/>
        <v>亜紀</v>
      </c>
      <c r="F1292" s="153" t="str">
        <f t="shared" si="232"/>
        <v>ｸｽﾞﾉ</v>
      </c>
      <c r="G1292" s="153" t="str">
        <f t="shared" si="233"/>
        <v>ｱｷ</v>
      </c>
      <c r="H1292" s="154">
        <f t="shared" si="234"/>
        <v>1</v>
      </c>
      <c r="I1292" s="152" t="str">
        <f t="shared" si="226"/>
        <v>都南平</v>
      </c>
      <c r="K1292" s="152" t="str">
        <f t="shared" si="235"/>
        <v>女</v>
      </c>
      <c r="M1292" s="151">
        <v>56587</v>
      </c>
      <c r="N1292" s="151" t="s">
        <v>5172</v>
      </c>
      <c r="O1292" s="151" t="s">
        <v>5173</v>
      </c>
      <c r="P1292" s="151" t="s">
        <v>5174</v>
      </c>
      <c r="Q1292" s="151" t="s">
        <v>1390</v>
      </c>
      <c r="R1292" s="151" t="s">
        <v>886</v>
      </c>
      <c r="T1292" s="151">
        <v>1</v>
      </c>
    </row>
    <row r="1293" spans="1:20" x14ac:dyDescent="0.2">
      <c r="A1293" s="151">
        <f t="shared" si="227"/>
        <v>56588</v>
      </c>
      <c r="B1293" s="151">
        <f t="shared" si="228"/>
        <v>5</v>
      </c>
      <c r="C1293" s="152">
        <f t="shared" si="229"/>
        <v>65</v>
      </c>
      <c r="D1293" s="152" t="str">
        <f t="shared" si="230"/>
        <v>平</v>
      </c>
      <c r="E1293" s="152" t="str">
        <f t="shared" si="231"/>
        <v>結衣</v>
      </c>
      <c r="F1293" s="153" t="str">
        <f t="shared" si="232"/>
        <v>ﾀｲﾗ</v>
      </c>
      <c r="G1293" s="153" t="str">
        <f t="shared" si="233"/>
        <v>ﾕｲ</v>
      </c>
      <c r="H1293" s="154">
        <f t="shared" si="234"/>
        <v>1</v>
      </c>
      <c r="I1293" s="152" t="str">
        <f t="shared" si="226"/>
        <v>都南平</v>
      </c>
      <c r="K1293" s="152" t="str">
        <f t="shared" si="235"/>
        <v>女</v>
      </c>
      <c r="M1293" s="151">
        <v>56588</v>
      </c>
      <c r="N1293" s="151" t="s">
        <v>2380</v>
      </c>
      <c r="O1293" s="151" t="s">
        <v>289</v>
      </c>
      <c r="P1293" s="151" t="s">
        <v>1275</v>
      </c>
      <c r="Q1293" s="151" t="s">
        <v>513</v>
      </c>
      <c r="R1293" s="151" t="s">
        <v>886</v>
      </c>
      <c r="T1293" s="151">
        <v>1</v>
      </c>
    </row>
    <row r="1294" spans="1:20" x14ac:dyDescent="0.2">
      <c r="A1294" s="151">
        <f t="shared" si="227"/>
        <v>56589</v>
      </c>
      <c r="B1294" s="151">
        <f t="shared" si="228"/>
        <v>5</v>
      </c>
      <c r="C1294" s="152">
        <f t="shared" si="229"/>
        <v>65</v>
      </c>
      <c r="D1294" s="152" t="str">
        <f t="shared" si="230"/>
        <v>石井</v>
      </c>
      <c r="E1294" s="152" t="str">
        <f t="shared" si="231"/>
        <v>あかね</v>
      </c>
      <c r="F1294" s="153" t="str">
        <f t="shared" si="232"/>
        <v>ｲｼｲ</v>
      </c>
      <c r="G1294" s="153" t="str">
        <f t="shared" si="233"/>
        <v>ｱｶﾈ</v>
      </c>
      <c r="H1294" s="154">
        <f t="shared" si="234"/>
        <v>1</v>
      </c>
      <c r="I1294" s="152" t="str">
        <f t="shared" si="226"/>
        <v>都南平</v>
      </c>
      <c r="K1294" s="152" t="str">
        <f t="shared" si="235"/>
        <v>女</v>
      </c>
      <c r="M1294" s="151">
        <v>56589</v>
      </c>
      <c r="N1294" s="151" t="s">
        <v>153</v>
      </c>
      <c r="O1294" s="151" t="s">
        <v>5967</v>
      </c>
      <c r="P1294" s="151" t="s">
        <v>310</v>
      </c>
      <c r="Q1294" s="151" t="s">
        <v>1641</v>
      </c>
      <c r="R1294" s="151" t="s">
        <v>886</v>
      </c>
      <c r="T1294" s="151">
        <v>1</v>
      </c>
    </row>
    <row r="1295" spans="1:20" x14ac:dyDescent="0.2">
      <c r="A1295" s="151">
        <f t="shared" si="227"/>
        <v>56590</v>
      </c>
      <c r="B1295" s="151">
        <f t="shared" si="228"/>
        <v>5</v>
      </c>
      <c r="C1295" s="152">
        <f t="shared" si="229"/>
        <v>65</v>
      </c>
      <c r="D1295" s="152" t="str">
        <f t="shared" si="230"/>
        <v>近藤</v>
      </c>
      <c r="E1295" s="152" t="str">
        <f t="shared" si="231"/>
        <v>さくら</v>
      </c>
      <c r="F1295" s="153" t="str">
        <f t="shared" si="232"/>
        <v>ｺﾝﾄﾞｳ</v>
      </c>
      <c r="G1295" s="153" t="str">
        <f t="shared" si="233"/>
        <v>ｻｸﾗ</v>
      </c>
      <c r="H1295" s="154">
        <f t="shared" si="234"/>
        <v>1</v>
      </c>
      <c r="I1295" s="152" t="str">
        <f t="shared" si="226"/>
        <v>都南平</v>
      </c>
      <c r="K1295" s="152" t="str">
        <f t="shared" si="235"/>
        <v>女</v>
      </c>
      <c r="M1295" s="151">
        <v>56590</v>
      </c>
      <c r="N1295" s="151" t="s">
        <v>159</v>
      </c>
      <c r="O1295" s="151" t="s">
        <v>1961</v>
      </c>
      <c r="P1295" s="151" t="s">
        <v>392</v>
      </c>
      <c r="Q1295" s="151" t="s">
        <v>467</v>
      </c>
      <c r="R1295" s="151" t="s">
        <v>886</v>
      </c>
      <c r="T1295" s="151">
        <v>1</v>
      </c>
    </row>
    <row r="1296" spans="1:20" x14ac:dyDescent="0.2">
      <c r="A1296" s="151">
        <f t="shared" si="227"/>
        <v>56591</v>
      </c>
      <c r="B1296" s="151">
        <f t="shared" si="228"/>
        <v>5</v>
      </c>
      <c r="C1296" s="152">
        <f t="shared" si="229"/>
        <v>65</v>
      </c>
      <c r="D1296" s="152" t="str">
        <f t="shared" si="230"/>
        <v>鈴木</v>
      </c>
      <c r="E1296" s="152" t="str">
        <f t="shared" si="231"/>
        <v>梨々亜</v>
      </c>
      <c r="F1296" s="153" t="str">
        <f t="shared" si="232"/>
        <v>ｽｽﾞｷ</v>
      </c>
      <c r="G1296" s="153" t="str">
        <f t="shared" si="233"/>
        <v>ﾘﾘｱ</v>
      </c>
      <c r="H1296" s="154">
        <f t="shared" si="234"/>
        <v>1</v>
      </c>
      <c r="I1296" s="152" t="str">
        <f t="shared" si="226"/>
        <v>都南平</v>
      </c>
      <c r="K1296" s="152" t="str">
        <f t="shared" si="235"/>
        <v>女</v>
      </c>
      <c r="M1296" s="151">
        <v>56591</v>
      </c>
      <c r="N1296" s="151" t="s">
        <v>108</v>
      </c>
      <c r="O1296" s="151" t="s">
        <v>5968</v>
      </c>
      <c r="P1296" s="151" t="s">
        <v>356</v>
      </c>
      <c r="Q1296" s="151" t="s">
        <v>5969</v>
      </c>
      <c r="R1296" s="151" t="s">
        <v>886</v>
      </c>
      <c r="T1296" s="151">
        <v>1</v>
      </c>
    </row>
    <row r="1297" spans="1:20" x14ac:dyDescent="0.2">
      <c r="A1297" s="151">
        <f t="shared" si="227"/>
        <v>56701</v>
      </c>
      <c r="B1297" s="151">
        <f t="shared" si="228"/>
        <v>5</v>
      </c>
      <c r="C1297" s="152">
        <f t="shared" si="229"/>
        <v>67</v>
      </c>
      <c r="D1297" s="152" t="str">
        <f t="shared" si="230"/>
        <v>篠田</v>
      </c>
      <c r="E1297" s="152" t="str">
        <f t="shared" si="231"/>
        <v>知希</v>
      </c>
      <c r="F1297" s="153" t="str">
        <f t="shared" si="232"/>
        <v>ｼﾉﾀﾞ</v>
      </c>
      <c r="G1297" s="153" t="str">
        <f t="shared" si="233"/>
        <v>ﾊﾙｷ</v>
      </c>
      <c r="H1297" s="154">
        <f t="shared" si="234"/>
        <v>3</v>
      </c>
      <c r="I1297" s="152" t="str">
        <f t="shared" si="226"/>
        <v>都国分寺</v>
      </c>
      <c r="K1297" s="152" t="str">
        <f t="shared" si="235"/>
        <v>男</v>
      </c>
      <c r="M1297" s="151">
        <v>56701</v>
      </c>
      <c r="N1297" s="151" t="s">
        <v>1555</v>
      </c>
      <c r="O1297" s="151" t="s">
        <v>2002</v>
      </c>
      <c r="P1297" s="151" t="s">
        <v>1556</v>
      </c>
      <c r="Q1297" s="151" t="s">
        <v>503</v>
      </c>
      <c r="R1297" s="151" t="s">
        <v>885</v>
      </c>
      <c r="T1297" s="151">
        <v>3</v>
      </c>
    </row>
    <row r="1298" spans="1:20" x14ac:dyDescent="0.2">
      <c r="A1298" s="151">
        <f t="shared" si="227"/>
        <v>56702</v>
      </c>
      <c r="B1298" s="151">
        <f t="shared" si="228"/>
        <v>5</v>
      </c>
      <c r="C1298" s="152">
        <f t="shared" si="229"/>
        <v>67</v>
      </c>
      <c r="D1298" s="152" t="str">
        <f t="shared" si="230"/>
        <v>鈴木</v>
      </c>
      <c r="E1298" s="152" t="str">
        <f t="shared" si="231"/>
        <v>遼太郎</v>
      </c>
      <c r="F1298" s="153" t="str">
        <f t="shared" si="232"/>
        <v>ｽｽﾞｷ</v>
      </c>
      <c r="G1298" s="153" t="str">
        <f t="shared" si="233"/>
        <v>ﾘｮｳﾀﾛｳ</v>
      </c>
      <c r="H1298" s="154">
        <f t="shared" si="234"/>
        <v>3</v>
      </c>
      <c r="I1298" s="152" t="str">
        <f t="shared" si="226"/>
        <v>都国分寺</v>
      </c>
      <c r="K1298" s="152" t="str">
        <f t="shared" si="235"/>
        <v>男</v>
      </c>
      <c r="M1298" s="151">
        <v>56702</v>
      </c>
      <c r="N1298" s="151" t="s">
        <v>108</v>
      </c>
      <c r="O1298" s="151" t="s">
        <v>938</v>
      </c>
      <c r="P1298" s="151" t="s">
        <v>356</v>
      </c>
      <c r="Q1298" s="151" t="s">
        <v>507</v>
      </c>
      <c r="R1298" s="151" t="s">
        <v>885</v>
      </c>
      <c r="T1298" s="151">
        <v>3</v>
      </c>
    </row>
    <row r="1299" spans="1:20" x14ac:dyDescent="0.2">
      <c r="A1299" s="151">
        <f t="shared" si="227"/>
        <v>56703</v>
      </c>
      <c r="B1299" s="151">
        <f t="shared" si="228"/>
        <v>5</v>
      </c>
      <c r="C1299" s="152">
        <f t="shared" si="229"/>
        <v>67</v>
      </c>
      <c r="D1299" s="152" t="str">
        <f t="shared" si="230"/>
        <v>脇坂</v>
      </c>
      <c r="E1299" s="152" t="str">
        <f t="shared" si="231"/>
        <v>周</v>
      </c>
      <c r="F1299" s="153" t="str">
        <f t="shared" si="232"/>
        <v>ﾜｷｻｶ</v>
      </c>
      <c r="G1299" s="153" t="str">
        <f t="shared" si="233"/>
        <v>ｼｭｳ</v>
      </c>
      <c r="H1299" s="154">
        <f t="shared" si="234"/>
        <v>3</v>
      </c>
      <c r="I1299" s="152" t="str">
        <f t="shared" si="226"/>
        <v>都国分寺</v>
      </c>
      <c r="K1299" s="152" t="str">
        <f t="shared" si="235"/>
        <v>男</v>
      </c>
      <c r="M1299" s="151">
        <v>56703</v>
      </c>
      <c r="N1299" s="151" t="s">
        <v>2482</v>
      </c>
      <c r="O1299" s="151" t="s">
        <v>2719</v>
      </c>
      <c r="P1299" s="151" t="s">
        <v>2484</v>
      </c>
      <c r="Q1299" s="151" t="s">
        <v>2560</v>
      </c>
      <c r="R1299" s="151" t="s">
        <v>885</v>
      </c>
      <c r="T1299" s="151">
        <v>3</v>
      </c>
    </row>
    <row r="1300" spans="1:20" x14ac:dyDescent="0.2">
      <c r="A1300" s="151">
        <f t="shared" si="227"/>
        <v>56704</v>
      </c>
      <c r="B1300" s="151">
        <f t="shared" si="228"/>
        <v>5</v>
      </c>
      <c r="C1300" s="152">
        <f t="shared" si="229"/>
        <v>67</v>
      </c>
      <c r="D1300" s="152" t="str">
        <f t="shared" si="230"/>
        <v>宮澤</v>
      </c>
      <c r="E1300" s="152" t="str">
        <f t="shared" si="231"/>
        <v>大樹</v>
      </c>
      <c r="F1300" s="153" t="str">
        <f t="shared" si="232"/>
        <v>ﾐﾔｻﾞﾜ</v>
      </c>
      <c r="G1300" s="153" t="str">
        <f t="shared" si="233"/>
        <v>ﾀｲｷ</v>
      </c>
      <c r="H1300" s="154">
        <f t="shared" si="234"/>
        <v>3</v>
      </c>
      <c r="I1300" s="152" t="str">
        <f t="shared" si="226"/>
        <v>都国分寺</v>
      </c>
      <c r="K1300" s="152" t="str">
        <f t="shared" si="235"/>
        <v>男</v>
      </c>
      <c r="M1300" s="151">
        <v>56704</v>
      </c>
      <c r="N1300" s="151" t="s">
        <v>2720</v>
      </c>
      <c r="O1300" s="151" t="s">
        <v>157</v>
      </c>
      <c r="P1300" s="151" t="s">
        <v>2721</v>
      </c>
      <c r="Q1300" s="151" t="s">
        <v>982</v>
      </c>
      <c r="R1300" s="151" t="s">
        <v>885</v>
      </c>
      <c r="T1300" s="151">
        <v>3</v>
      </c>
    </row>
    <row r="1301" spans="1:20" x14ac:dyDescent="0.2">
      <c r="A1301" s="151">
        <f t="shared" si="227"/>
        <v>56705</v>
      </c>
      <c r="B1301" s="151">
        <f t="shared" si="228"/>
        <v>5</v>
      </c>
      <c r="C1301" s="152">
        <f t="shared" si="229"/>
        <v>67</v>
      </c>
      <c r="D1301" s="152" t="str">
        <f t="shared" si="230"/>
        <v>吉川</v>
      </c>
      <c r="E1301" s="152" t="str">
        <f t="shared" si="231"/>
        <v>治杜</v>
      </c>
      <c r="F1301" s="153" t="str">
        <f t="shared" si="232"/>
        <v>ﾖｼｶﾜ</v>
      </c>
      <c r="G1301" s="153" t="str">
        <f t="shared" si="233"/>
        <v>ﾊﾙﾄ</v>
      </c>
      <c r="H1301" s="154">
        <f t="shared" si="234"/>
        <v>3</v>
      </c>
      <c r="I1301" s="152" t="str">
        <f t="shared" si="226"/>
        <v>都国分寺</v>
      </c>
      <c r="K1301" s="152" t="str">
        <f t="shared" si="235"/>
        <v>男</v>
      </c>
      <c r="M1301" s="151">
        <v>56705</v>
      </c>
      <c r="N1301" s="151" t="s">
        <v>189</v>
      </c>
      <c r="O1301" s="151" t="s">
        <v>2722</v>
      </c>
      <c r="P1301" s="151" t="s">
        <v>597</v>
      </c>
      <c r="Q1301" s="151" t="s">
        <v>2723</v>
      </c>
      <c r="R1301" s="151" t="s">
        <v>885</v>
      </c>
      <c r="T1301" s="151">
        <v>3</v>
      </c>
    </row>
    <row r="1302" spans="1:20" x14ac:dyDescent="0.2">
      <c r="A1302" s="151">
        <f t="shared" si="227"/>
        <v>56707</v>
      </c>
      <c r="B1302" s="151">
        <f t="shared" si="228"/>
        <v>5</v>
      </c>
      <c r="C1302" s="152">
        <f t="shared" si="229"/>
        <v>67</v>
      </c>
      <c r="D1302" s="152" t="str">
        <f t="shared" si="230"/>
        <v>市川</v>
      </c>
      <c r="E1302" s="152" t="str">
        <f t="shared" si="231"/>
        <v>貴大</v>
      </c>
      <c r="F1302" s="153" t="str">
        <f t="shared" si="232"/>
        <v>ｲﾁｶﾜ</v>
      </c>
      <c r="G1302" s="153" t="str">
        <f t="shared" si="233"/>
        <v>ﾀｶﾋﾛ</v>
      </c>
      <c r="H1302" s="154">
        <f t="shared" si="234"/>
        <v>3</v>
      </c>
      <c r="I1302" s="152" t="str">
        <f t="shared" si="226"/>
        <v>都国分寺</v>
      </c>
      <c r="K1302" s="152" t="str">
        <f t="shared" si="235"/>
        <v>男</v>
      </c>
      <c r="M1302" s="151">
        <v>56707</v>
      </c>
      <c r="N1302" s="151" t="s">
        <v>205</v>
      </c>
      <c r="O1302" s="151" t="s">
        <v>1818</v>
      </c>
      <c r="P1302" s="151" t="s">
        <v>495</v>
      </c>
      <c r="Q1302" s="151" t="s">
        <v>498</v>
      </c>
      <c r="R1302" s="151" t="s">
        <v>885</v>
      </c>
      <c r="T1302" s="151">
        <v>3</v>
      </c>
    </row>
    <row r="1303" spans="1:20" x14ac:dyDescent="0.2">
      <c r="A1303" s="151">
        <f t="shared" si="227"/>
        <v>56708</v>
      </c>
      <c r="B1303" s="151">
        <f t="shared" si="228"/>
        <v>5</v>
      </c>
      <c r="C1303" s="152">
        <f t="shared" si="229"/>
        <v>67</v>
      </c>
      <c r="D1303" s="152" t="str">
        <f t="shared" si="230"/>
        <v>計良</v>
      </c>
      <c r="E1303" s="152" t="str">
        <f t="shared" si="231"/>
        <v>衛</v>
      </c>
      <c r="F1303" s="153" t="str">
        <f t="shared" si="232"/>
        <v>ｹｲﾗ</v>
      </c>
      <c r="G1303" s="153" t="str">
        <f t="shared" si="233"/>
        <v>ﾏﾓﾙ</v>
      </c>
      <c r="H1303" s="154">
        <f t="shared" si="234"/>
        <v>3</v>
      </c>
      <c r="I1303" s="152" t="str">
        <f t="shared" si="226"/>
        <v>都国分寺</v>
      </c>
      <c r="K1303" s="152" t="str">
        <f t="shared" si="235"/>
        <v>男</v>
      </c>
      <c r="M1303" s="151">
        <v>56708</v>
      </c>
      <c r="N1303" s="151" t="s">
        <v>2114</v>
      </c>
      <c r="O1303" s="151" t="s">
        <v>2724</v>
      </c>
      <c r="P1303" s="151" t="s">
        <v>2298</v>
      </c>
      <c r="Q1303" s="151" t="s">
        <v>471</v>
      </c>
      <c r="R1303" s="151" t="s">
        <v>885</v>
      </c>
      <c r="T1303" s="151">
        <v>3</v>
      </c>
    </row>
    <row r="1304" spans="1:20" x14ac:dyDescent="0.2">
      <c r="A1304" s="151">
        <f t="shared" si="227"/>
        <v>56709</v>
      </c>
      <c r="B1304" s="151">
        <f t="shared" si="228"/>
        <v>5</v>
      </c>
      <c r="C1304" s="152">
        <f t="shared" si="229"/>
        <v>67</v>
      </c>
      <c r="D1304" s="152" t="str">
        <f t="shared" si="230"/>
        <v>鈴木</v>
      </c>
      <c r="E1304" s="152" t="str">
        <f t="shared" si="231"/>
        <v>陸哉</v>
      </c>
      <c r="F1304" s="153" t="str">
        <f t="shared" si="232"/>
        <v>ｽｽﾞｷ</v>
      </c>
      <c r="G1304" s="153" t="str">
        <f t="shared" si="233"/>
        <v>ﾘｸﾔ</v>
      </c>
      <c r="H1304" s="154">
        <f t="shared" si="234"/>
        <v>3</v>
      </c>
      <c r="I1304" s="152" t="str">
        <f t="shared" si="226"/>
        <v>都国分寺</v>
      </c>
      <c r="K1304" s="152" t="str">
        <f t="shared" si="235"/>
        <v>男</v>
      </c>
      <c r="M1304" s="151">
        <v>56709</v>
      </c>
      <c r="N1304" s="151" t="s">
        <v>108</v>
      </c>
      <c r="O1304" s="151" t="s">
        <v>3654</v>
      </c>
      <c r="P1304" s="151" t="s">
        <v>356</v>
      </c>
      <c r="Q1304" s="151" t="s">
        <v>3655</v>
      </c>
      <c r="R1304" s="151" t="s">
        <v>885</v>
      </c>
      <c r="T1304" s="151">
        <v>3</v>
      </c>
    </row>
    <row r="1305" spans="1:20" x14ac:dyDescent="0.2">
      <c r="A1305" s="151">
        <f t="shared" si="227"/>
        <v>56710</v>
      </c>
      <c r="B1305" s="151">
        <f t="shared" si="228"/>
        <v>5</v>
      </c>
      <c r="C1305" s="152">
        <f t="shared" si="229"/>
        <v>67</v>
      </c>
      <c r="D1305" s="152" t="str">
        <f t="shared" si="230"/>
        <v>丸山</v>
      </c>
      <c r="E1305" s="152" t="str">
        <f t="shared" si="231"/>
        <v>蒼太</v>
      </c>
      <c r="F1305" s="153" t="str">
        <f t="shared" si="232"/>
        <v>ﾏﾙﾔﾏ</v>
      </c>
      <c r="G1305" s="153" t="str">
        <f t="shared" si="233"/>
        <v>ｿｳﾀ</v>
      </c>
      <c r="H1305" s="154">
        <f t="shared" si="234"/>
        <v>2</v>
      </c>
      <c r="I1305" s="152" t="str">
        <f t="shared" si="226"/>
        <v>都国分寺</v>
      </c>
      <c r="K1305" s="152" t="str">
        <f t="shared" si="235"/>
        <v>男</v>
      </c>
      <c r="M1305" s="151">
        <v>56710</v>
      </c>
      <c r="N1305" s="151" t="s">
        <v>125</v>
      </c>
      <c r="O1305" s="151" t="s">
        <v>1704</v>
      </c>
      <c r="P1305" s="151" t="s">
        <v>399</v>
      </c>
      <c r="Q1305" s="151" t="s">
        <v>594</v>
      </c>
      <c r="R1305" s="151" t="s">
        <v>885</v>
      </c>
      <c r="T1305" s="151">
        <v>2</v>
      </c>
    </row>
    <row r="1306" spans="1:20" x14ac:dyDescent="0.2">
      <c r="A1306" s="151">
        <f t="shared" si="227"/>
        <v>56711</v>
      </c>
      <c r="B1306" s="151">
        <f t="shared" si="228"/>
        <v>5</v>
      </c>
      <c r="C1306" s="152">
        <f t="shared" si="229"/>
        <v>67</v>
      </c>
      <c r="D1306" s="152" t="str">
        <f t="shared" si="230"/>
        <v>女川</v>
      </c>
      <c r="E1306" s="152" t="str">
        <f t="shared" si="231"/>
        <v>諒</v>
      </c>
      <c r="F1306" s="153" t="str">
        <f t="shared" si="232"/>
        <v>ｵﾝﾅｶﾞﾜ</v>
      </c>
      <c r="G1306" s="153" t="str">
        <f t="shared" si="233"/>
        <v>ﾘｮｳ</v>
      </c>
      <c r="H1306" s="154">
        <f t="shared" si="234"/>
        <v>2</v>
      </c>
      <c r="I1306" s="152" t="str">
        <f t="shared" si="226"/>
        <v>都国分寺</v>
      </c>
      <c r="K1306" s="152" t="str">
        <f t="shared" si="235"/>
        <v>男</v>
      </c>
      <c r="M1306" s="151">
        <v>56711</v>
      </c>
      <c r="N1306" s="151" t="s">
        <v>3656</v>
      </c>
      <c r="O1306" s="151" t="s">
        <v>167</v>
      </c>
      <c r="P1306" s="151" t="s">
        <v>3657</v>
      </c>
      <c r="Q1306" s="151" t="s">
        <v>396</v>
      </c>
      <c r="R1306" s="151" t="s">
        <v>885</v>
      </c>
      <c r="T1306" s="151">
        <v>2</v>
      </c>
    </row>
    <row r="1307" spans="1:20" x14ac:dyDescent="0.2">
      <c r="A1307" s="151">
        <f t="shared" si="227"/>
        <v>56712</v>
      </c>
      <c r="B1307" s="151">
        <f t="shared" si="228"/>
        <v>5</v>
      </c>
      <c r="C1307" s="152">
        <f t="shared" si="229"/>
        <v>67</v>
      </c>
      <c r="D1307" s="152" t="str">
        <f t="shared" si="230"/>
        <v>宮嵜</v>
      </c>
      <c r="E1307" s="152" t="str">
        <f t="shared" si="231"/>
        <v>有也</v>
      </c>
      <c r="F1307" s="153" t="str">
        <f t="shared" si="232"/>
        <v>ﾐﾔｻﾞｷ</v>
      </c>
      <c r="G1307" s="153" t="str">
        <f t="shared" si="233"/>
        <v>ﾕｳﾔ</v>
      </c>
      <c r="H1307" s="154">
        <f t="shared" si="234"/>
        <v>2</v>
      </c>
      <c r="I1307" s="152" t="str">
        <f t="shared" si="226"/>
        <v>都国分寺</v>
      </c>
      <c r="K1307" s="152" t="str">
        <f t="shared" si="235"/>
        <v>男</v>
      </c>
      <c r="M1307" s="151">
        <v>56712</v>
      </c>
      <c r="N1307" s="151" t="s">
        <v>3658</v>
      </c>
      <c r="O1307" s="151" t="s">
        <v>3659</v>
      </c>
      <c r="P1307" s="151" t="s">
        <v>1334</v>
      </c>
      <c r="Q1307" s="151" t="s">
        <v>451</v>
      </c>
      <c r="R1307" s="151" t="s">
        <v>885</v>
      </c>
      <c r="T1307" s="151">
        <v>2</v>
      </c>
    </row>
    <row r="1308" spans="1:20" x14ac:dyDescent="0.2">
      <c r="A1308" s="151">
        <f t="shared" si="227"/>
        <v>56713</v>
      </c>
      <c r="B1308" s="151">
        <f t="shared" si="228"/>
        <v>5</v>
      </c>
      <c r="C1308" s="152">
        <f t="shared" si="229"/>
        <v>67</v>
      </c>
      <c r="D1308" s="152" t="str">
        <f t="shared" si="230"/>
        <v>野口</v>
      </c>
      <c r="E1308" s="152" t="str">
        <f t="shared" si="231"/>
        <v>大樹</v>
      </c>
      <c r="F1308" s="153" t="str">
        <f t="shared" si="232"/>
        <v>ﾉｸﾞﾁ</v>
      </c>
      <c r="G1308" s="153" t="str">
        <f t="shared" si="233"/>
        <v>ﾀｲｷ</v>
      </c>
      <c r="H1308" s="154">
        <f t="shared" si="234"/>
        <v>2</v>
      </c>
      <c r="I1308" s="152" t="str">
        <f t="shared" si="226"/>
        <v>都国分寺</v>
      </c>
      <c r="K1308" s="152" t="str">
        <f t="shared" si="235"/>
        <v>男</v>
      </c>
      <c r="M1308" s="151">
        <v>56713</v>
      </c>
      <c r="N1308" s="151" t="s">
        <v>17</v>
      </c>
      <c r="O1308" s="151" t="s">
        <v>157</v>
      </c>
      <c r="P1308" s="151" t="s">
        <v>18</v>
      </c>
      <c r="Q1308" s="151" t="s">
        <v>982</v>
      </c>
      <c r="R1308" s="151" t="s">
        <v>885</v>
      </c>
      <c r="T1308" s="151">
        <v>2</v>
      </c>
    </row>
    <row r="1309" spans="1:20" x14ac:dyDescent="0.2">
      <c r="A1309" s="151">
        <f t="shared" si="227"/>
        <v>56714</v>
      </c>
      <c r="B1309" s="151">
        <f t="shared" si="228"/>
        <v>5</v>
      </c>
      <c r="C1309" s="152">
        <f t="shared" si="229"/>
        <v>67</v>
      </c>
      <c r="D1309" s="152" t="str">
        <f t="shared" si="230"/>
        <v>大平</v>
      </c>
      <c r="E1309" s="152" t="str">
        <f t="shared" si="231"/>
        <v>京典</v>
      </c>
      <c r="F1309" s="153" t="str">
        <f t="shared" si="232"/>
        <v>ｵｵﾋﾗ</v>
      </c>
      <c r="G1309" s="153" t="str">
        <f t="shared" si="233"/>
        <v>ｷｮｳｽｹ</v>
      </c>
      <c r="H1309" s="154">
        <f t="shared" si="234"/>
        <v>2</v>
      </c>
      <c r="I1309" s="152" t="str">
        <f t="shared" si="226"/>
        <v>都国分寺</v>
      </c>
      <c r="K1309" s="152" t="str">
        <f t="shared" si="235"/>
        <v>男</v>
      </c>
      <c r="M1309" s="151">
        <v>56714</v>
      </c>
      <c r="N1309" s="151" t="s">
        <v>3660</v>
      </c>
      <c r="O1309" s="151" t="s">
        <v>3661</v>
      </c>
      <c r="P1309" s="151" t="s">
        <v>3662</v>
      </c>
      <c r="Q1309" s="151" t="s">
        <v>888</v>
      </c>
      <c r="R1309" s="151" t="s">
        <v>885</v>
      </c>
      <c r="T1309" s="151">
        <v>2</v>
      </c>
    </row>
    <row r="1310" spans="1:20" x14ac:dyDescent="0.2">
      <c r="A1310" s="151">
        <f t="shared" si="227"/>
        <v>56715</v>
      </c>
      <c r="B1310" s="151">
        <f t="shared" si="228"/>
        <v>5</v>
      </c>
      <c r="C1310" s="152">
        <f t="shared" si="229"/>
        <v>67</v>
      </c>
      <c r="D1310" s="152" t="str">
        <f t="shared" si="230"/>
        <v>町屋</v>
      </c>
      <c r="E1310" s="152" t="str">
        <f t="shared" si="231"/>
        <v>伸龍</v>
      </c>
      <c r="F1310" s="153" t="str">
        <f t="shared" si="232"/>
        <v>ﾏﾁﾔ</v>
      </c>
      <c r="G1310" s="153" t="str">
        <f t="shared" si="233"/>
        <v>ﾉﾌﾞﾀﾂ</v>
      </c>
      <c r="H1310" s="154">
        <f t="shared" si="234"/>
        <v>2</v>
      </c>
      <c r="I1310" s="152" t="str">
        <f t="shared" si="226"/>
        <v>都国分寺</v>
      </c>
      <c r="K1310" s="152" t="str">
        <f t="shared" si="235"/>
        <v>男</v>
      </c>
      <c r="M1310" s="151">
        <v>56715</v>
      </c>
      <c r="N1310" s="151" t="s">
        <v>3663</v>
      </c>
      <c r="O1310" s="151" t="s">
        <v>3664</v>
      </c>
      <c r="P1310" s="151" t="s">
        <v>3665</v>
      </c>
      <c r="Q1310" s="151" t="s">
        <v>3666</v>
      </c>
      <c r="R1310" s="151" t="s">
        <v>885</v>
      </c>
      <c r="T1310" s="151">
        <v>2</v>
      </c>
    </row>
    <row r="1311" spans="1:20" x14ac:dyDescent="0.2">
      <c r="A1311" s="151">
        <f t="shared" si="227"/>
        <v>56716</v>
      </c>
      <c r="B1311" s="151">
        <f t="shared" si="228"/>
        <v>5</v>
      </c>
      <c r="C1311" s="152">
        <f t="shared" si="229"/>
        <v>67</v>
      </c>
      <c r="D1311" s="152" t="str">
        <f t="shared" si="230"/>
        <v>榎本</v>
      </c>
      <c r="E1311" s="152" t="str">
        <f t="shared" si="231"/>
        <v>ニコラミック</v>
      </c>
      <c r="F1311" s="153" t="str">
        <f t="shared" si="232"/>
        <v>ｴﾉﾓﾄ</v>
      </c>
      <c r="G1311" s="153" t="str">
        <f t="shared" si="233"/>
        <v>ﾆｺﾗﾐｯｸ</v>
      </c>
      <c r="H1311" s="154">
        <f t="shared" si="234"/>
        <v>2</v>
      </c>
      <c r="I1311" s="152" t="str">
        <f t="shared" si="226"/>
        <v>都国分寺</v>
      </c>
      <c r="K1311" s="152" t="str">
        <f t="shared" si="235"/>
        <v>男</v>
      </c>
      <c r="M1311" s="151">
        <v>56716</v>
      </c>
      <c r="N1311" s="151" t="s">
        <v>244</v>
      </c>
      <c r="O1311" s="151" t="s">
        <v>6612</v>
      </c>
      <c r="P1311" s="151" t="s">
        <v>524</v>
      </c>
      <c r="Q1311" s="151" t="s">
        <v>4455</v>
      </c>
      <c r="R1311" s="151" t="s">
        <v>885</v>
      </c>
      <c r="T1311" s="151">
        <v>2</v>
      </c>
    </row>
    <row r="1312" spans="1:20" x14ac:dyDescent="0.2">
      <c r="A1312" s="151">
        <f t="shared" si="227"/>
        <v>56717</v>
      </c>
      <c r="B1312" s="151">
        <f t="shared" si="228"/>
        <v>5</v>
      </c>
      <c r="C1312" s="152">
        <f t="shared" si="229"/>
        <v>67</v>
      </c>
      <c r="D1312" s="152" t="str">
        <f t="shared" si="230"/>
        <v>吉田</v>
      </c>
      <c r="E1312" s="152" t="str">
        <f t="shared" si="231"/>
        <v>圭汰</v>
      </c>
      <c r="F1312" s="153" t="str">
        <f t="shared" si="232"/>
        <v>ﾖｼﾀﾞ</v>
      </c>
      <c r="G1312" s="153" t="str">
        <f t="shared" si="233"/>
        <v>ｹｲﾀ</v>
      </c>
      <c r="H1312" s="154">
        <f t="shared" si="234"/>
        <v>2</v>
      </c>
      <c r="I1312" s="152" t="str">
        <f t="shared" si="226"/>
        <v>都国分寺</v>
      </c>
      <c r="K1312" s="152" t="str">
        <f t="shared" si="235"/>
        <v>男</v>
      </c>
      <c r="M1312" s="151">
        <v>56717</v>
      </c>
      <c r="N1312" s="151" t="s">
        <v>163</v>
      </c>
      <c r="O1312" s="151" t="s">
        <v>4456</v>
      </c>
      <c r="P1312" s="151" t="s">
        <v>510</v>
      </c>
      <c r="Q1312" s="151" t="s">
        <v>358</v>
      </c>
      <c r="R1312" s="151" t="s">
        <v>885</v>
      </c>
      <c r="T1312" s="151">
        <v>2</v>
      </c>
    </row>
    <row r="1313" spans="1:20" x14ac:dyDescent="0.2">
      <c r="A1313" s="151">
        <f t="shared" si="227"/>
        <v>56718</v>
      </c>
      <c r="B1313" s="151">
        <f t="shared" si="228"/>
        <v>5</v>
      </c>
      <c r="C1313" s="152">
        <f t="shared" si="229"/>
        <v>67</v>
      </c>
      <c r="D1313" s="152" t="str">
        <f t="shared" si="230"/>
        <v>稲場</v>
      </c>
      <c r="E1313" s="152" t="str">
        <f t="shared" si="231"/>
        <v>大晟</v>
      </c>
      <c r="F1313" s="153" t="str">
        <f t="shared" si="232"/>
        <v>ｲﾅﾊﾞ</v>
      </c>
      <c r="G1313" s="153" t="str">
        <f t="shared" si="233"/>
        <v>ﾀｲｾｲ</v>
      </c>
      <c r="H1313" s="154">
        <f t="shared" si="234"/>
        <v>2</v>
      </c>
      <c r="I1313" s="152" t="str">
        <f t="shared" si="226"/>
        <v>都国分寺</v>
      </c>
      <c r="K1313" s="152" t="str">
        <f t="shared" si="235"/>
        <v>男</v>
      </c>
      <c r="M1313" s="151">
        <v>56718</v>
      </c>
      <c r="N1313" s="151" t="s">
        <v>4903</v>
      </c>
      <c r="O1313" s="151" t="s">
        <v>4457</v>
      </c>
      <c r="P1313" s="151" t="s">
        <v>2327</v>
      </c>
      <c r="Q1313" s="151" t="s">
        <v>1438</v>
      </c>
      <c r="R1313" s="151" t="s">
        <v>885</v>
      </c>
      <c r="T1313" s="151">
        <v>2</v>
      </c>
    </row>
    <row r="1314" spans="1:20" x14ac:dyDescent="0.2">
      <c r="A1314" s="151">
        <f t="shared" si="227"/>
        <v>56719</v>
      </c>
      <c r="B1314" s="151">
        <f t="shared" si="228"/>
        <v>5</v>
      </c>
      <c r="C1314" s="152">
        <f t="shared" si="229"/>
        <v>67</v>
      </c>
      <c r="D1314" s="152" t="str">
        <f t="shared" si="230"/>
        <v>久保庭</v>
      </c>
      <c r="E1314" s="152" t="str">
        <f t="shared" si="231"/>
        <v>涼</v>
      </c>
      <c r="F1314" s="153" t="str">
        <f t="shared" si="232"/>
        <v>ｸﾎﾞﾆﾜ</v>
      </c>
      <c r="G1314" s="153" t="str">
        <f t="shared" si="233"/>
        <v>ﾘｮｳ</v>
      </c>
      <c r="H1314" s="154">
        <f t="shared" si="234"/>
        <v>2</v>
      </c>
      <c r="I1314" s="152" t="str">
        <f t="shared" si="226"/>
        <v>都国分寺</v>
      </c>
      <c r="K1314" s="152" t="str">
        <f t="shared" si="235"/>
        <v>男</v>
      </c>
      <c r="M1314" s="151">
        <v>56719</v>
      </c>
      <c r="N1314" s="151" t="s">
        <v>4458</v>
      </c>
      <c r="O1314" s="151" t="s">
        <v>178</v>
      </c>
      <c r="P1314" s="151" t="s">
        <v>4459</v>
      </c>
      <c r="Q1314" s="151" t="s">
        <v>396</v>
      </c>
      <c r="R1314" s="151" t="s">
        <v>885</v>
      </c>
      <c r="T1314" s="151">
        <v>2</v>
      </c>
    </row>
    <row r="1315" spans="1:20" x14ac:dyDescent="0.2">
      <c r="A1315" s="151">
        <f t="shared" si="227"/>
        <v>56720</v>
      </c>
      <c r="B1315" s="151">
        <f t="shared" si="228"/>
        <v>5</v>
      </c>
      <c r="C1315" s="152">
        <f t="shared" si="229"/>
        <v>67</v>
      </c>
      <c r="D1315" s="152" t="str">
        <f t="shared" si="230"/>
        <v>大住</v>
      </c>
      <c r="E1315" s="152" t="str">
        <f t="shared" si="231"/>
        <v>知輝</v>
      </c>
      <c r="F1315" s="153" t="str">
        <f t="shared" si="232"/>
        <v>ｵｵｽﾐ</v>
      </c>
      <c r="G1315" s="153" t="str">
        <f t="shared" si="233"/>
        <v>ﾄﾓｷ</v>
      </c>
      <c r="H1315" s="154">
        <f t="shared" si="234"/>
        <v>2</v>
      </c>
      <c r="I1315" s="152" t="str">
        <f t="shared" si="226"/>
        <v>都国分寺</v>
      </c>
      <c r="K1315" s="152" t="str">
        <f t="shared" si="235"/>
        <v>男</v>
      </c>
      <c r="M1315" s="151">
        <v>56720</v>
      </c>
      <c r="N1315" s="151" t="s">
        <v>4460</v>
      </c>
      <c r="O1315" s="151" t="s">
        <v>4461</v>
      </c>
      <c r="P1315" s="151" t="s">
        <v>4462</v>
      </c>
      <c r="Q1315" s="151" t="s">
        <v>324</v>
      </c>
      <c r="R1315" s="151" t="s">
        <v>885</v>
      </c>
      <c r="T1315" s="151">
        <v>2</v>
      </c>
    </row>
    <row r="1316" spans="1:20" x14ac:dyDescent="0.2">
      <c r="A1316" s="151">
        <f t="shared" si="227"/>
        <v>56721</v>
      </c>
      <c r="B1316" s="151">
        <f t="shared" si="228"/>
        <v>5</v>
      </c>
      <c r="C1316" s="152">
        <f t="shared" si="229"/>
        <v>67</v>
      </c>
      <c r="D1316" s="152" t="str">
        <f t="shared" si="230"/>
        <v>森</v>
      </c>
      <c r="E1316" s="152" t="str">
        <f t="shared" si="231"/>
        <v>敬悟</v>
      </c>
      <c r="F1316" s="153" t="str">
        <f t="shared" si="232"/>
        <v>ﾓﾘ</v>
      </c>
      <c r="G1316" s="153" t="str">
        <f t="shared" si="233"/>
        <v>ｹｲｺﾞ</v>
      </c>
      <c r="H1316" s="154">
        <f t="shared" si="234"/>
        <v>3</v>
      </c>
      <c r="I1316" s="152" t="str">
        <f t="shared" si="226"/>
        <v>都国分寺</v>
      </c>
      <c r="K1316" s="152" t="str">
        <f t="shared" si="235"/>
        <v>男</v>
      </c>
      <c r="M1316" s="151">
        <v>56721</v>
      </c>
      <c r="N1316" s="151" t="s">
        <v>379</v>
      </c>
      <c r="O1316" s="151" t="s">
        <v>4463</v>
      </c>
      <c r="P1316" s="151" t="s">
        <v>380</v>
      </c>
      <c r="Q1316" s="151" t="s">
        <v>369</v>
      </c>
      <c r="R1316" s="151" t="s">
        <v>885</v>
      </c>
      <c r="T1316" s="151">
        <v>3</v>
      </c>
    </row>
    <row r="1317" spans="1:20" x14ac:dyDescent="0.2">
      <c r="A1317" s="151">
        <f t="shared" si="227"/>
        <v>56722</v>
      </c>
      <c r="B1317" s="151">
        <f t="shared" si="228"/>
        <v>5</v>
      </c>
      <c r="C1317" s="152">
        <f t="shared" si="229"/>
        <v>67</v>
      </c>
      <c r="D1317" s="152" t="str">
        <f t="shared" si="230"/>
        <v>金子</v>
      </c>
      <c r="E1317" s="152" t="str">
        <f t="shared" si="231"/>
        <v>亮介</v>
      </c>
      <c r="F1317" s="153" t="str">
        <f t="shared" si="232"/>
        <v>ｶﾈｺ</v>
      </c>
      <c r="G1317" s="153" t="str">
        <f t="shared" si="233"/>
        <v>ﾘｮｳｽｹ</v>
      </c>
      <c r="H1317" s="154">
        <f t="shared" si="234"/>
        <v>1</v>
      </c>
      <c r="I1317" s="152" t="str">
        <f t="shared" si="226"/>
        <v>都国分寺</v>
      </c>
      <c r="K1317" s="152" t="str">
        <f t="shared" si="235"/>
        <v>男</v>
      </c>
      <c r="M1317" s="151">
        <v>56722</v>
      </c>
      <c r="N1317" s="151" t="s">
        <v>970</v>
      </c>
      <c r="O1317" s="151" t="s">
        <v>2911</v>
      </c>
      <c r="P1317" s="151" t="s">
        <v>971</v>
      </c>
      <c r="Q1317" s="151" t="s">
        <v>457</v>
      </c>
      <c r="R1317" s="151" t="s">
        <v>885</v>
      </c>
      <c r="T1317" s="151">
        <v>1</v>
      </c>
    </row>
    <row r="1318" spans="1:20" x14ac:dyDescent="0.2">
      <c r="A1318" s="151">
        <f t="shared" si="227"/>
        <v>56723</v>
      </c>
      <c r="B1318" s="151">
        <f t="shared" si="228"/>
        <v>5</v>
      </c>
      <c r="C1318" s="152">
        <f t="shared" si="229"/>
        <v>67</v>
      </c>
      <c r="D1318" s="152" t="str">
        <f t="shared" si="230"/>
        <v>渡邉</v>
      </c>
      <c r="E1318" s="152" t="str">
        <f t="shared" si="231"/>
        <v>直樹</v>
      </c>
      <c r="F1318" s="153" t="str">
        <f t="shared" si="232"/>
        <v>ﾜﾀﾅﾍﾞ</v>
      </c>
      <c r="G1318" s="153" t="str">
        <f t="shared" si="233"/>
        <v>ﾅｵｷ</v>
      </c>
      <c r="H1318" s="154">
        <f t="shared" si="234"/>
        <v>1</v>
      </c>
      <c r="I1318" s="152" t="str">
        <f t="shared" si="226"/>
        <v>都国分寺</v>
      </c>
      <c r="K1318" s="152" t="str">
        <f t="shared" si="235"/>
        <v>男</v>
      </c>
      <c r="M1318" s="151">
        <v>56723</v>
      </c>
      <c r="N1318" s="151" t="s">
        <v>156</v>
      </c>
      <c r="O1318" s="151" t="s">
        <v>130</v>
      </c>
      <c r="P1318" s="151" t="s">
        <v>346</v>
      </c>
      <c r="Q1318" s="151" t="s">
        <v>385</v>
      </c>
      <c r="R1318" s="151" t="s">
        <v>885</v>
      </c>
      <c r="T1318" s="151">
        <v>1</v>
      </c>
    </row>
    <row r="1319" spans="1:20" x14ac:dyDescent="0.2">
      <c r="A1319" s="151">
        <f t="shared" si="227"/>
        <v>56724</v>
      </c>
      <c r="B1319" s="151">
        <f t="shared" si="228"/>
        <v>5</v>
      </c>
      <c r="C1319" s="152">
        <f t="shared" si="229"/>
        <v>67</v>
      </c>
      <c r="D1319" s="152" t="str">
        <f t="shared" si="230"/>
        <v>坂田</v>
      </c>
      <c r="E1319" s="152" t="str">
        <f t="shared" si="231"/>
        <v>岳</v>
      </c>
      <c r="F1319" s="153" t="str">
        <f t="shared" si="232"/>
        <v>ｻｶﾀ</v>
      </c>
      <c r="G1319" s="153" t="str">
        <f t="shared" si="233"/>
        <v>ｶﾞｸ</v>
      </c>
      <c r="H1319" s="154">
        <f t="shared" si="234"/>
        <v>1</v>
      </c>
      <c r="I1319" s="152" t="str">
        <f t="shared" si="226"/>
        <v>都国分寺</v>
      </c>
      <c r="K1319" s="152" t="str">
        <f t="shared" si="235"/>
        <v>男</v>
      </c>
      <c r="M1319" s="151">
        <v>56724</v>
      </c>
      <c r="N1319" s="151" t="s">
        <v>5970</v>
      </c>
      <c r="O1319" s="151" t="s">
        <v>5971</v>
      </c>
      <c r="P1319" s="151" t="s">
        <v>5972</v>
      </c>
      <c r="Q1319" s="151" t="s">
        <v>5008</v>
      </c>
      <c r="R1319" s="151" t="s">
        <v>885</v>
      </c>
      <c r="T1319" s="151">
        <v>1</v>
      </c>
    </row>
    <row r="1320" spans="1:20" x14ac:dyDescent="0.2">
      <c r="A1320" s="151">
        <f t="shared" si="227"/>
        <v>56725</v>
      </c>
      <c r="B1320" s="151">
        <f t="shared" si="228"/>
        <v>5</v>
      </c>
      <c r="C1320" s="152">
        <f t="shared" si="229"/>
        <v>67</v>
      </c>
      <c r="D1320" s="152" t="str">
        <f t="shared" si="230"/>
        <v>石原</v>
      </c>
      <c r="E1320" s="152" t="str">
        <f t="shared" si="231"/>
        <v>彰悟</v>
      </c>
      <c r="F1320" s="153" t="str">
        <f t="shared" si="232"/>
        <v>ｲｼﾊﾗ</v>
      </c>
      <c r="G1320" s="153" t="str">
        <f t="shared" si="233"/>
        <v>ｼｮｳｺﾞ</v>
      </c>
      <c r="H1320" s="154">
        <f t="shared" si="234"/>
        <v>1</v>
      </c>
      <c r="I1320" s="152" t="str">
        <f t="shared" si="226"/>
        <v>都国分寺</v>
      </c>
      <c r="K1320" s="152" t="str">
        <f t="shared" si="235"/>
        <v>男</v>
      </c>
      <c r="M1320" s="151">
        <v>56725</v>
      </c>
      <c r="N1320" s="151" t="s">
        <v>5973</v>
      </c>
      <c r="O1320" s="151" t="s">
        <v>5974</v>
      </c>
      <c r="P1320" s="151" t="s">
        <v>5975</v>
      </c>
      <c r="Q1320" s="151" t="s">
        <v>990</v>
      </c>
      <c r="R1320" s="151" t="s">
        <v>885</v>
      </c>
      <c r="T1320" s="151">
        <v>1</v>
      </c>
    </row>
    <row r="1321" spans="1:20" x14ac:dyDescent="0.2">
      <c r="A1321" s="151">
        <f t="shared" si="227"/>
        <v>56726</v>
      </c>
      <c r="B1321" s="151">
        <f t="shared" si="228"/>
        <v>5</v>
      </c>
      <c r="C1321" s="152">
        <f t="shared" si="229"/>
        <v>67</v>
      </c>
      <c r="D1321" s="152" t="str">
        <f t="shared" si="230"/>
        <v>森</v>
      </c>
      <c r="E1321" s="152" t="str">
        <f t="shared" si="231"/>
        <v>公介</v>
      </c>
      <c r="F1321" s="153" t="str">
        <f t="shared" si="232"/>
        <v>ﾓﾘ</v>
      </c>
      <c r="G1321" s="153" t="str">
        <f t="shared" si="233"/>
        <v>ｺｳｽｹ</v>
      </c>
      <c r="H1321" s="154">
        <f t="shared" si="234"/>
        <v>1</v>
      </c>
      <c r="I1321" s="152" t="str">
        <f t="shared" si="226"/>
        <v>都国分寺</v>
      </c>
      <c r="K1321" s="152" t="str">
        <f t="shared" si="235"/>
        <v>男</v>
      </c>
      <c r="M1321" s="151">
        <v>56726</v>
      </c>
      <c r="N1321" s="151" t="s">
        <v>379</v>
      </c>
      <c r="O1321" s="151" t="s">
        <v>5976</v>
      </c>
      <c r="P1321" s="151" t="s">
        <v>380</v>
      </c>
      <c r="Q1321" s="151" t="s">
        <v>417</v>
      </c>
      <c r="R1321" s="151" t="s">
        <v>885</v>
      </c>
      <c r="T1321" s="151">
        <v>1</v>
      </c>
    </row>
    <row r="1322" spans="1:20" x14ac:dyDescent="0.2">
      <c r="A1322" s="151">
        <f t="shared" si="227"/>
        <v>56727</v>
      </c>
      <c r="B1322" s="151">
        <f t="shared" si="228"/>
        <v>5</v>
      </c>
      <c r="C1322" s="152">
        <f t="shared" si="229"/>
        <v>67</v>
      </c>
      <c r="D1322" s="152" t="str">
        <f t="shared" si="230"/>
        <v>浜中</v>
      </c>
      <c r="E1322" s="152" t="str">
        <f t="shared" si="231"/>
        <v>健太</v>
      </c>
      <c r="F1322" s="153" t="str">
        <f t="shared" si="232"/>
        <v>ﾊﾏﾅｶ</v>
      </c>
      <c r="G1322" s="153" t="str">
        <f t="shared" si="233"/>
        <v>ｹﾝﾀ</v>
      </c>
      <c r="H1322" s="154">
        <f t="shared" si="234"/>
        <v>1</v>
      </c>
      <c r="I1322" s="152" t="str">
        <f t="shared" si="226"/>
        <v>都国分寺</v>
      </c>
      <c r="K1322" s="152" t="str">
        <f t="shared" si="235"/>
        <v>男</v>
      </c>
      <c r="M1322" s="151">
        <v>56727</v>
      </c>
      <c r="N1322" s="151" t="s">
        <v>5977</v>
      </c>
      <c r="O1322" s="151" t="s">
        <v>107</v>
      </c>
      <c r="P1322" s="151" t="s">
        <v>1308</v>
      </c>
      <c r="Q1322" s="151" t="s">
        <v>322</v>
      </c>
      <c r="R1322" s="151" t="s">
        <v>885</v>
      </c>
      <c r="T1322" s="151">
        <v>1</v>
      </c>
    </row>
    <row r="1323" spans="1:20" x14ac:dyDescent="0.2">
      <c r="A1323" s="151">
        <f t="shared" si="227"/>
        <v>56728</v>
      </c>
      <c r="B1323" s="151">
        <f t="shared" si="228"/>
        <v>5</v>
      </c>
      <c r="C1323" s="152">
        <f t="shared" si="229"/>
        <v>67</v>
      </c>
      <c r="D1323" s="152" t="str">
        <f t="shared" si="230"/>
        <v>後藤</v>
      </c>
      <c r="E1323" s="152" t="str">
        <f t="shared" si="231"/>
        <v>智明</v>
      </c>
      <c r="F1323" s="153" t="str">
        <f t="shared" si="232"/>
        <v>ｺﾞﾄｳ</v>
      </c>
      <c r="G1323" s="153" t="str">
        <f t="shared" si="233"/>
        <v>ﾄｼｱｷ</v>
      </c>
      <c r="H1323" s="154">
        <f t="shared" si="234"/>
        <v>1</v>
      </c>
      <c r="I1323" s="152" t="str">
        <f t="shared" si="226"/>
        <v>都国分寺</v>
      </c>
      <c r="K1323" s="152" t="str">
        <f t="shared" si="235"/>
        <v>男</v>
      </c>
      <c r="M1323" s="151">
        <v>56728</v>
      </c>
      <c r="N1323" s="151" t="s">
        <v>134</v>
      </c>
      <c r="O1323" s="151" t="s">
        <v>5978</v>
      </c>
      <c r="P1323" s="151" t="s">
        <v>404</v>
      </c>
      <c r="Q1323" s="151" t="s">
        <v>5979</v>
      </c>
      <c r="R1323" s="151" t="s">
        <v>885</v>
      </c>
      <c r="T1323" s="151">
        <v>1</v>
      </c>
    </row>
    <row r="1324" spans="1:20" x14ac:dyDescent="0.2">
      <c r="A1324" s="151">
        <f t="shared" si="227"/>
        <v>56729</v>
      </c>
      <c r="B1324" s="151">
        <f t="shared" si="228"/>
        <v>5</v>
      </c>
      <c r="C1324" s="152">
        <f t="shared" si="229"/>
        <v>67</v>
      </c>
      <c r="D1324" s="152" t="str">
        <f t="shared" si="230"/>
        <v>村中</v>
      </c>
      <c r="E1324" s="152" t="str">
        <f t="shared" si="231"/>
        <v>哲也</v>
      </c>
      <c r="F1324" s="153" t="str">
        <f t="shared" si="232"/>
        <v>ﾑﾗﾅｶ</v>
      </c>
      <c r="G1324" s="153" t="str">
        <f t="shared" si="233"/>
        <v>ﾃﾂﾔ</v>
      </c>
      <c r="H1324" s="154">
        <f t="shared" si="234"/>
        <v>1</v>
      </c>
      <c r="I1324" s="152" t="str">
        <f t="shared" si="226"/>
        <v>都国分寺</v>
      </c>
      <c r="K1324" s="152" t="str">
        <f t="shared" si="235"/>
        <v>男</v>
      </c>
      <c r="M1324" s="151">
        <v>56729</v>
      </c>
      <c r="N1324" s="151" t="s">
        <v>5980</v>
      </c>
      <c r="O1324" s="151" t="s">
        <v>3830</v>
      </c>
      <c r="P1324" s="151" t="s">
        <v>5981</v>
      </c>
      <c r="Q1324" s="151" t="s">
        <v>3831</v>
      </c>
      <c r="R1324" s="151" t="s">
        <v>885</v>
      </c>
      <c r="T1324" s="151">
        <v>1</v>
      </c>
    </row>
    <row r="1325" spans="1:20" x14ac:dyDescent="0.2">
      <c r="A1325" s="151">
        <f t="shared" si="227"/>
        <v>56730</v>
      </c>
      <c r="B1325" s="151">
        <f t="shared" si="228"/>
        <v>5</v>
      </c>
      <c r="C1325" s="152">
        <f t="shared" si="229"/>
        <v>67</v>
      </c>
      <c r="D1325" s="152" t="str">
        <f t="shared" si="230"/>
        <v>吉城寺</v>
      </c>
      <c r="E1325" s="152" t="str">
        <f t="shared" si="231"/>
        <v>航</v>
      </c>
      <c r="F1325" s="153" t="str">
        <f t="shared" si="232"/>
        <v>ｷﾁｼﾞｮｳｼﾞ</v>
      </c>
      <c r="G1325" s="153" t="str">
        <f t="shared" si="233"/>
        <v>ﾜﾀﾙ</v>
      </c>
      <c r="H1325" s="154">
        <f t="shared" si="234"/>
        <v>1</v>
      </c>
      <c r="I1325" s="152" t="str">
        <f t="shared" si="226"/>
        <v>都国分寺</v>
      </c>
      <c r="K1325" s="152" t="str">
        <f t="shared" si="235"/>
        <v>男</v>
      </c>
      <c r="M1325" s="151">
        <v>56730</v>
      </c>
      <c r="N1325" s="151" t="s">
        <v>5982</v>
      </c>
      <c r="O1325" s="151" t="s">
        <v>162</v>
      </c>
      <c r="P1325" s="151" t="s">
        <v>5983</v>
      </c>
      <c r="Q1325" s="151" t="s">
        <v>5336</v>
      </c>
      <c r="R1325" s="151" t="s">
        <v>885</v>
      </c>
      <c r="T1325" s="151">
        <v>1</v>
      </c>
    </row>
    <row r="1326" spans="1:20" x14ac:dyDescent="0.2">
      <c r="A1326" s="151">
        <f t="shared" si="227"/>
        <v>56766</v>
      </c>
      <c r="B1326" s="151">
        <f t="shared" si="228"/>
        <v>5</v>
      </c>
      <c r="C1326" s="152">
        <f t="shared" si="229"/>
        <v>67</v>
      </c>
      <c r="D1326" s="152" t="str">
        <f t="shared" si="230"/>
        <v>鎌田</v>
      </c>
      <c r="E1326" s="152" t="str">
        <f t="shared" si="231"/>
        <v>景</v>
      </c>
      <c r="F1326" s="153" t="str">
        <f t="shared" si="232"/>
        <v>ｶﾏﾀﾞ</v>
      </c>
      <c r="G1326" s="153" t="str">
        <f t="shared" si="233"/>
        <v>ｹｲ</v>
      </c>
      <c r="H1326" s="154">
        <f t="shared" si="234"/>
        <v>3</v>
      </c>
      <c r="I1326" s="152" t="str">
        <f t="shared" si="226"/>
        <v>都国分寺</v>
      </c>
      <c r="K1326" s="152" t="str">
        <f t="shared" si="235"/>
        <v>女</v>
      </c>
      <c r="M1326" s="151">
        <v>56766</v>
      </c>
      <c r="N1326" s="151" t="s">
        <v>2725</v>
      </c>
      <c r="O1326" s="151" t="s">
        <v>2726</v>
      </c>
      <c r="P1326" s="151" t="s">
        <v>2727</v>
      </c>
      <c r="Q1326" s="151" t="s">
        <v>308</v>
      </c>
      <c r="R1326" s="151" t="s">
        <v>886</v>
      </c>
      <c r="T1326" s="151">
        <v>3</v>
      </c>
    </row>
    <row r="1327" spans="1:20" x14ac:dyDescent="0.2">
      <c r="A1327" s="151">
        <f t="shared" si="227"/>
        <v>56767</v>
      </c>
      <c r="B1327" s="151">
        <f t="shared" si="228"/>
        <v>5</v>
      </c>
      <c r="C1327" s="152">
        <f t="shared" si="229"/>
        <v>67</v>
      </c>
      <c r="D1327" s="152" t="str">
        <f t="shared" si="230"/>
        <v>田中</v>
      </c>
      <c r="E1327" s="152" t="str">
        <f t="shared" si="231"/>
        <v>雪乃</v>
      </c>
      <c r="F1327" s="153" t="str">
        <f t="shared" si="232"/>
        <v>ﾀﾅｶ</v>
      </c>
      <c r="G1327" s="153" t="str">
        <f t="shared" si="233"/>
        <v>ﾕｷﾉ</v>
      </c>
      <c r="H1327" s="154">
        <f t="shared" si="234"/>
        <v>3</v>
      </c>
      <c r="I1327" s="152" t="str">
        <f t="shared" si="226"/>
        <v>都国分寺</v>
      </c>
      <c r="K1327" s="152" t="str">
        <f t="shared" si="235"/>
        <v>女</v>
      </c>
      <c r="M1327" s="151">
        <v>56767</v>
      </c>
      <c r="N1327" s="151" t="s">
        <v>138</v>
      </c>
      <c r="O1327" s="151" t="s">
        <v>2728</v>
      </c>
      <c r="P1327" s="151" t="s">
        <v>418</v>
      </c>
      <c r="Q1327" s="151" t="s">
        <v>1437</v>
      </c>
      <c r="R1327" s="151" t="s">
        <v>886</v>
      </c>
      <c r="T1327" s="151">
        <v>3</v>
      </c>
    </row>
    <row r="1328" spans="1:20" x14ac:dyDescent="0.2">
      <c r="A1328" s="151">
        <f t="shared" si="227"/>
        <v>56768</v>
      </c>
      <c r="B1328" s="151">
        <f t="shared" si="228"/>
        <v>5</v>
      </c>
      <c r="C1328" s="152">
        <f t="shared" si="229"/>
        <v>67</v>
      </c>
      <c r="D1328" s="152" t="str">
        <f t="shared" si="230"/>
        <v>小島</v>
      </c>
      <c r="E1328" s="152" t="str">
        <f t="shared" si="231"/>
        <v>優里</v>
      </c>
      <c r="F1328" s="153" t="str">
        <f t="shared" si="232"/>
        <v>ｺｼﾞﾏ</v>
      </c>
      <c r="G1328" s="153" t="str">
        <f t="shared" si="233"/>
        <v>ﾕﾘ</v>
      </c>
      <c r="H1328" s="154">
        <f t="shared" si="234"/>
        <v>3</v>
      </c>
      <c r="I1328" s="152" t="str">
        <f t="shared" si="226"/>
        <v>都国分寺</v>
      </c>
      <c r="K1328" s="152" t="str">
        <f t="shared" si="235"/>
        <v>女</v>
      </c>
      <c r="M1328" s="151">
        <v>56768</v>
      </c>
      <c r="N1328" s="151" t="s">
        <v>562</v>
      </c>
      <c r="O1328" s="151" t="s">
        <v>278</v>
      </c>
      <c r="P1328" s="151" t="s">
        <v>563</v>
      </c>
      <c r="Q1328" s="151" t="s">
        <v>320</v>
      </c>
      <c r="R1328" s="151" t="s">
        <v>886</v>
      </c>
      <c r="T1328" s="151">
        <v>3</v>
      </c>
    </row>
    <row r="1329" spans="1:20" x14ac:dyDescent="0.2">
      <c r="A1329" s="151">
        <f t="shared" si="227"/>
        <v>56769</v>
      </c>
      <c r="B1329" s="151">
        <f t="shared" si="228"/>
        <v>5</v>
      </c>
      <c r="C1329" s="152">
        <f t="shared" si="229"/>
        <v>67</v>
      </c>
      <c r="D1329" s="152" t="str">
        <f t="shared" si="230"/>
        <v>中田</v>
      </c>
      <c r="E1329" s="152" t="str">
        <f t="shared" si="231"/>
        <v>美祈</v>
      </c>
      <c r="F1329" s="153" t="str">
        <f t="shared" si="232"/>
        <v>ﾅｶﾀﾞ</v>
      </c>
      <c r="G1329" s="153" t="str">
        <f t="shared" si="233"/>
        <v>ﾐﾉﾘ</v>
      </c>
      <c r="H1329" s="154">
        <f t="shared" si="234"/>
        <v>3</v>
      </c>
      <c r="I1329" s="152" t="str">
        <f t="shared" si="226"/>
        <v>都国分寺</v>
      </c>
      <c r="K1329" s="152" t="str">
        <f t="shared" si="235"/>
        <v>女</v>
      </c>
      <c r="M1329" s="151">
        <v>56769</v>
      </c>
      <c r="N1329" s="151" t="s">
        <v>173</v>
      </c>
      <c r="O1329" s="151" t="s">
        <v>3667</v>
      </c>
      <c r="P1329" s="151" t="s">
        <v>1843</v>
      </c>
      <c r="Q1329" s="151" t="s">
        <v>964</v>
      </c>
      <c r="R1329" s="151" t="s">
        <v>886</v>
      </c>
      <c r="T1329" s="151">
        <v>3</v>
      </c>
    </row>
    <row r="1330" spans="1:20" x14ac:dyDescent="0.2">
      <c r="A1330" s="151">
        <f t="shared" si="227"/>
        <v>56770</v>
      </c>
      <c r="B1330" s="151">
        <f t="shared" si="228"/>
        <v>5</v>
      </c>
      <c r="C1330" s="152">
        <f t="shared" si="229"/>
        <v>67</v>
      </c>
      <c r="D1330" s="152" t="str">
        <f t="shared" si="230"/>
        <v>水野</v>
      </c>
      <c r="E1330" s="152" t="str">
        <f t="shared" si="231"/>
        <v>綾</v>
      </c>
      <c r="F1330" s="153" t="str">
        <f t="shared" si="232"/>
        <v>ﾐｽﾞﾉ</v>
      </c>
      <c r="G1330" s="153" t="str">
        <f t="shared" si="233"/>
        <v>ｱﾔ</v>
      </c>
      <c r="H1330" s="154">
        <f t="shared" si="234"/>
        <v>3</v>
      </c>
      <c r="I1330" s="152" t="str">
        <f t="shared" si="226"/>
        <v>都国分寺</v>
      </c>
      <c r="K1330" s="152" t="str">
        <f t="shared" si="235"/>
        <v>女</v>
      </c>
      <c r="M1330" s="151">
        <v>56770</v>
      </c>
      <c r="N1330" s="151" t="s">
        <v>3642</v>
      </c>
      <c r="O1330" s="151" t="s">
        <v>3668</v>
      </c>
      <c r="P1330" s="151" t="s">
        <v>3643</v>
      </c>
      <c r="Q1330" s="151" t="s">
        <v>656</v>
      </c>
      <c r="R1330" s="151" t="s">
        <v>886</v>
      </c>
      <c r="T1330" s="151">
        <v>3</v>
      </c>
    </row>
    <row r="1331" spans="1:20" x14ac:dyDescent="0.2">
      <c r="A1331" s="151">
        <f t="shared" si="227"/>
        <v>56771</v>
      </c>
      <c r="B1331" s="151">
        <f t="shared" si="228"/>
        <v>5</v>
      </c>
      <c r="C1331" s="152">
        <f t="shared" si="229"/>
        <v>67</v>
      </c>
      <c r="D1331" s="152" t="str">
        <f t="shared" si="230"/>
        <v>大坪</v>
      </c>
      <c r="E1331" s="152" t="str">
        <f t="shared" si="231"/>
        <v>茂恵花</v>
      </c>
      <c r="F1331" s="153" t="str">
        <f t="shared" si="232"/>
        <v>ｵｵﾂﾎﾞ</v>
      </c>
      <c r="G1331" s="153" t="str">
        <f t="shared" si="233"/>
        <v>ﾓｴｶ</v>
      </c>
      <c r="H1331" s="154">
        <f t="shared" si="234"/>
        <v>2</v>
      </c>
      <c r="I1331" s="152" t="str">
        <f t="shared" si="226"/>
        <v>都国分寺</v>
      </c>
      <c r="K1331" s="152" t="str">
        <f t="shared" si="235"/>
        <v>女</v>
      </c>
      <c r="M1331" s="151">
        <v>56771</v>
      </c>
      <c r="N1331" s="151" t="s">
        <v>3669</v>
      </c>
      <c r="O1331" s="151" t="s">
        <v>3670</v>
      </c>
      <c r="P1331" s="151" t="s">
        <v>3671</v>
      </c>
      <c r="Q1331" s="151" t="s">
        <v>957</v>
      </c>
      <c r="R1331" s="151" t="s">
        <v>886</v>
      </c>
      <c r="T1331" s="151">
        <v>2</v>
      </c>
    </row>
    <row r="1332" spans="1:20" x14ac:dyDescent="0.2">
      <c r="A1332" s="151">
        <f t="shared" si="227"/>
        <v>56773</v>
      </c>
      <c r="B1332" s="151">
        <f t="shared" si="228"/>
        <v>5</v>
      </c>
      <c r="C1332" s="152">
        <f t="shared" si="229"/>
        <v>67</v>
      </c>
      <c r="D1332" s="152" t="str">
        <f t="shared" si="230"/>
        <v>名取</v>
      </c>
      <c r="E1332" s="152" t="str">
        <f t="shared" si="231"/>
        <v>幸花</v>
      </c>
      <c r="F1332" s="153" t="str">
        <f t="shared" si="232"/>
        <v>ﾅﾄﾘ</v>
      </c>
      <c r="G1332" s="153" t="str">
        <f t="shared" si="233"/>
        <v>ﾕｷｶ</v>
      </c>
      <c r="H1332" s="154">
        <f t="shared" si="234"/>
        <v>2</v>
      </c>
      <c r="I1332" s="152" t="str">
        <f t="shared" si="226"/>
        <v>都国分寺</v>
      </c>
      <c r="K1332" s="152" t="str">
        <f t="shared" si="235"/>
        <v>女</v>
      </c>
      <c r="M1332" s="151">
        <v>56773</v>
      </c>
      <c r="N1332" s="151" t="s">
        <v>4464</v>
      </c>
      <c r="O1332" s="151" t="s">
        <v>4465</v>
      </c>
      <c r="P1332" s="151" t="s">
        <v>4466</v>
      </c>
      <c r="Q1332" s="151" t="s">
        <v>1783</v>
      </c>
      <c r="R1332" s="151" t="s">
        <v>886</v>
      </c>
      <c r="T1332" s="151">
        <v>2</v>
      </c>
    </row>
    <row r="1333" spans="1:20" x14ac:dyDescent="0.2">
      <c r="A1333" s="151">
        <f t="shared" si="227"/>
        <v>56774</v>
      </c>
      <c r="B1333" s="151">
        <f t="shared" si="228"/>
        <v>5</v>
      </c>
      <c r="C1333" s="152">
        <f t="shared" si="229"/>
        <v>67</v>
      </c>
      <c r="D1333" s="152" t="str">
        <f t="shared" si="230"/>
        <v>星</v>
      </c>
      <c r="E1333" s="152" t="str">
        <f t="shared" si="231"/>
        <v>美里</v>
      </c>
      <c r="F1333" s="153" t="str">
        <f t="shared" si="232"/>
        <v>ﾎｼ</v>
      </c>
      <c r="G1333" s="153" t="str">
        <f t="shared" si="233"/>
        <v>ﾐｻﾄ</v>
      </c>
      <c r="H1333" s="154">
        <f t="shared" si="234"/>
        <v>2</v>
      </c>
      <c r="I1333" s="152" t="str">
        <f t="shared" si="226"/>
        <v>都国分寺</v>
      </c>
      <c r="K1333" s="152" t="str">
        <f t="shared" si="235"/>
        <v>女</v>
      </c>
      <c r="M1333" s="151">
        <v>56774</v>
      </c>
      <c r="N1333" s="151" t="s">
        <v>1841</v>
      </c>
      <c r="O1333" s="151" t="s">
        <v>4158</v>
      </c>
      <c r="P1333" s="151" t="s">
        <v>1842</v>
      </c>
      <c r="Q1333" s="151" t="s">
        <v>658</v>
      </c>
      <c r="R1333" s="151" t="s">
        <v>886</v>
      </c>
      <c r="T1333" s="151">
        <v>2</v>
      </c>
    </row>
    <row r="1334" spans="1:20" x14ac:dyDescent="0.2">
      <c r="A1334" s="151">
        <f t="shared" si="227"/>
        <v>56775</v>
      </c>
      <c r="B1334" s="151">
        <f t="shared" si="228"/>
        <v>5</v>
      </c>
      <c r="C1334" s="152">
        <f t="shared" si="229"/>
        <v>67</v>
      </c>
      <c r="D1334" s="152" t="str">
        <f t="shared" si="230"/>
        <v>酒井</v>
      </c>
      <c r="E1334" s="152" t="str">
        <f t="shared" si="231"/>
        <v>春帆</v>
      </c>
      <c r="F1334" s="153" t="str">
        <f t="shared" si="232"/>
        <v>ｻｶｲ</v>
      </c>
      <c r="G1334" s="153" t="str">
        <f t="shared" si="233"/>
        <v>ﾊﾙﾎ</v>
      </c>
      <c r="H1334" s="154">
        <f t="shared" si="234"/>
        <v>1</v>
      </c>
      <c r="I1334" s="152" t="str">
        <f t="shared" si="226"/>
        <v>都国分寺</v>
      </c>
      <c r="K1334" s="152" t="str">
        <f t="shared" si="235"/>
        <v>女</v>
      </c>
      <c r="M1334" s="151">
        <v>56775</v>
      </c>
      <c r="N1334" s="151" t="s">
        <v>282</v>
      </c>
      <c r="O1334" s="151" t="s">
        <v>5175</v>
      </c>
      <c r="P1334" s="151" t="s">
        <v>620</v>
      </c>
      <c r="Q1334" s="151" t="s">
        <v>5176</v>
      </c>
      <c r="R1334" s="151" t="s">
        <v>886</v>
      </c>
      <c r="T1334" s="151">
        <v>1</v>
      </c>
    </row>
    <row r="1335" spans="1:20" x14ac:dyDescent="0.2">
      <c r="A1335" s="151">
        <f t="shared" si="227"/>
        <v>56776</v>
      </c>
      <c r="B1335" s="151">
        <f t="shared" si="228"/>
        <v>5</v>
      </c>
      <c r="C1335" s="152">
        <f t="shared" si="229"/>
        <v>67</v>
      </c>
      <c r="D1335" s="152" t="str">
        <f t="shared" si="230"/>
        <v>上野</v>
      </c>
      <c r="E1335" s="152" t="str">
        <f t="shared" si="231"/>
        <v>美優</v>
      </c>
      <c r="F1335" s="153" t="str">
        <f t="shared" si="232"/>
        <v>ｳｴﾉ</v>
      </c>
      <c r="G1335" s="153" t="str">
        <f t="shared" si="233"/>
        <v>ﾐﾕ</v>
      </c>
      <c r="H1335" s="154">
        <f t="shared" si="234"/>
        <v>1</v>
      </c>
      <c r="I1335" s="152" t="str">
        <f t="shared" si="226"/>
        <v>都国分寺</v>
      </c>
      <c r="K1335" s="152" t="str">
        <f t="shared" si="235"/>
        <v>女</v>
      </c>
      <c r="M1335" s="151">
        <v>56776</v>
      </c>
      <c r="N1335" s="151" t="s">
        <v>248</v>
      </c>
      <c r="O1335" s="151" t="s">
        <v>5177</v>
      </c>
      <c r="P1335" s="151" t="s">
        <v>550</v>
      </c>
      <c r="Q1335" s="151" t="s">
        <v>366</v>
      </c>
      <c r="R1335" s="151" t="s">
        <v>886</v>
      </c>
      <c r="T1335" s="151">
        <v>1</v>
      </c>
    </row>
    <row r="1336" spans="1:20" x14ac:dyDescent="0.2">
      <c r="A1336" s="151">
        <f t="shared" si="227"/>
        <v>56777</v>
      </c>
      <c r="B1336" s="151">
        <f t="shared" si="228"/>
        <v>5</v>
      </c>
      <c r="C1336" s="152">
        <f t="shared" si="229"/>
        <v>67</v>
      </c>
      <c r="D1336" s="152" t="str">
        <f t="shared" si="230"/>
        <v>笠井</v>
      </c>
      <c r="E1336" s="152" t="str">
        <f t="shared" si="231"/>
        <v>美佐</v>
      </c>
      <c r="F1336" s="153" t="str">
        <f t="shared" si="232"/>
        <v>ｶｻｲ</v>
      </c>
      <c r="G1336" s="153" t="str">
        <f t="shared" si="233"/>
        <v>ﾐｻ</v>
      </c>
      <c r="H1336" s="154">
        <f t="shared" si="234"/>
        <v>1</v>
      </c>
      <c r="I1336" s="152" t="str">
        <f t="shared" si="226"/>
        <v>都国分寺</v>
      </c>
      <c r="K1336" s="152" t="str">
        <f t="shared" si="235"/>
        <v>女</v>
      </c>
      <c r="M1336" s="151">
        <v>56777</v>
      </c>
      <c r="N1336" s="151" t="s">
        <v>5767</v>
      </c>
      <c r="O1336" s="151" t="s">
        <v>5984</v>
      </c>
      <c r="P1336" s="151" t="s">
        <v>5769</v>
      </c>
      <c r="Q1336" s="151" t="s">
        <v>3493</v>
      </c>
      <c r="R1336" s="151" t="s">
        <v>886</v>
      </c>
      <c r="T1336" s="151">
        <v>1</v>
      </c>
    </row>
    <row r="1337" spans="1:20" x14ac:dyDescent="0.2">
      <c r="A1337" s="151">
        <f t="shared" si="227"/>
        <v>56778</v>
      </c>
      <c r="B1337" s="151">
        <f t="shared" si="228"/>
        <v>5</v>
      </c>
      <c r="C1337" s="152">
        <f t="shared" si="229"/>
        <v>67</v>
      </c>
      <c r="D1337" s="152" t="str">
        <f t="shared" si="230"/>
        <v>鴇田</v>
      </c>
      <c r="E1337" s="152" t="str">
        <f t="shared" si="231"/>
        <v>奈那</v>
      </c>
      <c r="F1337" s="153" t="str">
        <f t="shared" si="232"/>
        <v>ﾄｷﾀ</v>
      </c>
      <c r="G1337" s="153" t="str">
        <f t="shared" si="233"/>
        <v>ﾅﾅ</v>
      </c>
      <c r="H1337" s="154">
        <f t="shared" si="234"/>
        <v>1</v>
      </c>
      <c r="I1337" s="152" t="str">
        <f t="shared" si="226"/>
        <v>都国分寺</v>
      </c>
      <c r="K1337" s="152" t="str">
        <f t="shared" si="235"/>
        <v>女</v>
      </c>
      <c r="M1337" s="151">
        <v>56778</v>
      </c>
      <c r="N1337" s="151" t="s">
        <v>5985</v>
      </c>
      <c r="O1337" s="151" t="s">
        <v>5986</v>
      </c>
      <c r="P1337" s="151" t="s">
        <v>5987</v>
      </c>
      <c r="Q1337" s="151" t="s">
        <v>605</v>
      </c>
      <c r="R1337" s="151" t="s">
        <v>886</v>
      </c>
      <c r="T1337" s="151">
        <v>1</v>
      </c>
    </row>
    <row r="1338" spans="1:20" x14ac:dyDescent="0.2">
      <c r="A1338" s="151">
        <f t="shared" si="227"/>
        <v>56779</v>
      </c>
      <c r="B1338" s="151">
        <f t="shared" si="228"/>
        <v>5</v>
      </c>
      <c r="C1338" s="152">
        <f t="shared" si="229"/>
        <v>67</v>
      </c>
      <c r="D1338" s="152" t="str">
        <f t="shared" si="230"/>
        <v>佐々木</v>
      </c>
      <c r="E1338" s="152" t="str">
        <f t="shared" si="231"/>
        <v>慧</v>
      </c>
      <c r="F1338" s="153" t="str">
        <f t="shared" si="232"/>
        <v>ｻｻｷ</v>
      </c>
      <c r="G1338" s="153" t="str">
        <f t="shared" si="233"/>
        <v>ｹｲ</v>
      </c>
      <c r="H1338" s="154">
        <f t="shared" si="234"/>
        <v>1</v>
      </c>
      <c r="I1338" s="152" t="str">
        <f t="shared" si="226"/>
        <v>都国分寺</v>
      </c>
      <c r="K1338" s="152" t="str">
        <f t="shared" si="235"/>
        <v>女</v>
      </c>
      <c r="M1338" s="151">
        <v>56779</v>
      </c>
      <c r="N1338" s="151" t="s">
        <v>505</v>
      </c>
      <c r="O1338" s="151" t="s">
        <v>1443</v>
      </c>
      <c r="P1338" s="151" t="s">
        <v>506</v>
      </c>
      <c r="Q1338" s="151" t="s">
        <v>308</v>
      </c>
      <c r="R1338" s="151" t="s">
        <v>886</v>
      </c>
      <c r="T1338" s="151">
        <v>1</v>
      </c>
    </row>
    <row r="1339" spans="1:20" x14ac:dyDescent="0.2">
      <c r="A1339" s="151">
        <f t="shared" si="227"/>
        <v>56780</v>
      </c>
      <c r="B1339" s="151">
        <f t="shared" si="228"/>
        <v>5</v>
      </c>
      <c r="C1339" s="152">
        <f t="shared" si="229"/>
        <v>67</v>
      </c>
      <c r="D1339" s="152" t="str">
        <f t="shared" si="230"/>
        <v>岩﨑</v>
      </c>
      <c r="E1339" s="152" t="str">
        <f t="shared" si="231"/>
        <v>樹</v>
      </c>
      <c r="F1339" s="153" t="str">
        <f t="shared" si="232"/>
        <v>ｲﾜｻｷ</v>
      </c>
      <c r="G1339" s="153" t="str">
        <f t="shared" si="233"/>
        <v>ﾐｷ</v>
      </c>
      <c r="H1339" s="154">
        <f t="shared" si="234"/>
        <v>1</v>
      </c>
      <c r="I1339" s="152" t="str">
        <f t="shared" si="226"/>
        <v>都国分寺</v>
      </c>
      <c r="K1339" s="152" t="str">
        <f t="shared" si="235"/>
        <v>女</v>
      </c>
      <c r="M1339" s="151">
        <v>56780</v>
      </c>
      <c r="N1339" s="151" t="s">
        <v>5988</v>
      </c>
      <c r="O1339" s="151" t="s">
        <v>258</v>
      </c>
      <c r="P1339" s="151" t="s">
        <v>569</v>
      </c>
      <c r="Q1339" s="151" t="s">
        <v>407</v>
      </c>
      <c r="R1339" s="151" t="s">
        <v>886</v>
      </c>
      <c r="T1339" s="151">
        <v>1</v>
      </c>
    </row>
    <row r="1340" spans="1:20" x14ac:dyDescent="0.2">
      <c r="A1340" s="151">
        <f t="shared" si="227"/>
        <v>56781</v>
      </c>
      <c r="B1340" s="151">
        <f t="shared" si="228"/>
        <v>5</v>
      </c>
      <c r="C1340" s="152">
        <f t="shared" si="229"/>
        <v>67</v>
      </c>
      <c r="D1340" s="152" t="str">
        <f t="shared" si="230"/>
        <v>齋藤</v>
      </c>
      <c r="E1340" s="152" t="str">
        <f t="shared" si="231"/>
        <v>陽</v>
      </c>
      <c r="F1340" s="153" t="str">
        <f t="shared" si="232"/>
        <v>ｻｲﾄｳ</v>
      </c>
      <c r="G1340" s="153" t="str">
        <f t="shared" si="233"/>
        <v>ﾖｳ</v>
      </c>
      <c r="H1340" s="154">
        <f t="shared" si="234"/>
        <v>1</v>
      </c>
      <c r="I1340" s="152" t="str">
        <f t="shared" si="226"/>
        <v>都国分寺</v>
      </c>
      <c r="K1340" s="152" t="str">
        <f t="shared" si="235"/>
        <v>女</v>
      </c>
      <c r="M1340" s="151">
        <v>56781</v>
      </c>
      <c r="N1340" s="151" t="s">
        <v>236</v>
      </c>
      <c r="O1340" s="151" t="s">
        <v>1295</v>
      </c>
      <c r="P1340" s="151" t="s">
        <v>321</v>
      </c>
      <c r="Q1340" s="151" t="s">
        <v>5989</v>
      </c>
      <c r="R1340" s="151" t="s">
        <v>886</v>
      </c>
      <c r="T1340" s="151">
        <v>1</v>
      </c>
    </row>
    <row r="1341" spans="1:20" x14ac:dyDescent="0.2">
      <c r="A1341" s="151">
        <f t="shared" si="227"/>
        <v>56782</v>
      </c>
      <c r="B1341" s="151">
        <f t="shared" si="228"/>
        <v>5</v>
      </c>
      <c r="C1341" s="152">
        <f t="shared" si="229"/>
        <v>67</v>
      </c>
      <c r="D1341" s="152" t="str">
        <f t="shared" si="230"/>
        <v>石田</v>
      </c>
      <c r="E1341" s="152" t="str">
        <f t="shared" si="231"/>
        <v>萌果</v>
      </c>
      <c r="F1341" s="153" t="str">
        <f t="shared" si="232"/>
        <v>ｲｼﾀﾞ</v>
      </c>
      <c r="G1341" s="153" t="str">
        <f t="shared" si="233"/>
        <v>ﾓｴｶ</v>
      </c>
      <c r="H1341" s="154">
        <f t="shared" si="234"/>
        <v>1</v>
      </c>
      <c r="I1341" s="152" t="str">
        <f t="shared" si="226"/>
        <v>都国分寺</v>
      </c>
      <c r="K1341" s="152" t="str">
        <f t="shared" si="235"/>
        <v>女</v>
      </c>
      <c r="M1341" s="151">
        <v>56782</v>
      </c>
      <c r="N1341" s="151" t="s">
        <v>120</v>
      </c>
      <c r="O1341" s="151" t="s">
        <v>5990</v>
      </c>
      <c r="P1341" s="151" t="s">
        <v>610</v>
      </c>
      <c r="Q1341" s="151" t="s">
        <v>957</v>
      </c>
      <c r="R1341" s="151" t="s">
        <v>886</v>
      </c>
      <c r="T1341" s="151">
        <v>1</v>
      </c>
    </row>
    <row r="1342" spans="1:20" x14ac:dyDescent="0.2">
      <c r="A1342" s="151">
        <f t="shared" si="227"/>
        <v>56783</v>
      </c>
      <c r="B1342" s="151">
        <f t="shared" si="228"/>
        <v>5</v>
      </c>
      <c r="C1342" s="152">
        <f t="shared" si="229"/>
        <v>67</v>
      </c>
      <c r="D1342" s="152" t="str">
        <f t="shared" si="230"/>
        <v>村嶋</v>
      </c>
      <c r="E1342" s="152" t="str">
        <f t="shared" si="231"/>
        <v>夕奈</v>
      </c>
      <c r="F1342" s="153" t="str">
        <f t="shared" si="232"/>
        <v>ﾑﾗｼﾏ</v>
      </c>
      <c r="G1342" s="153" t="str">
        <f t="shared" si="233"/>
        <v>ﾕｳﾅ</v>
      </c>
      <c r="H1342" s="154">
        <f t="shared" si="234"/>
        <v>2</v>
      </c>
      <c r="I1342" s="152" t="str">
        <f t="shared" si="226"/>
        <v>都国分寺</v>
      </c>
      <c r="K1342" s="152" t="str">
        <f t="shared" si="235"/>
        <v>女</v>
      </c>
      <c r="M1342" s="151">
        <v>56783</v>
      </c>
      <c r="N1342" s="151" t="s">
        <v>6581</v>
      </c>
      <c r="O1342" s="151" t="s">
        <v>6582</v>
      </c>
      <c r="P1342" s="151" t="s">
        <v>6583</v>
      </c>
      <c r="Q1342" s="151" t="s">
        <v>974</v>
      </c>
      <c r="R1342" s="151" t="s">
        <v>886</v>
      </c>
      <c r="T1342" s="151">
        <v>2</v>
      </c>
    </row>
    <row r="1343" spans="1:20" x14ac:dyDescent="0.2">
      <c r="A1343" s="151">
        <f t="shared" si="227"/>
        <v>56801</v>
      </c>
      <c r="B1343" s="151">
        <f t="shared" si="228"/>
        <v>5</v>
      </c>
      <c r="C1343" s="152">
        <f t="shared" si="229"/>
        <v>68</v>
      </c>
      <c r="D1343" s="152" t="str">
        <f t="shared" si="230"/>
        <v>石本</v>
      </c>
      <c r="E1343" s="152" t="str">
        <f t="shared" si="231"/>
        <v>啓</v>
      </c>
      <c r="F1343" s="153" t="str">
        <f t="shared" si="232"/>
        <v>ｲｼﾓﾄ</v>
      </c>
      <c r="G1343" s="153" t="str">
        <f t="shared" si="233"/>
        <v>ｹｲ</v>
      </c>
      <c r="H1343" s="154">
        <f t="shared" si="234"/>
        <v>3</v>
      </c>
      <c r="I1343" s="152" t="str">
        <f t="shared" si="226"/>
        <v>早稲田実</v>
      </c>
      <c r="K1343" s="152" t="str">
        <f t="shared" si="235"/>
        <v>男</v>
      </c>
      <c r="M1343" s="151">
        <v>56801</v>
      </c>
      <c r="N1343" s="151" t="s">
        <v>2003</v>
      </c>
      <c r="O1343" s="151" t="s">
        <v>1374</v>
      </c>
      <c r="P1343" s="151" t="s">
        <v>2241</v>
      </c>
      <c r="Q1343" s="151" t="s">
        <v>308</v>
      </c>
      <c r="R1343" s="151" t="s">
        <v>885</v>
      </c>
      <c r="T1343" s="151">
        <v>3</v>
      </c>
    </row>
    <row r="1344" spans="1:20" x14ac:dyDescent="0.2">
      <c r="A1344" s="151">
        <f t="shared" si="227"/>
        <v>56802</v>
      </c>
      <c r="B1344" s="151">
        <f t="shared" si="228"/>
        <v>5</v>
      </c>
      <c r="C1344" s="152">
        <f t="shared" si="229"/>
        <v>68</v>
      </c>
      <c r="D1344" s="152" t="str">
        <f t="shared" si="230"/>
        <v>里吉</v>
      </c>
      <c r="E1344" s="152" t="str">
        <f t="shared" si="231"/>
        <v>佑太</v>
      </c>
      <c r="F1344" s="153" t="str">
        <f t="shared" si="232"/>
        <v>ｻﾄﾖｼ</v>
      </c>
      <c r="G1344" s="153" t="str">
        <f t="shared" si="233"/>
        <v>ﾕｳﾀ</v>
      </c>
      <c r="H1344" s="154">
        <f t="shared" si="234"/>
        <v>3</v>
      </c>
      <c r="I1344" s="152" t="str">
        <f t="shared" si="226"/>
        <v>早稲田実</v>
      </c>
      <c r="K1344" s="152" t="str">
        <f t="shared" si="235"/>
        <v>男</v>
      </c>
      <c r="M1344" s="151">
        <v>56802</v>
      </c>
      <c r="N1344" s="151" t="s">
        <v>2004</v>
      </c>
      <c r="O1344" s="151" t="s">
        <v>940</v>
      </c>
      <c r="P1344" s="151" t="s">
        <v>2242</v>
      </c>
      <c r="Q1344" s="151" t="s">
        <v>373</v>
      </c>
      <c r="R1344" s="151" t="s">
        <v>885</v>
      </c>
      <c r="T1344" s="151">
        <v>3</v>
      </c>
    </row>
    <row r="1345" spans="1:20" x14ac:dyDescent="0.2">
      <c r="A1345" s="151">
        <f t="shared" si="227"/>
        <v>56803</v>
      </c>
      <c r="B1345" s="151">
        <f t="shared" si="228"/>
        <v>5</v>
      </c>
      <c r="C1345" s="152">
        <f t="shared" si="229"/>
        <v>68</v>
      </c>
      <c r="D1345" s="152" t="str">
        <f t="shared" si="230"/>
        <v>武田</v>
      </c>
      <c r="E1345" s="152" t="str">
        <f t="shared" si="231"/>
        <v>陸</v>
      </c>
      <c r="F1345" s="153" t="str">
        <f t="shared" si="232"/>
        <v>ﾀｹﾀﾞ</v>
      </c>
      <c r="G1345" s="153" t="str">
        <f t="shared" si="233"/>
        <v>ﾘｸ</v>
      </c>
      <c r="H1345" s="154">
        <f t="shared" si="234"/>
        <v>3</v>
      </c>
      <c r="I1345" s="152" t="str">
        <f t="shared" si="226"/>
        <v>早稲田実</v>
      </c>
      <c r="K1345" s="152" t="str">
        <f t="shared" si="235"/>
        <v>男</v>
      </c>
      <c r="M1345" s="151">
        <v>56803</v>
      </c>
      <c r="N1345" s="151" t="s">
        <v>270</v>
      </c>
      <c r="O1345" s="151" t="s">
        <v>226</v>
      </c>
      <c r="P1345" s="151" t="s">
        <v>615</v>
      </c>
      <c r="Q1345" s="151" t="s">
        <v>371</v>
      </c>
      <c r="R1345" s="151" t="s">
        <v>885</v>
      </c>
      <c r="T1345" s="151">
        <v>3</v>
      </c>
    </row>
    <row r="1346" spans="1:20" x14ac:dyDescent="0.2">
      <c r="A1346" s="151">
        <f t="shared" si="227"/>
        <v>56804</v>
      </c>
      <c r="B1346" s="151">
        <f t="shared" si="228"/>
        <v>5</v>
      </c>
      <c r="C1346" s="152">
        <f t="shared" si="229"/>
        <v>68</v>
      </c>
      <c r="D1346" s="152" t="str">
        <f t="shared" si="230"/>
        <v>室伏</v>
      </c>
      <c r="E1346" s="152" t="str">
        <f t="shared" si="231"/>
        <v>祐吾</v>
      </c>
      <c r="F1346" s="153" t="str">
        <f t="shared" si="232"/>
        <v>ﾑﾛﾌｼ</v>
      </c>
      <c r="G1346" s="153" t="str">
        <f t="shared" si="233"/>
        <v>ﾕｳｺﾞ</v>
      </c>
      <c r="H1346" s="154">
        <f t="shared" si="234"/>
        <v>3</v>
      </c>
      <c r="I1346" s="152" t="str">
        <f t="shared" ref="I1346:I1409" si="236">VLOOKUP(B1346*100+C1346,テスト,2,0)</f>
        <v>早稲田実</v>
      </c>
      <c r="K1346" s="152" t="str">
        <f t="shared" si="235"/>
        <v>男</v>
      </c>
      <c r="M1346" s="151">
        <v>56804</v>
      </c>
      <c r="N1346" s="151" t="s">
        <v>2005</v>
      </c>
      <c r="O1346" s="151" t="s">
        <v>2006</v>
      </c>
      <c r="P1346" s="151" t="s">
        <v>2243</v>
      </c>
      <c r="Q1346" s="151" t="s">
        <v>2244</v>
      </c>
      <c r="R1346" s="151" t="s">
        <v>885</v>
      </c>
      <c r="T1346" s="151">
        <v>3</v>
      </c>
    </row>
    <row r="1347" spans="1:20" x14ac:dyDescent="0.2">
      <c r="A1347" s="151">
        <f t="shared" ref="A1347:A1410" si="237">M1347</f>
        <v>56806</v>
      </c>
      <c r="B1347" s="151">
        <f t="shared" ref="B1347:B1410" si="238">ROUNDDOWN(A1347/10000,0)</f>
        <v>5</v>
      </c>
      <c r="C1347" s="152">
        <f t="shared" ref="C1347:C1410" si="239">ROUNDDOWN((A1347-B1347*10000)/100,0)</f>
        <v>68</v>
      </c>
      <c r="D1347" s="152" t="str">
        <f t="shared" ref="D1347:D1410" si="240">N1347</f>
        <v>茂木</v>
      </c>
      <c r="E1347" s="152" t="str">
        <f t="shared" ref="E1347:E1410" si="241">O1347</f>
        <v>凜平</v>
      </c>
      <c r="F1347" s="153" t="str">
        <f t="shared" ref="F1347:F1410" si="242">P1347</f>
        <v>ﾓｷﾞ</v>
      </c>
      <c r="G1347" s="153" t="str">
        <f t="shared" ref="G1347:G1410" si="243">Q1347</f>
        <v>ﾘﾝﾍﾟｲ</v>
      </c>
      <c r="H1347" s="154">
        <f t="shared" ref="H1347:H1410" si="244">T1347</f>
        <v>3</v>
      </c>
      <c r="I1347" s="152" t="str">
        <f t="shared" si="236"/>
        <v>早稲田実</v>
      </c>
      <c r="K1347" s="152" t="str">
        <f t="shared" ref="K1347:K1410" si="245">R1347</f>
        <v>男</v>
      </c>
      <c r="M1347" s="151">
        <v>56806</v>
      </c>
      <c r="N1347" s="151" t="s">
        <v>1216</v>
      </c>
      <c r="O1347" s="151" t="s">
        <v>2007</v>
      </c>
      <c r="P1347" s="151" t="s">
        <v>1217</v>
      </c>
      <c r="Q1347" s="151" t="s">
        <v>1769</v>
      </c>
      <c r="R1347" s="151" t="s">
        <v>885</v>
      </c>
      <c r="T1347" s="151">
        <v>3</v>
      </c>
    </row>
    <row r="1348" spans="1:20" x14ac:dyDescent="0.2">
      <c r="A1348" s="151">
        <f t="shared" si="237"/>
        <v>56807</v>
      </c>
      <c r="B1348" s="151">
        <f t="shared" si="238"/>
        <v>5</v>
      </c>
      <c r="C1348" s="152">
        <f t="shared" si="239"/>
        <v>68</v>
      </c>
      <c r="D1348" s="152" t="str">
        <f t="shared" si="240"/>
        <v>吉野</v>
      </c>
      <c r="E1348" s="152" t="str">
        <f t="shared" si="241"/>
        <v>理玖</v>
      </c>
      <c r="F1348" s="153" t="str">
        <f t="shared" si="242"/>
        <v>ﾖｼﾉ</v>
      </c>
      <c r="G1348" s="153" t="str">
        <f t="shared" si="243"/>
        <v>ﾘｸ</v>
      </c>
      <c r="H1348" s="154">
        <f t="shared" si="244"/>
        <v>3</v>
      </c>
      <c r="I1348" s="152" t="str">
        <f t="shared" si="236"/>
        <v>早稲田実</v>
      </c>
      <c r="K1348" s="152" t="str">
        <f t="shared" si="245"/>
        <v>男</v>
      </c>
      <c r="M1348" s="151">
        <v>56807</v>
      </c>
      <c r="N1348" s="151" t="s">
        <v>919</v>
      </c>
      <c r="O1348" s="151" t="s">
        <v>1623</v>
      </c>
      <c r="P1348" s="151" t="s">
        <v>920</v>
      </c>
      <c r="Q1348" s="151" t="s">
        <v>371</v>
      </c>
      <c r="R1348" s="151" t="s">
        <v>885</v>
      </c>
      <c r="T1348" s="151">
        <v>3</v>
      </c>
    </row>
    <row r="1349" spans="1:20" x14ac:dyDescent="0.2">
      <c r="A1349" s="151">
        <f t="shared" si="237"/>
        <v>56809</v>
      </c>
      <c r="B1349" s="151">
        <f t="shared" si="238"/>
        <v>5</v>
      </c>
      <c r="C1349" s="152">
        <f t="shared" si="239"/>
        <v>68</v>
      </c>
      <c r="D1349" s="152" t="str">
        <f t="shared" si="240"/>
        <v>佐藤</v>
      </c>
      <c r="E1349" s="152" t="str">
        <f t="shared" si="241"/>
        <v>恵介</v>
      </c>
      <c r="F1349" s="153" t="str">
        <f t="shared" si="242"/>
        <v>ｻﾄｳ</v>
      </c>
      <c r="G1349" s="153" t="str">
        <f t="shared" si="243"/>
        <v>ｹｲｽｹ</v>
      </c>
      <c r="H1349" s="154">
        <f t="shared" si="244"/>
        <v>3</v>
      </c>
      <c r="I1349" s="152" t="str">
        <f t="shared" si="236"/>
        <v>早稲田実</v>
      </c>
      <c r="K1349" s="152" t="str">
        <f t="shared" si="245"/>
        <v>男</v>
      </c>
      <c r="M1349" s="151">
        <v>56809</v>
      </c>
      <c r="N1349" s="151" t="s">
        <v>101</v>
      </c>
      <c r="O1349" s="151" t="s">
        <v>2729</v>
      </c>
      <c r="P1349" s="151" t="s">
        <v>313</v>
      </c>
      <c r="Q1349" s="151" t="s">
        <v>306</v>
      </c>
      <c r="R1349" s="151" t="s">
        <v>885</v>
      </c>
      <c r="T1349" s="151">
        <v>3</v>
      </c>
    </row>
    <row r="1350" spans="1:20" x14ac:dyDescent="0.2">
      <c r="A1350" s="151">
        <f t="shared" si="237"/>
        <v>56810</v>
      </c>
      <c r="B1350" s="151">
        <f t="shared" si="238"/>
        <v>5</v>
      </c>
      <c r="C1350" s="152">
        <f t="shared" si="239"/>
        <v>68</v>
      </c>
      <c r="D1350" s="152" t="str">
        <f t="shared" si="240"/>
        <v>浅見</v>
      </c>
      <c r="E1350" s="152" t="str">
        <f t="shared" si="241"/>
        <v>龍生</v>
      </c>
      <c r="F1350" s="153" t="str">
        <f t="shared" si="242"/>
        <v>ｱｻﾐ</v>
      </c>
      <c r="G1350" s="153" t="str">
        <f t="shared" si="243"/>
        <v>ﾘｭｳｾｲ</v>
      </c>
      <c r="H1350" s="154">
        <f t="shared" si="244"/>
        <v>3</v>
      </c>
      <c r="I1350" s="152" t="str">
        <f t="shared" si="236"/>
        <v>早稲田実</v>
      </c>
      <c r="K1350" s="152" t="str">
        <f t="shared" si="245"/>
        <v>男</v>
      </c>
      <c r="M1350" s="151">
        <v>56810</v>
      </c>
      <c r="N1350" s="151" t="s">
        <v>182</v>
      </c>
      <c r="O1350" s="151" t="s">
        <v>2730</v>
      </c>
      <c r="P1350" s="151" t="s">
        <v>337</v>
      </c>
      <c r="Q1350" s="151" t="s">
        <v>1288</v>
      </c>
      <c r="R1350" s="151" t="s">
        <v>885</v>
      </c>
      <c r="T1350" s="151">
        <v>3</v>
      </c>
    </row>
    <row r="1351" spans="1:20" x14ac:dyDescent="0.2">
      <c r="A1351" s="151">
        <f t="shared" si="237"/>
        <v>56811</v>
      </c>
      <c r="B1351" s="151">
        <f t="shared" si="238"/>
        <v>5</v>
      </c>
      <c r="C1351" s="152">
        <f t="shared" si="239"/>
        <v>68</v>
      </c>
      <c r="D1351" s="152" t="str">
        <f t="shared" si="240"/>
        <v>野村</v>
      </c>
      <c r="E1351" s="152" t="str">
        <f t="shared" si="241"/>
        <v>駿平</v>
      </c>
      <c r="F1351" s="153" t="str">
        <f t="shared" si="242"/>
        <v>ﾉﾑﾗ</v>
      </c>
      <c r="G1351" s="153" t="str">
        <f t="shared" si="243"/>
        <v>ｼｭﾝﾍﾟｲ</v>
      </c>
      <c r="H1351" s="154">
        <f t="shared" si="244"/>
        <v>3</v>
      </c>
      <c r="I1351" s="152" t="str">
        <f t="shared" si="236"/>
        <v>早稲田実</v>
      </c>
      <c r="K1351" s="152" t="str">
        <f t="shared" si="245"/>
        <v>男</v>
      </c>
      <c r="M1351" s="151">
        <v>56811</v>
      </c>
      <c r="N1351" s="151" t="s">
        <v>1607</v>
      </c>
      <c r="O1351" s="151" t="s">
        <v>2731</v>
      </c>
      <c r="P1351" s="151" t="s">
        <v>1608</v>
      </c>
      <c r="Q1351" s="151" t="s">
        <v>2732</v>
      </c>
      <c r="R1351" s="151" t="s">
        <v>885</v>
      </c>
      <c r="T1351" s="151">
        <v>3</v>
      </c>
    </row>
    <row r="1352" spans="1:20" x14ac:dyDescent="0.2">
      <c r="A1352" s="151">
        <f t="shared" si="237"/>
        <v>56812</v>
      </c>
      <c r="B1352" s="151">
        <f t="shared" si="238"/>
        <v>5</v>
      </c>
      <c r="C1352" s="152">
        <f t="shared" si="239"/>
        <v>68</v>
      </c>
      <c r="D1352" s="152" t="str">
        <f t="shared" si="240"/>
        <v>宮本</v>
      </c>
      <c r="E1352" s="152" t="str">
        <f t="shared" si="241"/>
        <v>大地</v>
      </c>
      <c r="F1352" s="153" t="str">
        <f t="shared" si="242"/>
        <v>ﾐﾔﾓﾄ</v>
      </c>
      <c r="G1352" s="153" t="str">
        <f t="shared" si="243"/>
        <v>ﾀﾞｲﾁ</v>
      </c>
      <c r="H1352" s="154">
        <f t="shared" si="244"/>
        <v>3</v>
      </c>
      <c r="I1352" s="152" t="str">
        <f t="shared" si="236"/>
        <v>早稲田実</v>
      </c>
      <c r="K1352" s="152" t="str">
        <f t="shared" si="245"/>
        <v>男</v>
      </c>
      <c r="M1352" s="151">
        <v>56812</v>
      </c>
      <c r="N1352" s="151" t="s">
        <v>260</v>
      </c>
      <c r="O1352" s="151" t="s">
        <v>185</v>
      </c>
      <c r="P1352" s="151" t="s">
        <v>574</v>
      </c>
      <c r="Q1352" s="151" t="s">
        <v>581</v>
      </c>
      <c r="R1352" s="151" t="s">
        <v>885</v>
      </c>
      <c r="T1352" s="151">
        <v>3</v>
      </c>
    </row>
    <row r="1353" spans="1:20" x14ac:dyDescent="0.2">
      <c r="A1353" s="151">
        <f t="shared" si="237"/>
        <v>56813</v>
      </c>
      <c r="B1353" s="151">
        <f t="shared" si="238"/>
        <v>5</v>
      </c>
      <c r="C1353" s="152">
        <f t="shared" si="239"/>
        <v>68</v>
      </c>
      <c r="D1353" s="152" t="str">
        <f t="shared" si="240"/>
        <v>横尾</v>
      </c>
      <c r="E1353" s="152" t="str">
        <f t="shared" si="241"/>
        <v>達也</v>
      </c>
      <c r="F1353" s="153" t="str">
        <f t="shared" si="242"/>
        <v>ﾖｺｵ</v>
      </c>
      <c r="G1353" s="153" t="str">
        <f t="shared" si="243"/>
        <v>ﾀﾂﾔ</v>
      </c>
      <c r="H1353" s="154">
        <f t="shared" si="244"/>
        <v>3</v>
      </c>
      <c r="I1353" s="152" t="str">
        <f t="shared" si="236"/>
        <v>早稲田実</v>
      </c>
      <c r="K1353" s="152" t="str">
        <f t="shared" si="245"/>
        <v>男</v>
      </c>
      <c r="M1353" s="151">
        <v>56813</v>
      </c>
      <c r="N1353" s="151" t="s">
        <v>2532</v>
      </c>
      <c r="O1353" s="151" t="s">
        <v>124</v>
      </c>
      <c r="P1353" s="151" t="s">
        <v>2533</v>
      </c>
      <c r="Q1353" s="151" t="s">
        <v>477</v>
      </c>
      <c r="R1353" s="151" t="s">
        <v>885</v>
      </c>
      <c r="T1353" s="151">
        <v>3</v>
      </c>
    </row>
    <row r="1354" spans="1:20" x14ac:dyDescent="0.2">
      <c r="A1354" s="151">
        <f t="shared" si="237"/>
        <v>56814</v>
      </c>
      <c r="B1354" s="151">
        <f t="shared" si="238"/>
        <v>5</v>
      </c>
      <c r="C1354" s="152">
        <f t="shared" si="239"/>
        <v>68</v>
      </c>
      <c r="D1354" s="152" t="str">
        <f t="shared" si="240"/>
        <v>三輪</v>
      </c>
      <c r="E1354" s="152" t="str">
        <f t="shared" si="241"/>
        <v>智樹</v>
      </c>
      <c r="F1354" s="153" t="str">
        <f t="shared" si="242"/>
        <v>ﾐﾜ</v>
      </c>
      <c r="G1354" s="153" t="str">
        <f t="shared" si="243"/>
        <v>ﾄﾓｷ</v>
      </c>
      <c r="H1354" s="154">
        <f t="shared" si="244"/>
        <v>3</v>
      </c>
      <c r="I1354" s="152" t="str">
        <f t="shared" si="236"/>
        <v>早稲田実</v>
      </c>
      <c r="K1354" s="152" t="str">
        <f t="shared" si="245"/>
        <v>男</v>
      </c>
      <c r="M1354" s="151">
        <v>56814</v>
      </c>
      <c r="N1354" s="151" t="s">
        <v>3031</v>
      </c>
      <c r="O1354" s="151" t="s">
        <v>3032</v>
      </c>
      <c r="P1354" s="151" t="s">
        <v>3019</v>
      </c>
      <c r="Q1354" s="151" t="s">
        <v>324</v>
      </c>
      <c r="R1354" s="151" t="s">
        <v>885</v>
      </c>
      <c r="T1354" s="151">
        <v>3</v>
      </c>
    </row>
    <row r="1355" spans="1:20" x14ac:dyDescent="0.2">
      <c r="A1355" s="151">
        <f t="shared" si="237"/>
        <v>56815</v>
      </c>
      <c r="B1355" s="151">
        <f t="shared" si="238"/>
        <v>5</v>
      </c>
      <c r="C1355" s="152">
        <f t="shared" si="239"/>
        <v>68</v>
      </c>
      <c r="D1355" s="152" t="str">
        <f t="shared" si="240"/>
        <v>古林</v>
      </c>
      <c r="E1355" s="152" t="str">
        <f t="shared" si="241"/>
        <v>望</v>
      </c>
      <c r="F1355" s="153" t="str">
        <f t="shared" si="242"/>
        <v>ﾌﾙﾊﾞﾔｼ</v>
      </c>
      <c r="G1355" s="153" t="str">
        <f t="shared" si="243"/>
        <v>ﾉｿﾞﾐ</v>
      </c>
      <c r="H1355" s="154">
        <f t="shared" si="244"/>
        <v>2</v>
      </c>
      <c r="I1355" s="152" t="str">
        <f t="shared" si="236"/>
        <v>早稲田実</v>
      </c>
      <c r="K1355" s="152" t="str">
        <f t="shared" si="245"/>
        <v>男</v>
      </c>
      <c r="M1355" s="151">
        <v>56815</v>
      </c>
      <c r="N1355" s="151" t="s">
        <v>3672</v>
      </c>
      <c r="O1355" s="151" t="s">
        <v>250</v>
      </c>
      <c r="P1355" s="151" t="s">
        <v>3673</v>
      </c>
      <c r="Q1355" s="151" t="s">
        <v>551</v>
      </c>
      <c r="R1355" s="151" t="s">
        <v>885</v>
      </c>
      <c r="T1355" s="151">
        <v>2</v>
      </c>
    </row>
    <row r="1356" spans="1:20" x14ac:dyDescent="0.2">
      <c r="A1356" s="151">
        <f t="shared" si="237"/>
        <v>56816</v>
      </c>
      <c r="B1356" s="151">
        <f t="shared" si="238"/>
        <v>5</v>
      </c>
      <c r="C1356" s="152">
        <f t="shared" si="239"/>
        <v>68</v>
      </c>
      <c r="D1356" s="152" t="str">
        <f t="shared" si="240"/>
        <v>坂元</v>
      </c>
      <c r="E1356" s="152" t="str">
        <f t="shared" si="241"/>
        <v>航太</v>
      </c>
      <c r="F1356" s="153" t="str">
        <f t="shared" si="242"/>
        <v>ｻｶﾓﾄ</v>
      </c>
      <c r="G1356" s="153" t="str">
        <f t="shared" si="243"/>
        <v>ｺｳﾀ</v>
      </c>
      <c r="H1356" s="154">
        <f t="shared" si="244"/>
        <v>2</v>
      </c>
      <c r="I1356" s="152" t="str">
        <f t="shared" si="236"/>
        <v>早稲田実</v>
      </c>
      <c r="K1356" s="152" t="str">
        <f t="shared" si="245"/>
        <v>男</v>
      </c>
      <c r="M1356" s="151">
        <v>56816</v>
      </c>
      <c r="N1356" s="151" t="s">
        <v>1205</v>
      </c>
      <c r="O1356" s="151" t="s">
        <v>1811</v>
      </c>
      <c r="P1356" s="151" t="s">
        <v>430</v>
      </c>
      <c r="Q1356" s="151" t="s">
        <v>535</v>
      </c>
      <c r="R1356" s="151" t="s">
        <v>885</v>
      </c>
      <c r="T1356" s="151">
        <v>2</v>
      </c>
    </row>
    <row r="1357" spans="1:20" x14ac:dyDescent="0.2">
      <c r="A1357" s="151">
        <f t="shared" si="237"/>
        <v>56817</v>
      </c>
      <c r="B1357" s="151">
        <f t="shared" si="238"/>
        <v>5</v>
      </c>
      <c r="C1357" s="152">
        <f t="shared" si="239"/>
        <v>68</v>
      </c>
      <c r="D1357" s="152" t="str">
        <f t="shared" si="240"/>
        <v>野澤</v>
      </c>
      <c r="E1357" s="152" t="str">
        <f t="shared" si="241"/>
        <v>宰</v>
      </c>
      <c r="F1357" s="153" t="str">
        <f t="shared" si="242"/>
        <v>ﾉｻﾞﾜ</v>
      </c>
      <c r="G1357" s="153" t="str">
        <f t="shared" si="243"/>
        <v>ﾂｶｻ</v>
      </c>
      <c r="H1357" s="154">
        <f t="shared" si="244"/>
        <v>2</v>
      </c>
      <c r="I1357" s="152" t="str">
        <f t="shared" si="236"/>
        <v>早稲田実</v>
      </c>
      <c r="K1357" s="152" t="str">
        <f t="shared" si="245"/>
        <v>男</v>
      </c>
      <c r="M1357" s="151">
        <v>56817</v>
      </c>
      <c r="N1357" s="151" t="s">
        <v>1757</v>
      </c>
      <c r="O1357" s="151" t="s">
        <v>3674</v>
      </c>
      <c r="P1357" s="151" t="s">
        <v>1759</v>
      </c>
      <c r="Q1357" s="151" t="s">
        <v>1432</v>
      </c>
      <c r="R1357" s="151" t="s">
        <v>885</v>
      </c>
      <c r="T1357" s="151">
        <v>2</v>
      </c>
    </row>
    <row r="1358" spans="1:20" x14ac:dyDescent="0.2">
      <c r="A1358" s="151">
        <f t="shared" si="237"/>
        <v>56818</v>
      </c>
      <c r="B1358" s="151">
        <f t="shared" si="238"/>
        <v>5</v>
      </c>
      <c r="C1358" s="152">
        <f t="shared" si="239"/>
        <v>68</v>
      </c>
      <c r="D1358" s="152" t="str">
        <f t="shared" si="240"/>
        <v>東</v>
      </c>
      <c r="E1358" s="152" t="str">
        <f t="shared" si="241"/>
        <v>陸央</v>
      </c>
      <c r="F1358" s="153" t="str">
        <f t="shared" si="242"/>
        <v>ﾋｶﾞｼ</v>
      </c>
      <c r="G1358" s="153" t="str">
        <f t="shared" si="243"/>
        <v>ﾘｸｵ</v>
      </c>
      <c r="H1358" s="154">
        <f t="shared" si="244"/>
        <v>2</v>
      </c>
      <c r="I1358" s="152" t="str">
        <f t="shared" si="236"/>
        <v>早稲田実</v>
      </c>
      <c r="K1358" s="152" t="str">
        <f t="shared" si="245"/>
        <v>男</v>
      </c>
      <c r="M1358" s="151">
        <v>56818</v>
      </c>
      <c r="N1358" s="151" t="s">
        <v>2084</v>
      </c>
      <c r="O1358" s="151" t="s">
        <v>3675</v>
      </c>
      <c r="P1358" s="151" t="s">
        <v>3676</v>
      </c>
      <c r="Q1358" s="151" t="s">
        <v>3677</v>
      </c>
      <c r="R1358" s="151" t="s">
        <v>885</v>
      </c>
      <c r="T1358" s="151">
        <v>2</v>
      </c>
    </row>
    <row r="1359" spans="1:20" x14ac:dyDescent="0.2">
      <c r="A1359" s="151">
        <f t="shared" si="237"/>
        <v>56819</v>
      </c>
      <c r="B1359" s="151">
        <f t="shared" si="238"/>
        <v>5</v>
      </c>
      <c r="C1359" s="152">
        <f t="shared" si="239"/>
        <v>68</v>
      </c>
      <c r="D1359" s="152" t="str">
        <f t="shared" si="240"/>
        <v>伊藤</v>
      </c>
      <c r="E1359" s="152" t="str">
        <f t="shared" si="241"/>
        <v>陸人</v>
      </c>
      <c r="F1359" s="153" t="str">
        <f t="shared" si="242"/>
        <v>ｲﾄｳ</v>
      </c>
      <c r="G1359" s="153" t="str">
        <f t="shared" si="243"/>
        <v>ﾘｸﾄ</v>
      </c>
      <c r="H1359" s="154">
        <f t="shared" si="244"/>
        <v>2</v>
      </c>
      <c r="I1359" s="152" t="str">
        <f t="shared" si="236"/>
        <v>早稲田実</v>
      </c>
      <c r="K1359" s="152" t="str">
        <f t="shared" si="245"/>
        <v>男</v>
      </c>
      <c r="M1359" s="151">
        <v>56819</v>
      </c>
      <c r="N1359" s="151" t="s">
        <v>106</v>
      </c>
      <c r="O1359" s="151" t="s">
        <v>1542</v>
      </c>
      <c r="P1359" s="151" t="s">
        <v>319</v>
      </c>
      <c r="Q1359" s="151" t="s">
        <v>1516</v>
      </c>
      <c r="R1359" s="151" t="s">
        <v>885</v>
      </c>
      <c r="T1359" s="151">
        <v>2</v>
      </c>
    </row>
    <row r="1360" spans="1:20" x14ac:dyDescent="0.2">
      <c r="A1360" s="151">
        <f t="shared" si="237"/>
        <v>56820</v>
      </c>
      <c r="B1360" s="151">
        <f t="shared" si="238"/>
        <v>5</v>
      </c>
      <c r="C1360" s="152">
        <f t="shared" si="239"/>
        <v>68</v>
      </c>
      <c r="D1360" s="152" t="str">
        <f t="shared" si="240"/>
        <v>赤星</v>
      </c>
      <c r="E1360" s="152" t="str">
        <f t="shared" si="241"/>
        <v>拓実</v>
      </c>
      <c r="F1360" s="153" t="str">
        <f t="shared" si="242"/>
        <v>ｱｶﾎｼ</v>
      </c>
      <c r="G1360" s="153" t="str">
        <f t="shared" si="243"/>
        <v>ﾀｸﾐ</v>
      </c>
      <c r="H1360" s="154">
        <f t="shared" si="244"/>
        <v>2</v>
      </c>
      <c r="I1360" s="152" t="str">
        <f t="shared" si="236"/>
        <v>早稲田実</v>
      </c>
      <c r="K1360" s="152" t="str">
        <f t="shared" si="245"/>
        <v>男</v>
      </c>
      <c r="M1360" s="151">
        <v>56820</v>
      </c>
      <c r="N1360" s="151" t="s">
        <v>3678</v>
      </c>
      <c r="O1360" s="151" t="s">
        <v>1302</v>
      </c>
      <c r="P1360" s="151" t="s">
        <v>3679</v>
      </c>
      <c r="Q1360" s="151" t="s">
        <v>312</v>
      </c>
      <c r="R1360" s="151" t="s">
        <v>885</v>
      </c>
      <c r="T1360" s="151">
        <v>2</v>
      </c>
    </row>
    <row r="1361" spans="1:20" x14ac:dyDescent="0.2">
      <c r="A1361" s="151">
        <f t="shared" si="237"/>
        <v>56821</v>
      </c>
      <c r="B1361" s="151">
        <f t="shared" si="238"/>
        <v>5</v>
      </c>
      <c r="C1361" s="152">
        <f t="shared" si="239"/>
        <v>68</v>
      </c>
      <c r="D1361" s="152" t="str">
        <f t="shared" si="240"/>
        <v>井上</v>
      </c>
      <c r="E1361" s="152" t="str">
        <f t="shared" si="241"/>
        <v>開登</v>
      </c>
      <c r="F1361" s="153" t="str">
        <f t="shared" si="242"/>
        <v>ｲﾉｳｴ</v>
      </c>
      <c r="G1361" s="153" t="str">
        <f t="shared" si="243"/>
        <v>ｶｲﾄ</v>
      </c>
      <c r="H1361" s="154">
        <f t="shared" si="244"/>
        <v>2</v>
      </c>
      <c r="I1361" s="152" t="str">
        <f t="shared" si="236"/>
        <v>早稲田実</v>
      </c>
      <c r="K1361" s="152" t="str">
        <f t="shared" si="245"/>
        <v>男</v>
      </c>
      <c r="M1361" s="151">
        <v>56821</v>
      </c>
      <c r="N1361" s="151" t="s">
        <v>166</v>
      </c>
      <c r="O1361" s="151" t="s">
        <v>1680</v>
      </c>
      <c r="P1361" s="151" t="s">
        <v>508</v>
      </c>
      <c r="Q1361" s="151" t="s">
        <v>616</v>
      </c>
      <c r="R1361" s="151" t="s">
        <v>885</v>
      </c>
      <c r="T1361" s="151">
        <v>2</v>
      </c>
    </row>
    <row r="1362" spans="1:20" x14ac:dyDescent="0.2">
      <c r="A1362" s="151">
        <f t="shared" si="237"/>
        <v>56822</v>
      </c>
      <c r="B1362" s="151">
        <f t="shared" si="238"/>
        <v>5</v>
      </c>
      <c r="C1362" s="152">
        <f t="shared" si="239"/>
        <v>68</v>
      </c>
      <c r="D1362" s="152" t="str">
        <f t="shared" si="240"/>
        <v>松本</v>
      </c>
      <c r="E1362" s="152" t="str">
        <f t="shared" si="241"/>
        <v>伊織</v>
      </c>
      <c r="F1362" s="153" t="str">
        <f t="shared" si="242"/>
        <v>ﾏﾂﾓﾄ</v>
      </c>
      <c r="G1362" s="153" t="str">
        <f t="shared" si="243"/>
        <v>ｲｵﾘ</v>
      </c>
      <c r="H1362" s="154">
        <f t="shared" si="244"/>
        <v>2</v>
      </c>
      <c r="I1362" s="152" t="str">
        <f t="shared" si="236"/>
        <v>早稲田実</v>
      </c>
      <c r="K1362" s="152" t="str">
        <f t="shared" si="245"/>
        <v>男</v>
      </c>
      <c r="M1362" s="151">
        <v>56822</v>
      </c>
      <c r="N1362" s="151" t="s">
        <v>133</v>
      </c>
      <c r="O1362" s="151" t="s">
        <v>1225</v>
      </c>
      <c r="P1362" s="151" t="s">
        <v>311</v>
      </c>
      <c r="Q1362" s="151" t="s">
        <v>1226</v>
      </c>
      <c r="R1362" s="151" t="s">
        <v>885</v>
      </c>
      <c r="T1362" s="151">
        <v>2</v>
      </c>
    </row>
    <row r="1363" spans="1:20" x14ac:dyDescent="0.2">
      <c r="A1363" s="151">
        <f t="shared" si="237"/>
        <v>56823</v>
      </c>
      <c r="B1363" s="151">
        <f t="shared" si="238"/>
        <v>5</v>
      </c>
      <c r="C1363" s="152">
        <f t="shared" si="239"/>
        <v>68</v>
      </c>
      <c r="D1363" s="152" t="str">
        <f t="shared" si="240"/>
        <v>矢島</v>
      </c>
      <c r="E1363" s="152" t="str">
        <f t="shared" si="241"/>
        <v>瑞己</v>
      </c>
      <c r="F1363" s="153" t="str">
        <f t="shared" si="242"/>
        <v>ﾔｼﾞﾏ</v>
      </c>
      <c r="G1363" s="153" t="str">
        <f t="shared" si="243"/>
        <v>ﾐｽﾞｷ</v>
      </c>
      <c r="H1363" s="154">
        <f t="shared" si="244"/>
        <v>2</v>
      </c>
      <c r="I1363" s="152" t="str">
        <f t="shared" si="236"/>
        <v>早稲田実</v>
      </c>
      <c r="K1363" s="152" t="str">
        <f t="shared" si="245"/>
        <v>男</v>
      </c>
      <c r="M1363" s="151">
        <v>56823</v>
      </c>
      <c r="N1363" s="151" t="s">
        <v>1280</v>
      </c>
      <c r="O1363" s="151" t="s">
        <v>4467</v>
      </c>
      <c r="P1363" s="151" t="s">
        <v>958</v>
      </c>
      <c r="Q1363" s="151" t="s">
        <v>405</v>
      </c>
      <c r="R1363" s="151" t="s">
        <v>885</v>
      </c>
      <c r="T1363" s="151">
        <v>2</v>
      </c>
    </row>
    <row r="1364" spans="1:20" x14ac:dyDescent="0.2">
      <c r="A1364" s="151">
        <f t="shared" si="237"/>
        <v>56824</v>
      </c>
      <c r="B1364" s="151">
        <f t="shared" si="238"/>
        <v>5</v>
      </c>
      <c r="C1364" s="152">
        <f t="shared" si="239"/>
        <v>68</v>
      </c>
      <c r="D1364" s="152" t="str">
        <f t="shared" si="240"/>
        <v>横澤</v>
      </c>
      <c r="E1364" s="152" t="str">
        <f t="shared" si="241"/>
        <v>輝</v>
      </c>
      <c r="F1364" s="153" t="str">
        <f t="shared" si="242"/>
        <v>ﾖｺｻﾜ</v>
      </c>
      <c r="G1364" s="153" t="str">
        <f t="shared" si="243"/>
        <v>ﾋｶﾙ</v>
      </c>
      <c r="H1364" s="154">
        <f t="shared" si="244"/>
        <v>2</v>
      </c>
      <c r="I1364" s="152" t="str">
        <f t="shared" si="236"/>
        <v>早稲田実</v>
      </c>
      <c r="K1364" s="152" t="str">
        <f t="shared" si="245"/>
        <v>男</v>
      </c>
      <c r="M1364" s="151">
        <v>56824</v>
      </c>
      <c r="N1364" s="151" t="s">
        <v>4468</v>
      </c>
      <c r="O1364" s="151" t="s">
        <v>35</v>
      </c>
      <c r="P1364" s="151" t="s">
        <v>4469</v>
      </c>
      <c r="Q1364" s="151" t="s">
        <v>393</v>
      </c>
      <c r="R1364" s="151" t="s">
        <v>885</v>
      </c>
      <c r="T1364" s="151">
        <v>2</v>
      </c>
    </row>
    <row r="1365" spans="1:20" x14ac:dyDescent="0.2">
      <c r="A1365" s="151">
        <f t="shared" si="237"/>
        <v>56825</v>
      </c>
      <c r="B1365" s="151">
        <f t="shared" si="238"/>
        <v>5</v>
      </c>
      <c r="C1365" s="152">
        <f t="shared" si="239"/>
        <v>68</v>
      </c>
      <c r="D1365" s="152" t="str">
        <f t="shared" si="240"/>
        <v>田畑</v>
      </c>
      <c r="E1365" s="152" t="str">
        <f t="shared" si="241"/>
        <v>陸斗</v>
      </c>
      <c r="F1365" s="153" t="str">
        <f t="shared" si="242"/>
        <v>ﾀﾊﾞﾀ</v>
      </c>
      <c r="G1365" s="153" t="str">
        <f t="shared" si="243"/>
        <v>ﾘｸﾄ</v>
      </c>
      <c r="H1365" s="154">
        <f t="shared" si="244"/>
        <v>2</v>
      </c>
      <c r="I1365" s="152" t="str">
        <f t="shared" si="236"/>
        <v>早稲田実</v>
      </c>
      <c r="K1365" s="152" t="str">
        <f t="shared" si="245"/>
        <v>男</v>
      </c>
      <c r="M1365" s="151">
        <v>56825</v>
      </c>
      <c r="N1365" s="151" t="s">
        <v>19</v>
      </c>
      <c r="O1365" s="151" t="s">
        <v>2763</v>
      </c>
      <c r="P1365" s="151" t="s">
        <v>1210</v>
      </c>
      <c r="Q1365" s="151" t="s">
        <v>1516</v>
      </c>
      <c r="R1365" s="151" t="s">
        <v>885</v>
      </c>
      <c r="T1365" s="151">
        <v>2</v>
      </c>
    </row>
    <row r="1366" spans="1:20" x14ac:dyDescent="0.2">
      <c r="A1366" s="151">
        <f t="shared" si="237"/>
        <v>56826</v>
      </c>
      <c r="B1366" s="151">
        <f t="shared" si="238"/>
        <v>5</v>
      </c>
      <c r="C1366" s="152">
        <f t="shared" si="239"/>
        <v>68</v>
      </c>
      <c r="D1366" s="152" t="str">
        <f t="shared" si="240"/>
        <v>宇田川</v>
      </c>
      <c r="E1366" s="152" t="str">
        <f t="shared" si="241"/>
        <v>秀哲</v>
      </c>
      <c r="F1366" s="153" t="str">
        <f t="shared" si="242"/>
        <v>ｳﾀﾞｶﾞﾜ</v>
      </c>
      <c r="G1366" s="153" t="str">
        <f t="shared" si="243"/>
        <v>ﾋﾃﾞｱｷ</v>
      </c>
      <c r="H1366" s="154">
        <f t="shared" si="244"/>
        <v>2</v>
      </c>
      <c r="I1366" s="152" t="str">
        <f t="shared" si="236"/>
        <v>早稲田実</v>
      </c>
      <c r="K1366" s="152" t="str">
        <f t="shared" si="245"/>
        <v>男</v>
      </c>
      <c r="M1366" s="151">
        <v>56826</v>
      </c>
      <c r="N1366" s="151" t="s">
        <v>4470</v>
      </c>
      <c r="O1366" s="151" t="s">
        <v>4471</v>
      </c>
      <c r="P1366" s="151" t="s">
        <v>4472</v>
      </c>
      <c r="Q1366" s="151" t="s">
        <v>1816</v>
      </c>
      <c r="R1366" s="151" t="s">
        <v>885</v>
      </c>
      <c r="T1366" s="151">
        <v>2</v>
      </c>
    </row>
    <row r="1367" spans="1:20" x14ac:dyDescent="0.2">
      <c r="A1367" s="151">
        <f t="shared" si="237"/>
        <v>56827</v>
      </c>
      <c r="B1367" s="151">
        <f t="shared" si="238"/>
        <v>5</v>
      </c>
      <c r="C1367" s="152">
        <f t="shared" si="239"/>
        <v>68</v>
      </c>
      <c r="D1367" s="152" t="str">
        <f t="shared" si="240"/>
        <v>長野</v>
      </c>
      <c r="E1367" s="152" t="str">
        <f t="shared" si="241"/>
        <v>開斗</v>
      </c>
      <c r="F1367" s="153" t="str">
        <f t="shared" si="242"/>
        <v>ﾅｶﾞﾉ</v>
      </c>
      <c r="G1367" s="153" t="str">
        <f t="shared" si="243"/>
        <v>ｶｲﾄ</v>
      </c>
      <c r="H1367" s="154">
        <f t="shared" si="244"/>
        <v>2</v>
      </c>
      <c r="I1367" s="152" t="str">
        <f t="shared" si="236"/>
        <v>早稲田実</v>
      </c>
      <c r="K1367" s="152" t="str">
        <f t="shared" si="245"/>
        <v>男</v>
      </c>
      <c r="M1367" s="151">
        <v>56827</v>
      </c>
      <c r="N1367" s="151" t="s">
        <v>3447</v>
      </c>
      <c r="O1367" s="151" t="s">
        <v>4473</v>
      </c>
      <c r="P1367" s="151" t="s">
        <v>3448</v>
      </c>
      <c r="Q1367" s="151" t="s">
        <v>616</v>
      </c>
      <c r="R1367" s="151" t="s">
        <v>885</v>
      </c>
      <c r="T1367" s="151">
        <v>2</v>
      </c>
    </row>
    <row r="1368" spans="1:20" x14ac:dyDescent="0.2">
      <c r="A1368" s="151">
        <f t="shared" si="237"/>
        <v>56828</v>
      </c>
      <c r="B1368" s="151">
        <f t="shared" si="238"/>
        <v>5</v>
      </c>
      <c r="C1368" s="152">
        <f t="shared" si="239"/>
        <v>68</v>
      </c>
      <c r="D1368" s="152" t="str">
        <f t="shared" si="240"/>
        <v>金原</v>
      </c>
      <c r="E1368" s="152" t="str">
        <f t="shared" si="241"/>
        <v>宏汰</v>
      </c>
      <c r="F1368" s="153" t="str">
        <f t="shared" si="242"/>
        <v>ｶﾈﾊﾗ</v>
      </c>
      <c r="G1368" s="153" t="str">
        <f t="shared" si="243"/>
        <v>ｺｳﾀ</v>
      </c>
      <c r="H1368" s="154">
        <f t="shared" si="244"/>
        <v>2</v>
      </c>
      <c r="I1368" s="152" t="str">
        <f t="shared" si="236"/>
        <v>早稲田実</v>
      </c>
      <c r="K1368" s="152" t="str">
        <f t="shared" si="245"/>
        <v>男</v>
      </c>
      <c r="M1368" s="151">
        <v>56828</v>
      </c>
      <c r="N1368" s="151" t="s">
        <v>4904</v>
      </c>
      <c r="O1368" s="151" t="s">
        <v>4905</v>
      </c>
      <c r="P1368" s="151" t="s">
        <v>4906</v>
      </c>
      <c r="Q1368" s="151" t="s">
        <v>535</v>
      </c>
      <c r="R1368" s="151" t="s">
        <v>885</v>
      </c>
      <c r="T1368" s="151">
        <v>2</v>
      </c>
    </row>
    <row r="1369" spans="1:20" x14ac:dyDescent="0.2">
      <c r="A1369" s="151">
        <f t="shared" si="237"/>
        <v>56829</v>
      </c>
      <c r="B1369" s="151">
        <f t="shared" si="238"/>
        <v>5</v>
      </c>
      <c r="C1369" s="152">
        <f t="shared" si="239"/>
        <v>68</v>
      </c>
      <c r="D1369" s="152" t="str">
        <f t="shared" si="240"/>
        <v>井上</v>
      </c>
      <c r="E1369" s="152" t="str">
        <f t="shared" si="241"/>
        <v>雄太</v>
      </c>
      <c r="F1369" s="153" t="str">
        <f t="shared" si="242"/>
        <v>ｲﾉｳｴ</v>
      </c>
      <c r="G1369" s="153" t="str">
        <f t="shared" si="243"/>
        <v>ﾕｳﾀ</v>
      </c>
      <c r="H1369" s="154">
        <f t="shared" si="244"/>
        <v>2</v>
      </c>
      <c r="I1369" s="152" t="str">
        <f t="shared" si="236"/>
        <v>早稲田実</v>
      </c>
      <c r="K1369" s="152" t="str">
        <f t="shared" si="245"/>
        <v>男</v>
      </c>
      <c r="M1369" s="151">
        <v>56829</v>
      </c>
      <c r="N1369" s="151" t="s">
        <v>166</v>
      </c>
      <c r="O1369" s="151" t="s">
        <v>251</v>
      </c>
      <c r="P1369" s="151" t="s">
        <v>508</v>
      </c>
      <c r="Q1369" s="151" t="s">
        <v>373</v>
      </c>
      <c r="R1369" s="151" t="s">
        <v>885</v>
      </c>
      <c r="T1369" s="151">
        <v>2</v>
      </c>
    </row>
    <row r="1370" spans="1:20" x14ac:dyDescent="0.2">
      <c r="A1370" s="151">
        <f t="shared" si="237"/>
        <v>56830</v>
      </c>
      <c r="B1370" s="151">
        <f t="shared" si="238"/>
        <v>5</v>
      </c>
      <c r="C1370" s="152">
        <f t="shared" si="239"/>
        <v>68</v>
      </c>
      <c r="D1370" s="152" t="str">
        <f t="shared" si="240"/>
        <v>萱槙</v>
      </c>
      <c r="E1370" s="152" t="str">
        <f t="shared" si="241"/>
        <v>快平</v>
      </c>
      <c r="F1370" s="153" t="str">
        <f t="shared" si="242"/>
        <v>ｶﾔﾏｷ</v>
      </c>
      <c r="G1370" s="153" t="str">
        <f t="shared" si="243"/>
        <v>ｶｲﾍｲ</v>
      </c>
      <c r="H1370" s="154">
        <f t="shared" si="244"/>
        <v>2</v>
      </c>
      <c r="I1370" s="152" t="str">
        <f t="shared" si="236"/>
        <v>早稲田実</v>
      </c>
      <c r="K1370" s="152" t="str">
        <f t="shared" si="245"/>
        <v>男</v>
      </c>
      <c r="M1370" s="151">
        <v>56830</v>
      </c>
      <c r="N1370" s="151" t="s">
        <v>4907</v>
      </c>
      <c r="O1370" s="151" t="s">
        <v>4908</v>
      </c>
      <c r="P1370" s="151" t="s">
        <v>4909</v>
      </c>
      <c r="Q1370" s="151" t="s">
        <v>4910</v>
      </c>
      <c r="R1370" s="151" t="s">
        <v>885</v>
      </c>
      <c r="T1370" s="151">
        <v>2</v>
      </c>
    </row>
    <row r="1371" spans="1:20" x14ac:dyDescent="0.2">
      <c r="A1371" s="151">
        <f t="shared" si="237"/>
        <v>56831</v>
      </c>
      <c r="B1371" s="151">
        <f t="shared" si="238"/>
        <v>5</v>
      </c>
      <c r="C1371" s="152">
        <f t="shared" si="239"/>
        <v>68</v>
      </c>
      <c r="D1371" s="152" t="str">
        <f t="shared" si="240"/>
        <v>茂木</v>
      </c>
      <c r="E1371" s="152" t="str">
        <f t="shared" si="241"/>
        <v>悠</v>
      </c>
      <c r="F1371" s="153" t="str">
        <f t="shared" si="242"/>
        <v>ﾓﾃｷﾞ</v>
      </c>
      <c r="G1371" s="153" t="str">
        <f t="shared" si="243"/>
        <v>ﾕｳ</v>
      </c>
      <c r="H1371" s="154">
        <f t="shared" si="244"/>
        <v>2</v>
      </c>
      <c r="I1371" s="152" t="str">
        <f t="shared" si="236"/>
        <v>早稲田実</v>
      </c>
      <c r="K1371" s="152" t="str">
        <f t="shared" si="245"/>
        <v>男</v>
      </c>
      <c r="M1371" s="151">
        <v>56831</v>
      </c>
      <c r="N1371" s="151" t="s">
        <v>1216</v>
      </c>
      <c r="O1371" s="151" t="s">
        <v>1242</v>
      </c>
      <c r="P1371" s="151" t="s">
        <v>1774</v>
      </c>
      <c r="Q1371" s="151" t="s">
        <v>549</v>
      </c>
      <c r="R1371" s="151" t="s">
        <v>885</v>
      </c>
      <c r="T1371" s="151">
        <v>2</v>
      </c>
    </row>
    <row r="1372" spans="1:20" x14ac:dyDescent="0.2">
      <c r="A1372" s="151">
        <f t="shared" si="237"/>
        <v>56832</v>
      </c>
      <c r="B1372" s="151">
        <f t="shared" si="238"/>
        <v>5</v>
      </c>
      <c r="C1372" s="152">
        <f t="shared" si="239"/>
        <v>68</v>
      </c>
      <c r="D1372" s="152" t="str">
        <f t="shared" si="240"/>
        <v>新上</v>
      </c>
      <c r="E1372" s="152" t="str">
        <f t="shared" si="241"/>
        <v>健太</v>
      </c>
      <c r="F1372" s="153" t="str">
        <f t="shared" si="242"/>
        <v>ｼﾝｼﾞｮｳ</v>
      </c>
      <c r="G1372" s="153" t="str">
        <f t="shared" si="243"/>
        <v>ｹﾝﾀ</v>
      </c>
      <c r="H1372" s="154">
        <f t="shared" si="244"/>
        <v>1</v>
      </c>
      <c r="I1372" s="152" t="str">
        <f t="shared" si="236"/>
        <v>早稲田実</v>
      </c>
      <c r="K1372" s="152" t="str">
        <f t="shared" si="245"/>
        <v>男</v>
      </c>
      <c r="M1372" s="151">
        <v>56832</v>
      </c>
      <c r="N1372" s="151" t="s">
        <v>5178</v>
      </c>
      <c r="O1372" s="151" t="s">
        <v>107</v>
      </c>
      <c r="P1372" s="151" t="s">
        <v>5179</v>
      </c>
      <c r="Q1372" s="151" t="s">
        <v>322</v>
      </c>
      <c r="R1372" s="151" t="s">
        <v>885</v>
      </c>
      <c r="T1372" s="151">
        <v>1</v>
      </c>
    </row>
    <row r="1373" spans="1:20" x14ac:dyDescent="0.2">
      <c r="A1373" s="151">
        <f t="shared" si="237"/>
        <v>56833</v>
      </c>
      <c r="B1373" s="151">
        <f t="shared" si="238"/>
        <v>5</v>
      </c>
      <c r="C1373" s="152">
        <f t="shared" si="239"/>
        <v>68</v>
      </c>
      <c r="D1373" s="152" t="str">
        <f t="shared" si="240"/>
        <v>林</v>
      </c>
      <c r="E1373" s="152" t="str">
        <f t="shared" si="241"/>
        <v>佳輝</v>
      </c>
      <c r="F1373" s="153" t="str">
        <f t="shared" si="242"/>
        <v>ﾊﾔｼ</v>
      </c>
      <c r="G1373" s="153" t="str">
        <f t="shared" si="243"/>
        <v>ﾖｼｷ</v>
      </c>
      <c r="H1373" s="154">
        <f t="shared" si="244"/>
        <v>1</v>
      </c>
      <c r="I1373" s="152" t="str">
        <f t="shared" si="236"/>
        <v>早稲田実</v>
      </c>
      <c r="K1373" s="152" t="str">
        <f t="shared" si="245"/>
        <v>男</v>
      </c>
      <c r="M1373" s="151">
        <v>56833</v>
      </c>
      <c r="N1373" s="151" t="s">
        <v>961</v>
      </c>
      <c r="O1373" s="151" t="s">
        <v>5180</v>
      </c>
      <c r="P1373" s="151" t="s">
        <v>962</v>
      </c>
      <c r="Q1373" s="151" t="s">
        <v>388</v>
      </c>
      <c r="R1373" s="151" t="s">
        <v>885</v>
      </c>
      <c r="T1373" s="151">
        <v>1</v>
      </c>
    </row>
    <row r="1374" spans="1:20" x14ac:dyDescent="0.2">
      <c r="A1374" s="151">
        <f t="shared" si="237"/>
        <v>56834</v>
      </c>
      <c r="B1374" s="151">
        <f t="shared" si="238"/>
        <v>5</v>
      </c>
      <c r="C1374" s="152">
        <f t="shared" si="239"/>
        <v>68</v>
      </c>
      <c r="D1374" s="152" t="str">
        <f t="shared" si="240"/>
        <v>大野</v>
      </c>
      <c r="E1374" s="152" t="str">
        <f t="shared" si="241"/>
        <v>暹</v>
      </c>
      <c r="F1374" s="153" t="str">
        <f t="shared" si="242"/>
        <v>ｵｵﾉ</v>
      </c>
      <c r="G1374" s="153" t="str">
        <f t="shared" si="243"/>
        <v>ｼﾝ</v>
      </c>
      <c r="H1374" s="154">
        <f t="shared" si="244"/>
        <v>1</v>
      </c>
      <c r="I1374" s="152" t="str">
        <f t="shared" si="236"/>
        <v>早稲田実</v>
      </c>
      <c r="K1374" s="152" t="str">
        <f t="shared" si="245"/>
        <v>男</v>
      </c>
      <c r="M1374" s="151">
        <v>56834</v>
      </c>
      <c r="N1374" s="151" t="s">
        <v>170</v>
      </c>
      <c r="O1374" s="151" t="s">
        <v>5181</v>
      </c>
      <c r="P1374" s="151" t="s">
        <v>537</v>
      </c>
      <c r="Q1374" s="151" t="s">
        <v>1233</v>
      </c>
      <c r="R1374" s="151" t="s">
        <v>885</v>
      </c>
      <c r="T1374" s="151">
        <v>1</v>
      </c>
    </row>
    <row r="1375" spans="1:20" x14ac:dyDescent="0.2">
      <c r="A1375" s="151">
        <f t="shared" si="237"/>
        <v>56835</v>
      </c>
      <c r="B1375" s="151">
        <f t="shared" si="238"/>
        <v>5</v>
      </c>
      <c r="C1375" s="152">
        <f t="shared" si="239"/>
        <v>68</v>
      </c>
      <c r="D1375" s="152" t="str">
        <f t="shared" si="240"/>
        <v>辻</v>
      </c>
      <c r="E1375" s="152" t="str">
        <f t="shared" si="241"/>
        <v>文哉</v>
      </c>
      <c r="F1375" s="153" t="str">
        <f t="shared" si="242"/>
        <v>ﾂｼﾞ</v>
      </c>
      <c r="G1375" s="153" t="str">
        <f t="shared" si="243"/>
        <v>ﾌﾐﾔ</v>
      </c>
      <c r="H1375" s="154">
        <f t="shared" si="244"/>
        <v>1</v>
      </c>
      <c r="I1375" s="152" t="str">
        <f t="shared" si="236"/>
        <v>早稲田実</v>
      </c>
      <c r="K1375" s="152" t="str">
        <f t="shared" si="245"/>
        <v>男</v>
      </c>
      <c r="M1375" s="151">
        <v>56835</v>
      </c>
      <c r="N1375" s="151" t="s">
        <v>3564</v>
      </c>
      <c r="O1375" s="151" t="s">
        <v>2541</v>
      </c>
      <c r="P1375" s="151" t="s">
        <v>3565</v>
      </c>
      <c r="Q1375" s="151" t="s">
        <v>527</v>
      </c>
      <c r="R1375" s="151" t="s">
        <v>885</v>
      </c>
      <c r="T1375" s="151">
        <v>1</v>
      </c>
    </row>
    <row r="1376" spans="1:20" x14ac:dyDescent="0.2">
      <c r="A1376" s="151">
        <f t="shared" si="237"/>
        <v>56836</v>
      </c>
      <c r="B1376" s="151">
        <f t="shared" si="238"/>
        <v>5</v>
      </c>
      <c r="C1376" s="152">
        <f t="shared" si="239"/>
        <v>68</v>
      </c>
      <c r="D1376" s="152" t="str">
        <f t="shared" si="240"/>
        <v>山田</v>
      </c>
      <c r="E1376" s="152" t="str">
        <f t="shared" si="241"/>
        <v>泰誠</v>
      </c>
      <c r="F1376" s="153" t="str">
        <f t="shared" si="242"/>
        <v>ﾔﾏﾀﾞ</v>
      </c>
      <c r="G1376" s="153" t="str">
        <f t="shared" si="243"/>
        <v>ﾀｲｾｲ</v>
      </c>
      <c r="H1376" s="154">
        <f t="shared" si="244"/>
        <v>1</v>
      </c>
      <c r="I1376" s="152" t="str">
        <f t="shared" si="236"/>
        <v>早稲田実</v>
      </c>
      <c r="K1376" s="152" t="str">
        <f t="shared" si="245"/>
        <v>男</v>
      </c>
      <c r="M1376" s="151">
        <v>56836</v>
      </c>
      <c r="N1376" s="151" t="s">
        <v>103</v>
      </c>
      <c r="O1376" s="151" t="s">
        <v>5182</v>
      </c>
      <c r="P1376" s="151" t="s">
        <v>317</v>
      </c>
      <c r="Q1376" s="151" t="s">
        <v>1438</v>
      </c>
      <c r="R1376" s="151" t="s">
        <v>885</v>
      </c>
      <c r="T1376" s="151">
        <v>1</v>
      </c>
    </row>
    <row r="1377" spans="1:20" x14ac:dyDescent="0.2">
      <c r="A1377" s="151">
        <f t="shared" si="237"/>
        <v>56837</v>
      </c>
      <c r="B1377" s="151">
        <f t="shared" si="238"/>
        <v>5</v>
      </c>
      <c r="C1377" s="152">
        <f t="shared" si="239"/>
        <v>68</v>
      </c>
      <c r="D1377" s="152" t="str">
        <f t="shared" si="240"/>
        <v>町田</v>
      </c>
      <c r="E1377" s="152" t="str">
        <f t="shared" si="241"/>
        <v>大聖</v>
      </c>
      <c r="F1377" s="153" t="str">
        <f t="shared" si="242"/>
        <v>ﾏﾁﾀﾞ</v>
      </c>
      <c r="G1377" s="153" t="str">
        <f t="shared" si="243"/>
        <v>ﾀｲｾｲ</v>
      </c>
      <c r="H1377" s="154">
        <f t="shared" si="244"/>
        <v>1</v>
      </c>
      <c r="I1377" s="152" t="str">
        <f t="shared" si="236"/>
        <v>早稲田実</v>
      </c>
      <c r="K1377" s="152" t="str">
        <f t="shared" si="245"/>
        <v>男</v>
      </c>
      <c r="M1377" s="151">
        <v>56837</v>
      </c>
      <c r="N1377" s="151" t="s">
        <v>991</v>
      </c>
      <c r="O1377" s="151" t="s">
        <v>5183</v>
      </c>
      <c r="P1377" s="151" t="s">
        <v>992</v>
      </c>
      <c r="Q1377" s="151" t="s">
        <v>1438</v>
      </c>
      <c r="R1377" s="151" t="s">
        <v>885</v>
      </c>
      <c r="T1377" s="151">
        <v>1</v>
      </c>
    </row>
    <row r="1378" spans="1:20" x14ac:dyDescent="0.2">
      <c r="A1378" s="151">
        <f t="shared" si="237"/>
        <v>56838</v>
      </c>
      <c r="B1378" s="151">
        <f t="shared" si="238"/>
        <v>5</v>
      </c>
      <c r="C1378" s="152">
        <f t="shared" si="239"/>
        <v>68</v>
      </c>
      <c r="D1378" s="152" t="str">
        <f t="shared" si="240"/>
        <v>西原</v>
      </c>
      <c r="E1378" s="152" t="str">
        <f t="shared" si="241"/>
        <v>和志</v>
      </c>
      <c r="F1378" s="153" t="str">
        <f t="shared" si="242"/>
        <v>ﾆｼﾊﾗ</v>
      </c>
      <c r="G1378" s="153" t="str">
        <f t="shared" si="243"/>
        <v>ｶｽﾞｼ</v>
      </c>
      <c r="H1378" s="154">
        <f t="shared" si="244"/>
        <v>1</v>
      </c>
      <c r="I1378" s="152" t="str">
        <f t="shared" si="236"/>
        <v>早稲田実</v>
      </c>
      <c r="K1378" s="152" t="str">
        <f t="shared" si="245"/>
        <v>男</v>
      </c>
      <c r="M1378" s="151">
        <v>56838</v>
      </c>
      <c r="N1378" s="151" t="s">
        <v>1378</v>
      </c>
      <c r="O1378" s="151" t="s">
        <v>5184</v>
      </c>
      <c r="P1378" s="151" t="s">
        <v>2785</v>
      </c>
      <c r="Q1378" s="151" t="s">
        <v>5185</v>
      </c>
      <c r="R1378" s="151" t="s">
        <v>885</v>
      </c>
      <c r="T1378" s="151">
        <v>1</v>
      </c>
    </row>
    <row r="1379" spans="1:20" x14ac:dyDescent="0.2">
      <c r="A1379" s="151">
        <f t="shared" si="237"/>
        <v>56839</v>
      </c>
      <c r="B1379" s="151">
        <f t="shared" si="238"/>
        <v>5</v>
      </c>
      <c r="C1379" s="152">
        <f t="shared" si="239"/>
        <v>68</v>
      </c>
      <c r="D1379" s="152" t="str">
        <f t="shared" si="240"/>
        <v>木村</v>
      </c>
      <c r="E1379" s="152" t="str">
        <f t="shared" si="241"/>
        <v>至佑</v>
      </c>
      <c r="F1379" s="153" t="str">
        <f t="shared" si="242"/>
        <v>ｷﾑﾗ</v>
      </c>
      <c r="G1379" s="153" t="str">
        <f t="shared" si="243"/>
        <v>ｼﾕｳ</v>
      </c>
      <c r="H1379" s="154">
        <f t="shared" si="244"/>
        <v>1</v>
      </c>
      <c r="I1379" s="152" t="str">
        <f t="shared" si="236"/>
        <v>早稲田実</v>
      </c>
      <c r="K1379" s="152" t="str">
        <f t="shared" si="245"/>
        <v>男</v>
      </c>
      <c r="M1379" s="151">
        <v>56839</v>
      </c>
      <c r="N1379" s="151" t="s">
        <v>148</v>
      </c>
      <c r="O1379" s="151" t="s">
        <v>5186</v>
      </c>
      <c r="P1379" s="151" t="s">
        <v>363</v>
      </c>
      <c r="Q1379" s="151" t="s">
        <v>5187</v>
      </c>
      <c r="R1379" s="151" t="s">
        <v>885</v>
      </c>
      <c r="T1379" s="151">
        <v>1</v>
      </c>
    </row>
    <row r="1380" spans="1:20" x14ac:dyDescent="0.2">
      <c r="A1380" s="151">
        <f t="shared" si="237"/>
        <v>56840</v>
      </c>
      <c r="B1380" s="151">
        <f t="shared" si="238"/>
        <v>5</v>
      </c>
      <c r="C1380" s="152">
        <f t="shared" si="239"/>
        <v>68</v>
      </c>
      <c r="D1380" s="152" t="str">
        <f t="shared" si="240"/>
        <v>栗原</v>
      </c>
      <c r="E1380" s="152" t="str">
        <f t="shared" si="241"/>
        <v>豊季</v>
      </c>
      <c r="F1380" s="153" t="str">
        <f t="shared" si="242"/>
        <v>ｸﾘﾊﾗ</v>
      </c>
      <c r="G1380" s="153" t="str">
        <f t="shared" si="243"/>
        <v>ﾄﾖｷ</v>
      </c>
      <c r="H1380" s="154">
        <f t="shared" si="244"/>
        <v>1</v>
      </c>
      <c r="I1380" s="152" t="str">
        <f t="shared" si="236"/>
        <v>早稲田実</v>
      </c>
      <c r="K1380" s="152" t="str">
        <f t="shared" si="245"/>
        <v>男</v>
      </c>
      <c r="M1380" s="151">
        <v>56840</v>
      </c>
      <c r="N1380" s="151" t="s">
        <v>630</v>
      </c>
      <c r="O1380" s="151" t="s">
        <v>5188</v>
      </c>
      <c r="P1380" s="151" t="s">
        <v>631</v>
      </c>
      <c r="Q1380" s="151" t="s">
        <v>5189</v>
      </c>
      <c r="R1380" s="151" t="s">
        <v>885</v>
      </c>
      <c r="T1380" s="151">
        <v>1</v>
      </c>
    </row>
    <row r="1381" spans="1:20" x14ac:dyDescent="0.2">
      <c r="A1381" s="151">
        <f t="shared" si="237"/>
        <v>56841</v>
      </c>
      <c r="B1381" s="151">
        <f t="shared" si="238"/>
        <v>5</v>
      </c>
      <c r="C1381" s="152">
        <f t="shared" si="239"/>
        <v>68</v>
      </c>
      <c r="D1381" s="152" t="str">
        <f t="shared" si="240"/>
        <v>西</v>
      </c>
      <c r="E1381" s="152" t="str">
        <f t="shared" si="241"/>
        <v>翔太郎</v>
      </c>
      <c r="F1381" s="153" t="str">
        <f t="shared" si="242"/>
        <v>ﾆｼ</v>
      </c>
      <c r="G1381" s="153" t="str">
        <f t="shared" si="243"/>
        <v>ｼｮｳﾀﾛｳ</v>
      </c>
      <c r="H1381" s="154">
        <f t="shared" si="244"/>
        <v>1</v>
      </c>
      <c r="I1381" s="152" t="str">
        <f t="shared" si="236"/>
        <v>早稲田実</v>
      </c>
      <c r="K1381" s="152" t="str">
        <f t="shared" si="245"/>
        <v>男</v>
      </c>
      <c r="M1381" s="151">
        <v>56841</v>
      </c>
      <c r="N1381" s="151" t="s">
        <v>1359</v>
      </c>
      <c r="O1381" s="151" t="s">
        <v>1984</v>
      </c>
      <c r="P1381" s="151" t="s">
        <v>1360</v>
      </c>
      <c r="Q1381" s="151" t="s">
        <v>470</v>
      </c>
      <c r="R1381" s="151" t="s">
        <v>885</v>
      </c>
      <c r="T1381" s="151">
        <v>1</v>
      </c>
    </row>
    <row r="1382" spans="1:20" x14ac:dyDescent="0.2">
      <c r="A1382" s="151">
        <f t="shared" si="237"/>
        <v>56842</v>
      </c>
      <c r="B1382" s="151">
        <f t="shared" si="238"/>
        <v>5</v>
      </c>
      <c r="C1382" s="152">
        <f t="shared" si="239"/>
        <v>68</v>
      </c>
      <c r="D1382" s="152" t="str">
        <f t="shared" si="240"/>
        <v>大泉</v>
      </c>
      <c r="E1382" s="152" t="str">
        <f t="shared" si="241"/>
        <v>智裕</v>
      </c>
      <c r="F1382" s="153" t="str">
        <f t="shared" si="242"/>
        <v>ｵｵｲｽﾞﾐ</v>
      </c>
      <c r="G1382" s="153" t="str">
        <f t="shared" si="243"/>
        <v>ﾄﾓﾋﾛ</v>
      </c>
      <c r="H1382" s="154">
        <f t="shared" si="244"/>
        <v>1</v>
      </c>
      <c r="I1382" s="152" t="str">
        <f t="shared" si="236"/>
        <v>早稲田実</v>
      </c>
      <c r="K1382" s="152" t="str">
        <f t="shared" si="245"/>
        <v>男</v>
      </c>
      <c r="M1382" s="151">
        <v>56842</v>
      </c>
      <c r="N1382" s="151" t="s">
        <v>5991</v>
      </c>
      <c r="O1382" s="151" t="s">
        <v>1989</v>
      </c>
      <c r="P1382" s="151" t="s">
        <v>5992</v>
      </c>
      <c r="Q1382" s="151" t="s">
        <v>588</v>
      </c>
      <c r="R1382" s="151" t="s">
        <v>885</v>
      </c>
      <c r="T1382" s="151">
        <v>1</v>
      </c>
    </row>
    <row r="1383" spans="1:20" x14ac:dyDescent="0.2">
      <c r="A1383" s="151">
        <f t="shared" si="237"/>
        <v>56843</v>
      </c>
      <c r="B1383" s="151">
        <f t="shared" si="238"/>
        <v>5</v>
      </c>
      <c r="C1383" s="152">
        <f t="shared" si="239"/>
        <v>68</v>
      </c>
      <c r="D1383" s="152" t="str">
        <f t="shared" si="240"/>
        <v>岡田</v>
      </c>
      <c r="E1383" s="152" t="str">
        <f t="shared" si="241"/>
        <v>潤也</v>
      </c>
      <c r="F1383" s="153" t="str">
        <f t="shared" si="242"/>
        <v>ｵｶﾀﾞ</v>
      </c>
      <c r="G1383" s="153" t="str">
        <f t="shared" si="243"/>
        <v>ｼﾞｭﾝﾔ</v>
      </c>
      <c r="H1383" s="154">
        <f t="shared" si="244"/>
        <v>1</v>
      </c>
      <c r="I1383" s="152" t="str">
        <f t="shared" si="236"/>
        <v>早稲田実</v>
      </c>
      <c r="K1383" s="152" t="str">
        <f t="shared" si="245"/>
        <v>男</v>
      </c>
      <c r="M1383" s="151">
        <v>56843</v>
      </c>
      <c r="N1383" s="151" t="s">
        <v>110</v>
      </c>
      <c r="O1383" s="151" t="s">
        <v>5993</v>
      </c>
      <c r="P1383" s="151" t="s">
        <v>332</v>
      </c>
      <c r="Q1383" s="151" t="s">
        <v>336</v>
      </c>
      <c r="R1383" s="151" t="s">
        <v>885</v>
      </c>
      <c r="T1383" s="151">
        <v>1</v>
      </c>
    </row>
    <row r="1384" spans="1:20" x14ac:dyDescent="0.2">
      <c r="A1384" s="151">
        <f t="shared" si="237"/>
        <v>56844</v>
      </c>
      <c r="B1384" s="151">
        <f t="shared" si="238"/>
        <v>5</v>
      </c>
      <c r="C1384" s="152">
        <f t="shared" si="239"/>
        <v>68</v>
      </c>
      <c r="D1384" s="152" t="str">
        <f t="shared" si="240"/>
        <v>石原</v>
      </c>
      <c r="E1384" s="152" t="str">
        <f t="shared" si="241"/>
        <v>敬太</v>
      </c>
      <c r="F1384" s="153" t="str">
        <f t="shared" si="242"/>
        <v>ｲｼﾊﾗ</v>
      </c>
      <c r="G1384" s="153" t="str">
        <f t="shared" si="243"/>
        <v>ｹｲﾀ</v>
      </c>
      <c r="H1384" s="154">
        <f t="shared" si="244"/>
        <v>1</v>
      </c>
      <c r="I1384" s="152" t="str">
        <f t="shared" si="236"/>
        <v>早稲田実</v>
      </c>
      <c r="K1384" s="152" t="str">
        <f t="shared" si="245"/>
        <v>男</v>
      </c>
      <c r="M1384" s="151">
        <v>56844</v>
      </c>
      <c r="N1384" s="151" t="s">
        <v>5973</v>
      </c>
      <c r="O1384" s="151" t="s">
        <v>5994</v>
      </c>
      <c r="P1384" s="151" t="s">
        <v>5975</v>
      </c>
      <c r="Q1384" s="151" t="s">
        <v>358</v>
      </c>
      <c r="R1384" s="151" t="s">
        <v>885</v>
      </c>
      <c r="T1384" s="151">
        <v>1</v>
      </c>
    </row>
    <row r="1385" spans="1:20" x14ac:dyDescent="0.2">
      <c r="A1385" s="151">
        <f t="shared" si="237"/>
        <v>56845</v>
      </c>
      <c r="B1385" s="151">
        <f t="shared" si="238"/>
        <v>5</v>
      </c>
      <c r="C1385" s="152">
        <f t="shared" si="239"/>
        <v>68</v>
      </c>
      <c r="D1385" s="152" t="str">
        <f t="shared" si="240"/>
        <v>五十嵐</v>
      </c>
      <c r="E1385" s="152" t="str">
        <f t="shared" si="241"/>
        <v>怜雄</v>
      </c>
      <c r="F1385" s="153" t="str">
        <f t="shared" si="242"/>
        <v>ｲｶﾞﾗｼ</v>
      </c>
      <c r="G1385" s="153" t="str">
        <f t="shared" si="243"/>
        <v>ﾚｵ</v>
      </c>
      <c r="H1385" s="154">
        <f t="shared" si="244"/>
        <v>1</v>
      </c>
      <c r="I1385" s="152" t="str">
        <f t="shared" si="236"/>
        <v>早稲田実</v>
      </c>
      <c r="K1385" s="152" t="str">
        <f t="shared" si="245"/>
        <v>男</v>
      </c>
      <c r="M1385" s="151">
        <v>56845</v>
      </c>
      <c r="N1385" s="151" t="s">
        <v>437</v>
      </c>
      <c r="O1385" s="151" t="s">
        <v>5995</v>
      </c>
      <c r="P1385" s="151" t="s">
        <v>438</v>
      </c>
      <c r="Q1385" s="151" t="s">
        <v>2456</v>
      </c>
      <c r="R1385" s="151" t="s">
        <v>885</v>
      </c>
      <c r="T1385" s="151">
        <v>1</v>
      </c>
    </row>
    <row r="1386" spans="1:20" x14ac:dyDescent="0.2">
      <c r="A1386" s="151">
        <f t="shared" si="237"/>
        <v>56846</v>
      </c>
      <c r="B1386" s="151">
        <f t="shared" si="238"/>
        <v>5</v>
      </c>
      <c r="C1386" s="152">
        <f t="shared" si="239"/>
        <v>68</v>
      </c>
      <c r="D1386" s="152" t="str">
        <f t="shared" si="240"/>
        <v>増田</v>
      </c>
      <c r="E1386" s="152" t="str">
        <f t="shared" si="241"/>
        <v>健</v>
      </c>
      <c r="F1386" s="153" t="str">
        <f t="shared" si="242"/>
        <v>ﾏｽﾀﾞ</v>
      </c>
      <c r="G1386" s="153" t="str">
        <f t="shared" si="243"/>
        <v>ｹﾝ</v>
      </c>
      <c r="H1386" s="154">
        <f t="shared" si="244"/>
        <v>1</v>
      </c>
      <c r="I1386" s="152" t="str">
        <f t="shared" si="236"/>
        <v>早稲田実</v>
      </c>
      <c r="K1386" s="152" t="str">
        <f t="shared" si="245"/>
        <v>男</v>
      </c>
      <c r="M1386" s="151">
        <v>56846</v>
      </c>
      <c r="N1386" s="151" t="s">
        <v>5302</v>
      </c>
      <c r="O1386" s="151" t="s">
        <v>1992</v>
      </c>
      <c r="P1386" s="151" t="s">
        <v>490</v>
      </c>
      <c r="Q1386" s="151" t="s">
        <v>460</v>
      </c>
      <c r="R1386" s="151" t="s">
        <v>885</v>
      </c>
      <c r="T1386" s="151">
        <v>1</v>
      </c>
    </row>
    <row r="1387" spans="1:20" x14ac:dyDescent="0.2">
      <c r="A1387" s="151">
        <f t="shared" si="237"/>
        <v>56847</v>
      </c>
      <c r="B1387" s="151">
        <f t="shared" si="238"/>
        <v>5</v>
      </c>
      <c r="C1387" s="152">
        <f t="shared" si="239"/>
        <v>68</v>
      </c>
      <c r="D1387" s="152" t="str">
        <f t="shared" si="240"/>
        <v>大植</v>
      </c>
      <c r="E1387" s="152" t="str">
        <f t="shared" si="241"/>
        <v>聖也</v>
      </c>
      <c r="F1387" s="153" t="str">
        <f t="shared" si="242"/>
        <v>ｵｵｳｴ</v>
      </c>
      <c r="G1387" s="153" t="str">
        <f t="shared" si="243"/>
        <v>ｾｲﾔ</v>
      </c>
      <c r="H1387" s="154">
        <f t="shared" si="244"/>
        <v>1</v>
      </c>
      <c r="I1387" s="152" t="str">
        <f t="shared" si="236"/>
        <v>早稲田実</v>
      </c>
      <c r="K1387" s="152" t="str">
        <f t="shared" si="245"/>
        <v>男</v>
      </c>
      <c r="M1387" s="151">
        <v>56847</v>
      </c>
      <c r="N1387" s="151" t="s">
        <v>5996</v>
      </c>
      <c r="O1387" s="151" t="s">
        <v>5642</v>
      </c>
      <c r="P1387" s="151" t="s">
        <v>5997</v>
      </c>
      <c r="Q1387" s="151" t="s">
        <v>572</v>
      </c>
      <c r="R1387" s="151" t="s">
        <v>885</v>
      </c>
      <c r="T1387" s="151">
        <v>1</v>
      </c>
    </row>
    <row r="1388" spans="1:20" x14ac:dyDescent="0.2">
      <c r="A1388" s="151">
        <f t="shared" si="237"/>
        <v>56848</v>
      </c>
      <c r="B1388" s="151">
        <f t="shared" si="238"/>
        <v>5</v>
      </c>
      <c r="C1388" s="152">
        <f t="shared" si="239"/>
        <v>68</v>
      </c>
      <c r="D1388" s="152" t="str">
        <f t="shared" si="240"/>
        <v>杉本</v>
      </c>
      <c r="E1388" s="152" t="str">
        <f t="shared" si="241"/>
        <v>愛弥</v>
      </c>
      <c r="F1388" s="153" t="str">
        <f t="shared" si="242"/>
        <v>ｽｷﾞﾓﾄ</v>
      </c>
      <c r="G1388" s="153" t="str">
        <f t="shared" si="243"/>
        <v>ﾏﾅﾔ</v>
      </c>
      <c r="H1388" s="154">
        <f t="shared" si="244"/>
        <v>1</v>
      </c>
      <c r="I1388" s="152" t="str">
        <f t="shared" si="236"/>
        <v>早稲田実</v>
      </c>
      <c r="K1388" s="152" t="str">
        <f t="shared" si="245"/>
        <v>男</v>
      </c>
      <c r="M1388" s="151">
        <v>56848</v>
      </c>
      <c r="N1388" s="151" t="s">
        <v>183</v>
      </c>
      <c r="O1388" s="151" t="s">
        <v>6529</v>
      </c>
      <c r="P1388" s="151" t="s">
        <v>434</v>
      </c>
      <c r="Q1388" s="151" t="s">
        <v>6530</v>
      </c>
      <c r="R1388" s="151" t="s">
        <v>885</v>
      </c>
      <c r="T1388" s="151">
        <v>1</v>
      </c>
    </row>
    <row r="1389" spans="1:20" x14ac:dyDescent="0.2">
      <c r="A1389" s="151">
        <f t="shared" si="237"/>
        <v>56851</v>
      </c>
      <c r="B1389" s="151">
        <f t="shared" si="238"/>
        <v>5</v>
      </c>
      <c r="C1389" s="152">
        <f t="shared" si="239"/>
        <v>68</v>
      </c>
      <c r="D1389" s="152" t="str">
        <f t="shared" si="240"/>
        <v>西尾</v>
      </c>
      <c r="E1389" s="152" t="str">
        <f t="shared" si="241"/>
        <v>実華</v>
      </c>
      <c r="F1389" s="153" t="str">
        <f t="shared" si="242"/>
        <v>ﾆｼｵ</v>
      </c>
      <c r="G1389" s="153" t="str">
        <f t="shared" si="243"/>
        <v>ﾐｶ</v>
      </c>
      <c r="H1389" s="154">
        <f t="shared" si="244"/>
        <v>2</v>
      </c>
      <c r="I1389" s="152" t="str">
        <f t="shared" si="236"/>
        <v>早稲田実</v>
      </c>
      <c r="K1389" s="152" t="str">
        <f t="shared" si="245"/>
        <v>女</v>
      </c>
      <c r="M1389" s="151">
        <v>56851</v>
      </c>
      <c r="N1389" s="151" t="s">
        <v>3680</v>
      </c>
      <c r="O1389" s="151" t="s">
        <v>3681</v>
      </c>
      <c r="P1389" s="151" t="s">
        <v>3682</v>
      </c>
      <c r="Q1389" s="151" t="s">
        <v>933</v>
      </c>
      <c r="R1389" s="151" t="s">
        <v>886</v>
      </c>
      <c r="T1389" s="151">
        <v>2</v>
      </c>
    </row>
    <row r="1390" spans="1:20" x14ac:dyDescent="0.2">
      <c r="A1390" s="151">
        <f t="shared" si="237"/>
        <v>56852</v>
      </c>
      <c r="B1390" s="151">
        <f t="shared" si="238"/>
        <v>5</v>
      </c>
      <c r="C1390" s="152">
        <f t="shared" si="239"/>
        <v>68</v>
      </c>
      <c r="D1390" s="152" t="str">
        <f t="shared" si="240"/>
        <v>小俣</v>
      </c>
      <c r="E1390" s="152" t="str">
        <f t="shared" si="241"/>
        <v>杏果</v>
      </c>
      <c r="F1390" s="153" t="str">
        <f t="shared" si="242"/>
        <v>ｵﾏﾀ</v>
      </c>
      <c r="G1390" s="153" t="str">
        <f t="shared" si="243"/>
        <v>ｷｮｳｶ</v>
      </c>
      <c r="H1390" s="154">
        <f t="shared" si="244"/>
        <v>2</v>
      </c>
      <c r="I1390" s="152" t="str">
        <f t="shared" si="236"/>
        <v>早稲田実</v>
      </c>
      <c r="K1390" s="152" t="str">
        <f t="shared" si="245"/>
        <v>女</v>
      </c>
      <c r="M1390" s="151">
        <v>56852</v>
      </c>
      <c r="N1390" s="151" t="s">
        <v>2976</v>
      </c>
      <c r="O1390" s="151" t="s">
        <v>3683</v>
      </c>
      <c r="P1390" s="151" t="s">
        <v>2978</v>
      </c>
      <c r="Q1390" s="151" t="s">
        <v>1509</v>
      </c>
      <c r="R1390" s="151" t="s">
        <v>886</v>
      </c>
      <c r="T1390" s="151">
        <v>2</v>
      </c>
    </row>
    <row r="1391" spans="1:20" x14ac:dyDescent="0.2">
      <c r="A1391" s="151">
        <f t="shared" si="237"/>
        <v>56853</v>
      </c>
      <c r="B1391" s="151">
        <f t="shared" si="238"/>
        <v>5</v>
      </c>
      <c r="C1391" s="152">
        <f t="shared" si="239"/>
        <v>68</v>
      </c>
      <c r="D1391" s="152" t="str">
        <f t="shared" si="240"/>
        <v>髙田</v>
      </c>
      <c r="E1391" s="152" t="str">
        <f t="shared" si="241"/>
        <v>真菜</v>
      </c>
      <c r="F1391" s="153" t="str">
        <f t="shared" si="242"/>
        <v>ﾀｶﾀ</v>
      </c>
      <c r="G1391" s="153" t="str">
        <f t="shared" si="243"/>
        <v>ﾏﾅ</v>
      </c>
      <c r="H1391" s="154">
        <f t="shared" si="244"/>
        <v>2</v>
      </c>
      <c r="I1391" s="152" t="str">
        <f t="shared" si="236"/>
        <v>早稲田実</v>
      </c>
      <c r="K1391" s="152" t="str">
        <f t="shared" si="245"/>
        <v>女</v>
      </c>
      <c r="M1391" s="151">
        <v>56853</v>
      </c>
      <c r="N1391" s="151" t="s">
        <v>3684</v>
      </c>
      <c r="O1391" s="151" t="s">
        <v>3685</v>
      </c>
      <c r="P1391" s="151" t="s">
        <v>1597</v>
      </c>
      <c r="Q1391" s="151" t="s">
        <v>657</v>
      </c>
      <c r="R1391" s="151" t="s">
        <v>886</v>
      </c>
      <c r="T1391" s="151">
        <v>2</v>
      </c>
    </row>
    <row r="1392" spans="1:20" x14ac:dyDescent="0.2">
      <c r="A1392" s="151">
        <f t="shared" si="237"/>
        <v>56854</v>
      </c>
      <c r="B1392" s="151">
        <f t="shared" si="238"/>
        <v>5</v>
      </c>
      <c r="C1392" s="152">
        <f t="shared" si="239"/>
        <v>68</v>
      </c>
      <c r="D1392" s="152" t="str">
        <f t="shared" si="240"/>
        <v>髙田</v>
      </c>
      <c r="E1392" s="152" t="str">
        <f t="shared" si="241"/>
        <v>こはる</v>
      </c>
      <c r="F1392" s="153" t="str">
        <f t="shared" si="242"/>
        <v>ﾀｶﾀﾞ</v>
      </c>
      <c r="G1392" s="153" t="str">
        <f t="shared" si="243"/>
        <v>ｺﾊﾙ</v>
      </c>
      <c r="H1392" s="154">
        <f t="shared" si="244"/>
        <v>2</v>
      </c>
      <c r="I1392" s="152" t="str">
        <f t="shared" si="236"/>
        <v>早稲田実</v>
      </c>
      <c r="K1392" s="152" t="str">
        <f t="shared" si="245"/>
        <v>女</v>
      </c>
      <c r="M1392" s="151">
        <v>56854</v>
      </c>
      <c r="N1392" s="151" t="s">
        <v>3684</v>
      </c>
      <c r="O1392" s="151" t="s">
        <v>1611</v>
      </c>
      <c r="P1392" s="151" t="s">
        <v>402</v>
      </c>
      <c r="Q1392" s="151" t="s">
        <v>1612</v>
      </c>
      <c r="R1392" s="151" t="s">
        <v>886</v>
      </c>
      <c r="T1392" s="151">
        <v>2</v>
      </c>
    </row>
    <row r="1393" spans="1:20" x14ac:dyDescent="0.2">
      <c r="A1393" s="151">
        <f t="shared" si="237"/>
        <v>56855</v>
      </c>
      <c r="B1393" s="151">
        <f t="shared" si="238"/>
        <v>5</v>
      </c>
      <c r="C1393" s="152">
        <f t="shared" si="239"/>
        <v>68</v>
      </c>
      <c r="D1393" s="152" t="str">
        <f t="shared" si="240"/>
        <v>柳橋</v>
      </c>
      <c r="E1393" s="152" t="str">
        <f t="shared" si="241"/>
        <v>ひなの</v>
      </c>
      <c r="F1393" s="153" t="str">
        <f t="shared" si="242"/>
        <v>ﾔﾅｷﾞﾊﾞｼ</v>
      </c>
      <c r="G1393" s="153" t="str">
        <f t="shared" si="243"/>
        <v>ﾋﾅﾉ</v>
      </c>
      <c r="H1393" s="154">
        <f t="shared" si="244"/>
        <v>1</v>
      </c>
      <c r="I1393" s="152" t="str">
        <f t="shared" si="236"/>
        <v>早稲田実</v>
      </c>
      <c r="K1393" s="152" t="str">
        <f t="shared" si="245"/>
        <v>女</v>
      </c>
      <c r="M1393" s="151">
        <v>56855</v>
      </c>
      <c r="N1393" s="151" t="s">
        <v>5190</v>
      </c>
      <c r="O1393" s="151" t="s">
        <v>1541</v>
      </c>
      <c r="P1393" s="151" t="s">
        <v>5191</v>
      </c>
      <c r="Q1393" s="151" t="s">
        <v>1309</v>
      </c>
      <c r="R1393" s="151" t="s">
        <v>886</v>
      </c>
      <c r="T1393" s="151">
        <v>1</v>
      </c>
    </row>
    <row r="1394" spans="1:20" x14ac:dyDescent="0.2">
      <c r="A1394" s="151">
        <f t="shared" si="237"/>
        <v>56856</v>
      </c>
      <c r="B1394" s="151">
        <f t="shared" si="238"/>
        <v>5</v>
      </c>
      <c r="C1394" s="152">
        <f t="shared" si="239"/>
        <v>68</v>
      </c>
      <c r="D1394" s="152" t="str">
        <f t="shared" si="240"/>
        <v>佐古</v>
      </c>
      <c r="E1394" s="152" t="str">
        <f t="shared" si="241"/>
        <v>栞音</v>
      </c>
      <c r="F1394" s="153" t="str">
        <f t="shared" si="242"/>
        <v>ｻｺ</v>
      </c>
      <c r="G1394" s="153" t="str">
        <f t="shared" si="243"/>
        <v>ｶﾉﾝ</v>
      </c>
      <c r="H1394" s="154">
        <f t="shared" si="244"/>
        <v>1</v>
      </c>
      <c r="I1394" s="152" t="str">
        <f t="shared" si="236"/>
        <v>早稲田実</v>
      </c>
      <c r="K1394" s="152" t="str">
        <f t="shared" si="245"/>
        <v>女</v>
      </c>
      <c r="M1394" s="151">
        <v>56856</v>
      </c>
      <c r="N1394" s="151" t="s">
        <v>5192</v>
      </c>
      <c r="O1394" s="151" t="s">
        <v>5193</v>
      </c>
      <c r="P1394" s="151" t="s">
        <v>5194</v>
      </c>
      <c r="Q1394" s="151" t="s">
        <v>2573</v>
      </c>
      <c r="R1394" s="151" t="s">
        <v>886</v>
      </c>
      <c r="T1394" s="151">
        <v>1</v>
      </c>
    </row>
    <row r="1395" spans="1:20" x14ac:dyDescent="0.2">
      <c r="A1395" s="151">
        <f t="shared" si="237"/>
        <v>56857</v>
      </c>
      <c r="B1395" s="151">
        <f t="shared" si="238"/>
        <v>5</v>
      </c>
      <c r="C1395" s="152">
        <f t="shared" si="239"/>
        <v>68</v>
      </c>
      <c r="D1395" s="152" t="str">
        <f t="shared" si="240"/>
        <v>芹川</v>
      </c>
      <c r="E1395" s="152" t="str">
        <f t="shared" si="241"/>
        <v>史枝奈</v>
      </c>
      <c r="F1395" s="153" t="str">
        <f t="shared" si="242"/>
        <v>ｾﾘｶﾜ</v>
      </c>
      <c r="G1395" s="153" t="str">
        <f t="shared" si="243"/>
        <v>ｼｴﾅ</v>
      </c>
      <c r="H1395" s="154">
        <f t="shared" si="244"/>
        <v>1</v>
      </c>
      <c r="I1395" s="152" t="str">
        <f t="shared" si="236"/>
        <v>早稲田実</v>
      </c>
      <c r="K1395" s="152" t="str">
        <f t="shared" si="245"/>
        <v>女</v>
      </c>
      <c r="M1395" s="151">
        <v>56857</v>
      </c>
      <c r="N1395" s="151" t="s">
        <v>5195</v>
      </c>
      <c r="O1395" s="151" t="s">
        <v>5196</v>
      </c>
      <c r="P1395" s="151" t="s">
        <v>5197</v>
      </c>
      <c r="Q1395" s="151" t="s">
        <v>5198</v>
      </c>
      <c r="R1395" s="151" t="s">
        <v>886</v>
      </c>
      <c r="T1395" s="151">
        <v>1</v>
      </c>
    </row>
    <row r="1396" spans="1:20" x14ac:dyDescent="0.2">
      <c r="A1396" s="151">
        <f t="shared" si="237"/>
        <v>56859</v>
      </c>
      <c r="B1396" s="151">
        <f t="shared" si="238"/>
        <v>5</v>
      </c>
      <c r="C1396" s="152">
        <f t="shared" si="239"/>
        <v>68</v>
      </c>
      <c r="D1396" s="152" t="str">
        <f t="shared" si="240"/>
        <v>椎野</v>
      </c>
      <c r="E1396" s="152" t="str">
        <f t="shared" si="241"/>
        <v>徳香</v>
      </c>
      <c r="F1396" s="153" t="str">
        <f t="shared" si="242"/>
        <v>ｼｲﾉ</v>
      </c>
      <c r="G1396" s="153" t="str">
        <f t="shared" si="243"/>
        <v>ﾉﾘｶ</v>
      </c>
      <c r="H1396" s="154">
        <f t="shared" si="244"/>
        <v>1</v>
      </c>
      <c r="I1396" s="152" t="str">
        <f t="shared" si="236"/>
        <v>早稲田実</v>
      </c>
      <c r="K1396" s="152" t="str">
        <f t="shared" si="245"/>
        <v>女</v>
      </c>
      <c r="M1396" s="151">
        <v>56859</v>
      </c>
      <c r="N1396" s="151" t="s">
        <v>5998</v>
      </c>
      <c r="O1396" s="151" t="s">
        <v>5999</v>
      </c>
      <c r="P1396" s="151" t="s">
        <v>6000</v>
      </c>
      <c r="Q1396" s="151" t="s">
        <v>5469</v>
      </c>
      <c r="R1396" s="151" t="s">
        <v>886</v>
      </c>
      <c r="T1396" s="151">
        <v>1</v>
      </c>
    </row>
    <row r="1397" spans="1:20" x14ac:dyDescent="0.2">
      <c r="A1397" s="151">
        <f t="shared" si="237"/>
        <v>56860</v>
      </c>
      <c r="B1397" s="151">
        <f t="shared" si="238"/>
        <v>5</v>
      </c>
      <c r="C1397" s="152">
        <f t="shared" si="239"/>
        <v>68</v>
      </c>
      <c r="D1397" s="152" t="str">
        <f t="shared" si="240"/>
        <v>吉村</v>
      </c>
      <c r="E1397" s="152" t="str">
        <f t="shared" si="241"/>
        <v>美祐</v>
      </c>
      <c r="F1397" s="153" t="str">
        <f t="shared" si="242"/>
        <v>ﾖｼﾑﾗ</v>
      </c>
      <c r="G1397" s="153" t="str">
        <f t="shared" si="243"/>
        <v>ﾐﾕｳ</v>
      </c>
      <c r="H1397" s="154">
        <f t="shared" si="244"/>
        <v>1</v>
      </c>
      <c r="I1397" s="152" t="str">
        <f t="shared" si="236"/>
        <v>早稲田実</v>
      </c>
      <c r="K1397" s="152" t="str">
        <f t="shared" si="245"/>
        <v>女</v>
      </c>
      <c r="M1397" s="151">
        <v>56860</v>
      </c>
      <c r="N1397" s="151" t="s">
        <v>5293</v>
      </c>
      <c r="O1397" s="151" t="s">
        <v>6001</v>
      </c>
      <c r="P1397" s="151" t="s">
        <v>5295</v>
      </c>
      <c r="Q1397" s="151" t="s">
        <v>948</v>
      </c>
      <c r="R1397" s="151" t="s">
        <v>886</v>
      </c>
      <c r="T1397" s="151">
        <v>1</v>
      </c>
    </row>
    <row r="1398" spans="1:20" x14ac:dyDescent="0.2">
      <c r="A1398" s="151">
        <f t="shared" si="237"/>
        <v>56861</v>
      </c>
      <c r="B1398" s="151">
        <f t="shared" si="238"/>
        <v>5</v>
      </c>
      <c r="C1398" s="152">
        <f t="shared" si="239"/>
        <v>68</v>
      </c>
      <c r="D1398" s="152" t="str">
        <f t="shared" si="240"/>
        <v>前田</v>
      </c>
      <c r="E1398" s="152" t="str">
        <f t="shared" si="241"/>
        <v>奈穂</v>
      </c>
      <c r="F1398" s="153" t="str">
        <f t="shared" si="242"/>
        <v>ﾏｴﾀﾞ</v>
      </c>
      <c r="G1398" s="153" t="str">
        <f t="shared" si="243"/>
        <v>ﾅｵ</v>
      </c>
      <c r="H1398" s="154">
        <f t="shared" si="244"/>
        <v>1</v>
      </c>
      <c r="I1398" s="152" t="str">
        <f t="shared" si="236"/>
        <v>早稲田実</v>
      </c>
      <c r="K1398" s="152" t="str">
        <f t="shared" si="245"/>
        <v>女</v>
      </c>
      <c r="M1398" s="151">
        <v>56861</v>
      </c>
      <c r="N1398" s="151" t="s">
        <v>176</v>
      </c>
      <c r="O1398" s="151" t="s">
        <v>6002</v>
      </c>
      <c r="P1398" s="151" t="s">
        <v>367</v>
      </c>
      <c r="Q1398" s="151" t="s">
        <v>398</v>
      </c>
      <c r="R1398" s="151" t="s">
        <v>886</v>
      </c>
      <c r="T1398" s="151">
        <v>1</v>
      </c>
    </row>
    <row r="1399" spans="1:20" x14ac:dyDescent="0.2">
      <c r="A1399" s="151">
        <f t="shared" si="237"/>
        <v>56862</v>
      </c>
      <c r="B1399" s="151">
        <f t="shared" si="238"/>
        <v>5</v>
      </c>
      <c r="C1399" s="152">
        <f t="shared" si="239"/>
        <v>68</v>
      </c>
      <c r="D1399" s="152" t="str">
        <f t="shared" si="240"/>
        <v>上田</v>
      </c>
      <c r="E1399" s="152" t="str">
        <f t="shared" si="241"/>
        <v>真凜</v>
      </c>
      <c r="F1399" s="153" t="str">
        <f t="shared" si="242"/>
        <v>ｳｴﾀﾞ</v>
      </c>
      <c r="G1399" s="153" t="str">
        <f t="shared" si="243"/>
        <v>ﾏﾘﾝ</v>
      </c>
      <c r="H1399" s="154">
        <f t="shared" si="244"/>
        <v>1</v>
      </c>
      <c r="I1399" s="152" t="str">
        <f t="shared" si="236"/>
        <v>早稲田実</v>
      </c>
      <c r="K1399" s="152" t="str">
        <f t="shared" si="245"/>
        <v>女</v>
      </c>
      <c r="M1399" s="151">
        <v>56862</v>
      </c>
      <c r="N1399" s="151" t="s">
        <v>1318</v>
      </c>
      <c r="O1399" s="151" t="s">
        <v>6003</v>
      </c>
      <c r="P1399" s="151" t="s">
        <v>1238</v>
      </c>
      <c r="Q1399" s="151" t="s">
        <v>1361</v>
      </c>
      <c r="R1399" s="151" t="s">
        <v>886</v>
      </c>
      <c r="T1399" s="151">
        <v>1</v>
      </c>
    </row>
    <row r="1400" spans="1:20" x14ac:dyDescent="0.2">
      <c r="A1400" s="151">
        <f t="shared" si="237"/>
        <v>56863</v>
      </c>
      <c r="B1400" s="151">
        <f t="shared" si="238"/>
        <v>5</v>
      </c>
      <c r="C1400" s="152">
        <f t="shared" si="239"/>
        <v>68</v>
      </c>
      <c r="D1400" s="152" t="str">
        <f t="shared" si="240"/>
        <v>阿部</v>
      </c>
      <c r="E1400" s="152" t="str">
        <f t="shared" si="241"/>
        <v>七泉</v>
      </c>
      <c r="F1400" s="153" t="str">
        <f t="shared" si="242"/>
        <v>ｱﾍﾞ</v>
      </c>
      <c r="G1400" s="153" t="str">
        <f t="shared" si="243"/>
        <v>ﾅﾂﾐ</v>
      </c>
      <c r="H1400" s="154">
        <f t="shared" si="244"/>
        <v>1</v>
      </c>
      <c r="I1400" s="152" t="str">
        <f t="shared" si="236"/>
        <v>早稲田実</v>
      </c>
      <c r="K1400" s="152" t="str">
        <f t="shared" si="245"/>
        <v>女</v>
      </c>
      <c r="M1400" s="151">
        <v>56863</v>
      </c>
      <c r="N1400" s="151" t="s">
        <v>105</v>
      </c>
      <c r="O1400" s="151" t="s">
        <v>6004</v>
      </c>
      <c r="P1400" s="151" t="s">
        <v>318</v>
      </c>
      <c r="Q1400" s="151" t="s">
        <v>351</v>
      </c>
      <c r="R1400" s="151" t="s">
        <v>886</v>
      </c>
      <c r="T1400" s="151">
        <v>1</v>
      </c>
    </row>
    <row r="1401" spans="1:20" x14ac:dyDescent="0.2">
      <c r="A1401" s="151">
        <f t="shared" si="237"/>
        <v>56864</v>
      </c>
      <c r="B1401" s="151">
        <f t="shared" si="238"/>
        <v>5</v>
      </c>
      <c r="C1401" s="152">
        <f t="shared" si="239"/>
        <v>68</v>
      </c>
      <c r="D1401" s="152" t="str">
        <f t="shared" si="240"/>
        <v>藤崎</v>
      </c>
      <c r="E1401" s="152" t="str">
        <f t="shared" si="241"/>
        <v>紗羅</v>
      </c>
      <c r="F1401" s="153" t="str">
        <f t="shared" si="242"/>
        <v>ﾌｼﾞｻｷ</v>
      </c>
      <c r="G1401" s="153" t="str">
        <f t="shared" si="243"/>
        <v>ｻﾗ</v>
      </c>
      <c r="H1401" s="154">
        <f t="shared" si="244"/>
        <v>3</v>
      </c>
      <c r="I1401" s="152" t="str">
        <f t="shared" si="236"/>
        <v>早稲田実</v>
      </c>
      <c r="K1401" s="152" t="str">
        <f t="shared" si="245"/>
        <v>女</v>
      </c>
      <c r="M1401" s="151">
        <v>56864</v>
      </c>
      <c r="N1401" s="151" t="s">
        <v>2008</v>
      </c>
      <c r="O1401" s="151" t="s">
        <v>2009</v>
      </c>
      <c r="P1401" s="151" t="s">
        <v>1451</v>
      </c>
      <c r="Q1401" s="151" t="s">
        <v>1637</v>
      </c>
      <c r="R1401" s="151" t="s">
        <v>886</v>
      </c>
      <c r="T1401" s="151">
        <v>3</v>
      </c>
    </row>
    <row r="1402" spans="1:20" x14ac:dyDescent="0.2">
      <c r="A1402" s="151">
        <f t="shared" si="237"/>
        <v>56865</v>
      </c>
      <c r="B1402" s="151">
        <f t="shared" si="238"/>
        <v>5</v>
      </c>
      <c r="C1402" s="152">
        <f t="shared" si="239"/>
        <v>68</v>
      </c>
      <c r="D1402" s="152" t="str">
        <f t="shared" si="240"/>
        <v>篠原</v>
      </c>
      <c r="E1402" s="152" t="str">
        <f t="shared" si="241"/>
        <v>理子</v>
      </c>
      <c r="F1402" s="153" t="str">
        <f t="shared" si="242"/>
        <v>ｼﾉﾊﾗ</v>
      </c>
      <c r="G1402" s="153" t="str">
        <f t="shared" si="243"/>
        <v>ﾘｺ</v>
      </c>
      <c r="H1402" s="154">
        <f t="shared" si="244"/>
        <v>3</v>
      </c>
      <c r="I1402" s="152" t="str">
        <f t="shared" si="236"/>
        <v>早稲田実</v>
      </c>
      <c r="K1402" s="152" t="str">
        <f t="shared" si="245"/>
        <v>女</v>
      </c>
      <c r="M1402" s="151">
        <v>56865</v>
      </c>
      <c r="N1402" s="151" t="s">
        <v>1446</v>
      </c>
      <c r="O1402" s="151" t="s">
        <v>1857</v>
      </c>
      <c r="P1402" s="151" t="s">
        <v>1447</v>
      </c>
      <c r="Q1402" s="151" t="s">
        <v>486</v>
      </c>
      <c r="R1402" s="151" t="s">
        <v>886</v>
      </c>
      <c r="T1402" s="151">
        <v>3</v>
      </c>
    </row>
    <row r="1403" spans="1:20" x14ac:dyDescent="0.2">
      <c r="A1403" s="151">
        <f t="shared" si="237"/>
        <v>56866</v>
      </c>
      <c r="B1403" s="151">
        <f t="shared" si="238"/>
        <v>5</v>
      </c>
      <c r="C1403" s="152">
        <f t="shared" si="239"/>
        <v>68</v>
      </c>
      <c r="D1403" s="152" t="str">
        <f t="shared" si="240"/>
        <v>西村</v>
      </c>
      <c r="E1403" s="152" t="str">
        <f t="shared" si="241"/>
        <v>琴葉</v>
      </c>
      <c r="F1403" s="153" t="str">
        <f t="shared" si="242"/>
        <v>ﾆｼﾑﾗ</v>
      </c>
      <c r="G1403" s="153" t="str">
        <f t="shared" si="243"/>
        <v>ｺﾄﾊ</v>
      </c>
      <c r="H1403" s="154">
        <f t="shared" si="244"/>
        <v>3</v>
      </c>
      <c r="I1403" s="152" t="str">
        <f t="shared" si="236"/>
        <v>早稲田実</v>
      </c>
      <c r="K1403" s="152" t="str">
        <f t="shared" si="245"/>
        <v>女</v>
      </c>
      <c r="M1403" s="151">
        <v>56866</v>
      </c>
      <c r="N1403" s="151" t="s">
        <v>329</v>
      </c>
      <c r="O1403" s="151" t="s">
        <v>2010</v>
      </c>
      <c r="P1403" s="151" t="s">
        <v>330</v>
      </c>
      <c r="Q1403" s="151" t="s">
        <v>2245</v>
      </c>
      <c r="R1403" s="151" t="s">
        <v>886</v>
      </c>
      <c r="T1403" s="151">
        <v>3</v>
      </c>
    </row>
    <row r="1404" spans="1:20" x14ac:dyDescent="0.2">
      <c r="A1404" s="151">
        <f t="shared" si="237"/>
        <v>56867</v>
      </c>
      <c r="B1404" s="151">
        <f t="shared" si="238"/>
        <v>5</v>
      </c>
      <c r="C1404" s="152">
        <f t="shared" si="239"/>
        <v>68</v>
      </c>
      <c r="D1404" s="152" t="str">
        <f t="shared" si="240"/>
        <v>游</v>
      </c>
      <c r="E1404" s="152" t="str">
        <f t="shared" si="241"/>
        <v>琦</v>
      </c>
      <c r="F1404" s="153" t="str">
        <f t="shared" si="242"/>
        <v>ﾕｳ</v>
      </c>
      <c r="G1404" s="153" t="str">
        <f t="shared" si="243"/>
        <v>ﾃｲｷ</v>
      </c>
      <c r="H1404" s="154">
        <f t="shared" si="244"/>
        <v>3</v>
      </c>
      <c r="I1404" s="152" t="str">
        <f t="shared" si="236"/>
        <v>早稲田実</v>
      </c>
      <c r="K1404" s="152" t="str">
        <f t="shared" si="245"/>
        <v>女</v>
      </c>
      <c r="M1404" s="151">
        <v>56867</v>
      </c>
      <c r="N1404" s="151" t="s">
        <v>2733</v>
      </c>
      <c r="O1404" s="151" t="s">
        <v>3033</v>
      </c>
      <c r="P1404" s="151" t="s">
        <v>549</v>
      </c>
      <c r="Q1404" s="151" t="s">
        <v>2734</v>
      </c>
      <c r="R1404" s="151" t="s">
        <v>886</v>
      </c>
      <c r="T1404" s="151">
        <v>3</v>
      </c>
    </row>
    <row r="1405" spans="1:20" x14ac:dyDescent="0.2">
      <c r="A1405" s="151">
        <f t="shared" si="237"/>
        <v>56868</v>
      </c>
      <c r="B1405" s="151">
        <f t="shared" si="238"/>
        <v>5</v>
      </c>
      <c r="C1405" s="152">
        <f t="shared" si="239"/>
        <v>68</v>
      </c>
      <c r="D1405" s="152" t="str">
        <f t="shared" si="240"/>
        <v>安藤</v>
      </c>
      <c r="E1405" s="152" t="str">
        <f t="shared" si="241"/>
        <v>美咲</v>
      </c>
      <c r="F1405" s="153" t="str">
        <f t="shared" si="242"/>
        <v>ｱﾝﾄﾞｳ</v>
      </c>
      <c r="G1405" s="153" t="str">
        <f t="shared" si="243"/>
        <v>ﾐｻｷ</v>
      </c>
      <c r="H1405" s="154">
        <f t="shared" si="244"/>
        <v>3</v>
      </c>
      <c r="I1405" s="152" t="str">
        <f t="shared" si="236"/>
        <v>早稲田実</v>
      </c>
      <c r="K1405" s="152" t="str">
        <f t="shared" si="245"/>
        <v>女</v>
      </c>
      <c r="M1405" s="151">
        <v>56868</v>
      </c>
      <c r="N1405" s="151" t="s">
        <v>126</v>
      </c>
      <c r="O1405" s="151" t="s">
        <v>221</v>
      </c>
      <c r="P1405" s="151" t="s">
        <v>651</v>
      </c>
      <c r="Q1405" s="151" t="s">
        <v>350</v>
      </c>
      <c r="R1405" s="151" t="s">
        <v>886</v>
      </c>
      <c r="T1405" s="151">
        <v>3</v>
      </c>
    </row>
    <row r="1406" spans="1:20" x14ac:dyDescent="0.2">
      <c r="A1406" s="151">
        <f t="shared" si="237"/>
        <v>56869</v>
      </c>
      <c r="B1406" s="151">
        <f t="shared" si="238"/>
        <v>5</v>
      </c>
      <c r="C1406" s="152">
        <f t="shared" si="239"/>
        <v>68</v>
      </c>
      <c r="D1406" s="152" t="str">
        <f t="shared" si="240"/>
        <v>中島</v>
      </c>
      <c r="E1406" s="152" t="str">
        <f t="shared" si="241"/>
        <v>真美</v>
      </c>
      <c r="F1406" s="153" t="str">
        <f t="shared" si="242"/>
        <v>ﾅｶｼﾏ</v>
      </c>
      <c r="G1406" s="153" t="str">
        <f t="shared" si="243"/>
        <v>ﾏﾐ</v>
      </c>
      <c r="H1406" s="154">
        <f t="shared" si="244"/>
        <v>3</v>
      </c>
      <c r="I1406" s="152" t="str">
        <f t="shared" si="236"/>
        <v>早稲田実</v>
      </c>
      <c r="K1406" s="152" t="str">
        <f t="shared" si="245"/>
        <v>女</v>
      </c>
      <c r="M1406" s="151">
        <v>56869</v>
      </c>
      <c r="N1406" s="151" t="s">
        <v>224</v>
      </c>
      <c r="O1406" s="151" t="s">
        <v>2735</v>
      </c>
      <c r="P1406" s="151" t="s">
        <v>1486</v>
      </c>
      <c r="Q1406" s="151" t="s">
        <v>2736</v>
      </c>
      <c r="R1406" s="151" t="s">
        <v>886</v>
      </c>
      <c r="T1406" s="151">
        <v>3</v>
      </c>
    </row>
    <row r="1407" spans="1:20" x14ac:dyDescent="0.2">
      <c r="A1407" s="151">
        <f t="shared" si="237"/>
        <v>56870</v>
      </c>
      <c r="B1407" s="151">
        <f t="shared" si="238"/>
        <v>5</v>
      </c>
      <c r="C1407" s="152">
        <f t="shared" si="239"/>
        <v>68</v>
      </c>
      <c r="D1407" s="152" t="str">
        <f t="shared" si="240"/>
        <v>石井</v>
      </c>
      <c r="E1407" s="152" t="str">
        <f t="shared" si="241"/>
        <v>美羽</v>
      </c>
      <c r="F1407" s="153" t="str">
        <f t="shared" si="242"/>
        <v>ｲｼｲ</v>
      </c>
      <c r="G1407" s="153" t="str">
        <f t="shared" si="243"/>
        <v>ﾐｳ</v>
      </c>
      <c r="H1407" s="154">
        <f t="shared" si="244"/>
        <v>3</v>
      </c>
      <c r="I1407" s="152" t="str">
        <f t="shared" si="236"/>
        <v>早稲田実</v>
      </c>
      <c r="K1407" s="152" t="str">
        <f t="shared" si="245"/>
        <v>女</v>
      </c>
      <c r="M1407" s="151">
        <v>56870</v>
      </c>
      <c r="N1407" s="151" t="s">
        <v>153</v>
      </c>
      <c r="O1407" s="151" t="s">
        <v>2737</v>
      </c>
      <c r="P1407" s="151" t="s">
        <v>310</v>
      </c>
      <c r="Q1407" s="151" t="s">
        <v>2738</v>
      </c>
      <c r="R1407" s="151" t="s">
        <v>886</v>
      </c>
      <c r="T1407" s="151">
        <v>3</v>
      </c>
    </row>
    <row r="1408" spans="1:20" x14ac:dyDescent="0.2">
      <c r="A1408" s="151">
        <f t="shared" si="237"/>
        <v>56871</v>
      </c>
      <c r="B1408" s="151">
        <f t="shared" si="238"/>
        <v>5</v>
      </c>
      <c r="C1408" s="152">
        <f t="shared" si="239"/>
        <v>68</v>
      </c>
      <c r="D1408" s="152" t="str">
        <f t="shared" si="240"/>
        <v>菊池</v>
      </c>
      <c r="E1408" s="152" t="str">
        <f t="shared" si="241"/>
        <v>百珠</v>
      </c>
      <c r="F1408" s="153" t="str">
        <f t="shared" si="242"/>
        <v>ｷｸﾁ</v>
      </c>
      <c r="G1408" s="153" t="str">
        <f t="shared" si="243"/>
        <v>ﾓﾓﾐ</v>
      </c>
      <c r="H1408" s="154">
        <f t="shared" si="244"/>
        <v>3</v>
      </c>
      <c r="I1408" s="152" t="str">
        <f t="shared" si="236"/>
        <v>早稲田実</v>
      </c>
      <c r="K1408" s="152" t="str">
        <f t="shared" si="245"/>
        <v>女</v>
      </c>
      <c r="M1408" s="151">
        <v>56871</v>
      </c>
      <c r="N1408" s="151" t="s">
        <v>963</v>
      </c>
      <c r="O1408" s="151" t="s">
        <v>2739</v>
      </c>
      <c r="P1408" s="151" t="s">
        <v>338</v>
      </c>
      <c r="Q1408" s="151" t="s">
        <v>2740</v>
      </c>
      <c r="R1408" s="151" t="s">
        <v>886</v>
      </c>
      <c r="T1408" s="151">
        <v>3</v>
      </c>
    </row>
    <row r="1409" spans="1:20" x14ac:dyDescent="0.2">
      <c r="A1409" s="151">
        <f t="shared" si="237"/>
        <v>56872</v>
      </c>
      <c r="B1409" s="151">
        <f t="shared" si="238"/>
        <v>5</v>
      </c>
      <c r="C1409" s="152">
        <f t="shared" si="239"/>
        <v>68</v>
      </c>
      <c r="D1409" s="152" t="str">
        <f t="shared" si="240"/>
        <v>黒須</v>
      </c>
      <c r="E1409" s="152" t="str">
        <f t="shared" si="241"/>
        <v>奏帆</v>
      </c>
      <c r="F1409" s="153" t="str">
        <f t="shared" si="242"/>
        <v>ｸﾛｽ</v>
      </c>
      <c r="G1409" s="153" t="str">
        <f t="shared" si="243"/>
        <v>ｶﾅﾎ</v>
      </c>
      <c r="H1409" s="154">
        <f t="shared" si="244"/>
        <v>3</v>
      </c>
      <c r="I1409" s="152" t="str">
        <f t="shared" si="236"/>
        <v>早稲田実</v>
      </c>
      <c r="K1409" s="152" t="str">
        <f t="shared" si="245"/>
        <v>女</v>
      </c>
      <c r="M1409" s="151">
        <v>56872</v>
      </c>
      <c r="N1409" s="151" t="s">
        <v>2741</v>
      </c>
      <c r="O1409" s="151" t="s">
        <v>2742</v>
      </c>
      <c r="P1409" s="151" t="s">
        <v>2743</v>
      </c>
      <c r="Q1409" s="151" t="s">
        <v>2744</v>
      </c>
      <c r="R1409" s="151" t="s">
        <v>886</v>
      </c>
      <c r="T1409" s="151">
        <v>3</v>
      </c>
    </row>
    <row r="1410" spans="1:20" x14ac:dyDescent="0.2">
      <c r="A1410" s="151">
        <f t="shared" si="237"/>
        <v>56873</v>
      </c>
      <c r="B1410" s="151">
        <f t="shared" si="238"/>
        <v>5</v>
      </c>
      <c r="C1410" s="152">
        <f t="shared" si="239"/>
        <v>68</v>
      </c>
      <c r="D1410" s="152" t="str">
        <f t="shared" si="240"/>
        <v>鈴木</v>
      </c>
      <c r="E1410" s="152" t="str">
        <f t="shared" si="241"/>
        <v>茜音</v>
      </c>
      <c r="F1410" s="153" t="str">
        <f t="shared" si="242"/>
        <v>ｽｽﾞｷ</v>
      </c>
      <c r="G1410" s="153" t="str">
        <f t="shared" si="243"/>
        <v>ｱｶﾈ</v>
      </c>
      <c r="H1410" s="154">
        <f t="shared" si="244"/>
        <v>3</v>
      </c>
      <c r="I1410" s="152" t="str">
        <f t="shared" ref="I1410:I1473" si="246">VLOOKUP(B1410*100+C1410,テスト,2,0)</f>
        <v>早稲田実</v>
      </c>
      <c r="K1410" s="152" t="str">
        <f t="shared" si="245"/>
        <v>女</v>
      </c>
      <c r="M1410" s="151">
        <v>56873</v>
      </c>
      <c r="N1410" s="151" t="s">
        <v>108</v>
      </c>
      <c r="O1410" s="151" t="s">
        <v>3686</v>
      </c>
      <c r="P1410" s="151" t="s">
        <v>356</v>
      </c>
      <c r="Q1410" s="151" t="s">
        <v>1641</v>
      </c>
      <c r="R1410" s="151" t="s">
        <v>886</v>
      </c>
      <c r="T1410" s="151">
        <v>3</v>
      </c>
    </row>
    <row r="1411" spans="1:20" x14ac:dyDescent="0.2">
      <c r="A1411" s="151">
        <f t="shared" ref="A1411:A1474" si="247">M1411</f>
        <v>56874</v>
      </c>
      <c r="B1411" s="151">
        <f t="shared" ref="B1411:B1474" si="248">ROUNDDOWN(A1411/10000,0)</f>
        <v>5</v>
      </c>
      <c r="C1411" s="152">
        <f t="shared" ref="C1411:C1474" si="249">ROUNDDOWN((A1411-B1411*10000)/100,0)</f>
        <v>68</v>
      </c>
      <c r="D1411" s="152" t="str">
        <f t="shared" ref="D1411:D1474" si="250">N1411</f>
        <v>関根</v>
      </c>
      <c r="E1411" s="152" t="str">
        <f t="shared" ref="E1411:E1474" si="251">O1411</f>
        <v>彩果</v>
      </c>
      <c r="F1411" s="153" t="str">
        <f t="shared" ref="F1411:F1474" si="252">P1411</f>
        <v>ｾｷﾈ</v>
      </c>
      <c r="G1411" s="153" t="str">
        <f t="shared" ref="G1411:G1474" si="253">Q1411</f>
        <v>ｱﾔｶ</v>
      </c>
      <c r="H1411" s="154">
        <f t="shared" ref="H1411:H1474" si="254">T1411</f>
        <v>3</v>
      </c>
      <c r="I1411" s="152" t="str">
        <f t="shared" si="246"/>
        <v>早稲田実</v>
      </c>
      <c r="K1411" s="152" t="str">
        <f t="shared" ref="K1411:K1474" si="255">R1411</f>
        <v>女</v>
      </c>
      <c r="M1411" s="151">
        <v>56874</v>
      </c>
      <c r="N1411" s="151" t="s">
        <v>285</v>
      </c>
      <c r="O1411" s="151" t="s">
        <v>3034</v>
      </c>
      <c r="P1411" s="151" t="s">
        <v>645</v>
      </c>
      <c r="Q1411" s="151" t="s">
        <v>433</v>
      </c>
      <c r="R1411" s="151" t="s">
        <v>886</v>
      </c>
      <c r="T1411" s="151">
        <v>3</v>
      </c>
    </row>
    <row r="1412" spans="1:20" x14ac:dyDescent="0.2">
      <c r="A1412" s="151">
        <f t="shared" si="247"/>
        <v>56901</v>
      </c>
      <c r="B1412" s="151">
        <f t="shared" si="248"/>
        <v>5</v>
      </c>
      <c r="C1412" s="152">
        <f t="shared" si="249"/>
        <v>69</v>
      </c>
      <c r="D1412" s="152" t="str">
        <f t="shared" si="250"/>
        <v>辻</v>
      </c>
      <c r="E1412" s="152" t="str">
        <f t="shared" si="251"/>
        <v>剣人</v>
      </c>
      <c r="F1412" s="153" t="str">
        <f t="shared" si="252"/>
        <v>ﾂｼﾞ</v>
      </c>
      <c r="G1412" s="153" t="str">
        <f t="shared" si="253"/>
        <v>ｹﾝﾄ</v>
      </c>
      <c r="H1412" s="154">
        <f t="shared" si="254"/>
        <v>1</v>
      </c>
      <c r="I1412" s="152" t="str">
        <f t="shared" si="246"/>
        <v>明大明治</v>
      </c>
      <c r="K1412" s="152" t="str">
        <f t="shared" si="255"/>
        <v>男</v>
      </c>
      <c r="M1412" s="151">
        <v>56901</v>
      </c>
      <c r="N1412" s="151" t="s">
        <v>3564</v>
      </c>
      <c r="O1412" s="151" t="s">
        <v>6005</v>
      </c>
      <c r="P1412" s="151" t="s">
        <v>3565</v>
      </c>
      <c r="Q1412" s="151" t="s">
        <v>390</v>
      </c>
      <c r="R1412" s="151" t="s">
        <v>885</v>
      </c>
      <c r="T1412" s="151">
        <v>1</v>
      </c>
    </row>
    <row r="1413" spans="1:20" x14ac:dyDescent="0.2">
      <c r="A1413" s="151">
        <f t="shared" si="247"/>
        <v>56902</v>
      </c>
      <c r="B1413" s="151">
        <f t="shared" si="248"/>
        <v>5</v>
      </c>
      <c r="C1413" s="152">
        <f t="shared" si="249"/>
        <v>69</v>
      </c>
      <c r="D1413" s="152" t="str">
        <f t="shared" si="250"/>
        <v>池田</v>
      </c>
      <c r="E1413" s="152" t="str">
        <f t="shared" si="251"/>
        <v>昌也</v>
      </c>
      <c r="F1413" s="153" t="str">
        <f t="shared" si="252"/>
        <v>ｲｹﾀﾞ</v>
      </c>
      <c r="G1413" s="153" t="str">
        <f t="shared" si="253"/>
        <v>ﾏｻﾔ</v>
      </c>
      <c r="H1413" s="154">
        <f t="shared" si="254"/>
        <v>1</v>
      </c>
      <c r="I1413" s="152" t="str">
        <f t="shared" si="246"/>
        <v>明大明治</v>
      </c>
      <c r="K1413" s="152" t="str">
        <f t="shared" si="255"/>
        <v>男</v>
      </c>
      <c r="M1413" s="151">
        <v>56902</v>
      </c>
      <c r="N1413" s="151" t="s">
        <v>141</v>
      </c>
      <c r="O1413" s="151" t="s">
        <v>6006</v>
      </c>
      <c r="P1413" s="151" t="s">
        <v>377</v>
      </c>
      <c r="Q1413" s="151" t="s">
        <v>340</v>
      </c>
      <c r="R1413" s="151" t="s">
        <v>885</v>
      </c>
      <c r="T1413" s="151">
        <v>1</v>
      </c>
    </row>
    <row r="1414" spans="1:20" x14ac:dyDescent="0.2">
      <c r="A1414" s="151">
        <f t="shared" si="247"/>
        <v>56903</v>
      </c>
      <c r="B1414" s="151">
        <f t="shared" si="248"/>
        <v>5</v>
      </c>
      <c r="C1414" s="152">
        <f t="shared" si="249"/>
        <v>69</v>
      </c>
      <c r="D1414" s="152" t="str">
        <f t="shared" si="250"/>
        <v>小椋</v>
      </c>
      <c r="E1414" s="152" t="str">
        <f t="shared" si="251"/>
        <v>玲</v>
      </c>
      <c r="F1414" s="153" t="str">
        <f t="shared" si="252"/>
        <v>ｵｸﾞﾗ</v>
      </c>
      <c r="G1414" s="153" t="str">
        <f t="shared" si="253"/>
        <v>ﾚｲ</v>
      </c>
      <c r="H1414" s="154">
        <f t="shared" si="254"/>
        <v>1</v>
      </c>
      <c r="I1414" s="152" t="str">
        <f t="shared" si="246"/>
        <v>明大明治</v>
      </c>
      <c r="K1414" s="152" t="str">
        <f t="shared" si="255"/>
        <v>男</v>
      </c>
      <c r="M1414" s="151">
        <v>56903</v>
      </c>
      <c r="N1414" s="151" t="s">
        <v>4665</v>
      </c>
      <c r="O1414" s="151" t="s">
        <v>2677</v>
      </c>
      <c r="P1414" s="151" t="s">
        <v>4667</v>
      </c>
      <c r="Q1414" s="151" t="s">
        <v>427</v>
      </c>
      <c r="R1414" s="151" t="s">
        <v>885</v>
      </c>
      <c r="T1414" s="151">
        <v>1</v>
      </c>
    </row>
    <row r="1415" spans="1:20" x14ac:dyDescent="0.2">
      <c r="A1415" s="151">
        <f t="shared" si="247"/>
        <v>56904</v>
      </c>
      <c r="B1415" s="151">
        <f t="shared" si="248"/>
        <v>5</v>
      </c>
      <c r="C1415" s="152">
        <f t="shared" si="249"/>
        <v>69</v>
      </c>
      <c r="D1415" s="152" t="str">
        <f t="shared" si="250"/>
        <v>北島</v>
      </c>
      <c r="E1415" s="152" t="str">
        <f t="shared" si="251"/>
        <v>璃音</v>
      </c>
      <c r="F1415" s="153" t="str">
        <f t="shared" si="252"/>
        <v>ｷﾀｼﾞﾏ</v>
      </c>
      <c r="G1415" s="153" t="str">
        <f t="shared" si="253"/>
        <v>ﾘｵﾝ</v>
      </c>
      <c r="H1415" s="154">
        <f t="shared" si="254"/>
        <v>1</v>
      </c>
      <c r="I1415" s="152" t="str">
        <f t="shared" si="246"/>
        <v>明大明治</v>
      </c>
      <c r="K1415" s="152" t="str">
        <f t="shared" si="255"/>
        <v>男</v>
      </c>
      <c r="M1415" s="151">
        <v>56904</v>
      </c>
      <c r="N1415" s="151" t="s">
        <v>5645</v>
      </c>
      <c r="O1415" s="151" t="s">
        <v>6007</v>
      </c>
      <c r="P1415" s="151" t="s">
        <v>5646</v>
      </c>
      <c r="Q1415" s="151" t="s">
        <v>1777</v>
      </c>
      <c r="R1415" s="151" t="s">
        <v>885</v>
      </c>
      <c r="T1415" s="151">
        <v>1</v>
      </c>
    </row>
    <row r="1416" spans="1:20" x14ac:dyDescent="0.2">
      <c r="A1416" s="151">
        <f t="shared" si="247"/>
        <v>56905</v>
      </c>
      <c r="B1416" s="151">
        <f t="shared" si="248"/>
        <v>5</v>
      </c>
      <c r="C1416" s="152">
        <f t="shared" si="249"/>
        <v>69</v>
      </c>
      <c r="D1416" s="152" t="str">
        <f t="shared" si="250"/>
        <v>大和</v>
      </c>
      <c r="E1416" s="152" t="str">
        <f t="shared" si="251"/>
        <v>恒瑛</v>
      </c>
      <c r="F1416" s="153" t="str">
        <f t="shared" si="252"/>
        <v>ｵｵﾜ</v>
      </c>
      <c r="G1416" s="153" t="str">
        <f t="shared" si="253"/>
        <v>ｺｳｴｲ</v>
      </c>
      <c r="H1416" s="154">
        <f t="shared" si="254"/>
        <v>1</v>
      </c>
      <c r="I1416" s="152" t="str">
        <f t="shared" si="246"/>
        <v>明大明治</v>
      </c>
      <c r="K1416" s="152" t="str">
        <f t="shared" si="255"/>
        <v>男</v>
      </c>
      <c r="M1416" s="151">
        <v>56905</v>
      </c>
      <c r="N1416" s="151" t="s">
        <v>1197</v>
      </c>
      <c r="O1416" s="151" t="s">
        <v>6008</v>
      </c>
      <c r="P1416" s="151" t="s">
        <v>6009</v>
      </c>
      <c r="Q1416" s="151" t="s">
        <v>6010</v>
      </c>
      <c r="R1416" s="151" t="s">
        <v>885</v>
      </c>
      <c r="T1416" s="151">
        <v>1</v>
      </c>
    </row>
    <row r="1417" spans="1:20" x14ac:dyDescent="0.2">
      <c r="A1417" s="151">
        <f t="shared" si="247"/>
        <v>56906</v>
      </c>
      <c r="B1417" s="151">
        <f t="shared" si="248"/>
        <v>5</v>
      </c>
      <c r="C1417" s="152">
        <f t="shared" si="249"/>
        <v>69</v>
      </c>
      <c r="D1417" s="152" t="str">
        <f t="shared" si="250"/>
        <v>島田</v>
      </c>
      <c r="E1417" s="152" t="str">
        <f t="shared" si="251"/>
        <v>晴冬</v>
      </c>
      <c r="F1417" s="153" t="str">
        <f t="shared" si="252"/>
        <v>ｼﾏﾀﾞ</v>
      </c>
      <c r="G1417" s="153" t="str">
        <f t="shared" si="253"/>
        <v>ﾊﾙﾄ</v>
      </c>
      <c r="H1417" s="154">
        <f t="shared" si="254"/>
        <v>1</v>
      </c>
      <c r="I1417" s="152" t="str">
        <f t="shared" si="246"/>
        <v>明大明治</v>
      </c>
      <c r="K1417" s="152" t="str">
        <f t="shared" si="255"/>
        <v>男</v>
      </c>
      <c r="M1417" s="151">
        <v>56906</v>
      </c>
      <c r="N1417" s="151" t="s">
        <v>887</v>
      </c>
      <c r="O1417" s="151" t="s">
        <v>6011</v>
      </c>
      <c r="P1417" s="151" t="s">
        <v>890</v>
      </c>
      <c r="Q1417" s="151" t="s">
        <v>2723</v>
      </c>
      <c r="R1417" s="151" t="s">
        <v>885</v>
      </c>
      <c r="T1417" s="151">
        <v>1</v>
      </c>
    </row>
    <row r="1418" spans="1:20" x14ac:dyDescent="0.2">
      <c r="A1418" s="151">
        <f t="shared" si="247"/>
        <v>56931</v>
      </c>
      <c r="B1418" s="151">
        <f t="shared" si="248"/>
        <v>5</v>
      </c>
      <c r="C1418" s="152">
        <f t="shared" si="249"/>
        <v>69</v>
      </c>
      <c r="D1418" s="152" t="str">
        <f t="shared" si="250"/>
        <v>中村</v>
      </c>
      <c r="E1418" s="152" t="str">
        <f t="shared" si="251"/>
        <v>啓夢</v>
      </c>
      <c r="F1418" s="153" t="str">
        <f t="shared" si="252"/>
        <v>ﾅｶﾑﾗ</v>
      </c>
      <c r="G1418" s="153" t="str">
        <f t="shared" si="253"/>
        <v>ﾋﾛﾑ</v>
      </c>
      <c r="H1418" s="154">
        <f t="shared" si="254"/>
        <v>3</v>
      </c>
      <c r="I1418" s="152" t="str">
        <f t="shared" si="246"/>
        <v>明大明治</v>
      </c>
      <c r="K1418" s="152" t="str">
        <f t="shared" si="255"/>
        <v>男</v>
      </c>
      <c r="M1418" s="151">
        <v>56931</v>
      </c>
      <c r="N1418" s="151" t="s">
        <v>147</v>
      </c>
      <c r="O1418" s="151" t="s">
        <v>2011</v>
      </c>
      <c r="P1418" s="151" t="s">
        <v>445</v>
      </c>
      <c r="Q1418" s="151" t="s">
        <v>1458</v>
      </c>
      <c r="R1418" s="151" t="s">
        <v>885</v>
      </c>
      <c r="T1418" s="151">
        <v>3</v>
      </c>
    </row>
    <row r="1419" spans="1:20" x14ac:dyDescent="0.2">
      <c r="A1419" s="151">
        <f t="shared" si="247"/>
        <v>56932</v>
      </c>
      <c r="B1419" s="151">
        <f t="shared" si="248"/>
        <v>5</v>
      </c>
      <c r="C1419" s="152">
        <f t="shared" si="249"/>
        <v>69</v>
      </c>
      <c r="D1419" s="152" t="str">
        <f t="shared" si="250"/>
        <v>村松</v>
      </c>
      <c r="E1419" s="152" t="str">
        <f t="shared" si="251"/>
        <v>璃久</v>
      </c>
      <c r="F1419" s="153" t="str">
        <f t="shared" si="252"/>
        <v>ﾑﾗﾏﾂ</v>
      </c>
      <c r="G1419" s="153" t="str">
        <f t="shared" si="253"/>
        <v>ﾘｸ</v>
      </c>
      <c r="H1419" s="154">
        <f t="shared" si="254"/>
        <v>3</v>
      </c>
      <c r="I1419" s="152" t="str">
        <f t="shared" si="246"/>
        <v>明大明治</v>
      </c>
      <c r="K1419" s="152" t="str">
        <f t="shared" si="255"/>
        <v>男</v>
      </c>
      <c r="M1419" s="151">
        <v>56932</v>
      </c>
      <c r="N1419" s="151" t="s">
        <v>2012</v>
      </c>
      <c r="O1419" s="151" t="s">
        <v>2013</v>
      </c>
      <c r="P1419" s="151" t="s">
        <v>2246</v>
      </c>
      <c r="Q1419" s="151" t="s">
        <v>371</v>
      </c>
      <c r="R1419" s="151" t="s">
        <v>885</v>
      </c>
      <c r="T1419" s="151">
        <v>3</v>
      </c>
    </row>
    <row r="1420" spans="1:20" x14ac:dyDescent="0.2">
      <c r="A1420" s="151">
        <f t="shared" si="247"/>
        <v>56933</v>
      </c>
      <c r="B1420" s="151">
        <f t="shared" si="248"/>
        <v>5</v>
      </c>
      <c r="C1420" s="152">
        <f t="shared" si="249"/>
        <v>69</v>
      </c>
      <c r="D1420" s="152" t="str">
        <f t="shared" si="250"/>
        <v>山田</v>
      </c>
      <c r="E1420" s="152" t="str">
        <f t="shared" si="251"/>
        <v>崇人</v>
      </c>
      <c r="F1420" s="153" t="str">
        <f t="shared" si="252"/>
        <v>ﾔﾏﾀﾞ</v>
      </c>
      <c r="G1420" s="153" t="str">
        <f t="shared" si="253"/>
        <v>ﾀｶﾄ</v>
      </c>
      <c r="H1420" s="154">
        <f t="shared" si="254"/>
        <v>3</v>
      </c>
      <c r="I1420" s="152" t="str">
        <f t="shared" si="246"/>
        <v>明大明治</v>
      </c>
      <c r="K1420" s="152" t="str">
        <f t="shared" si="255"/>
        <v>男</v>
      </c>
      <c r="M1420" s="151">
        <v>56933</v>
      </c>
      <c r="N1420" s="151" t="s">
        <v>103</v>
      </c>
      <c r="O1420" s="151" t="s">
        <v>1676</v>
      </c>
      <c r="P1420" s="151" t="s">
        <v>317</v>
      </c>
      <c r="Q1420" s="151" t="s">
        <v>975</v>
      </c>
      <c r="R1420" s="151" t="s">
        <v>885</v>
      </c>
      <c r="T1420" s="151">
        <v>3</v>
      </c>
    </row>
    <row r="1421" spans="1:20" x14ac:dyDescent="0.2">
      <c r="A1421" s="151">
        <f t="shared" si="247"/>
        <v>56934</v>
      </c>
      <c r="B1421" s="151">
        <f t="shared" si="248"/>
        <v>5</v>
      </c>
      <c r="C1421" s="152">
        <f t="shared" si="249"/>
        <v>69</v>
      </c>
      <c r="D1421" s="152" t="str">
        <f t="shared" si="250"/>
        <v>播口</v>
      </c>
      <c r="E1421" s="152" t="str">
        <f t="shared" si="251"/>
        <v>翔紀</v>
      </c>
      <c r="F1421" s="153" t="str">
        <f t="shared" si="252"/>
        <v>ﾊﾘｸﾞﾁ</v>
      </c>
      <c r="G1421" s="153" t="str">
        <f t="shared" si="253"/>
        <v>ｼｮｳｷ</v>
      </c>
      <c r="H1421" s="154">
        <f t="shared" si="254"/>
        <v>3</v>
      </c>
      <c r="I1421" s="152" t="str">
        <f t="shared" si="246"/>
        <v>明大明治</v>
      </c>
      <c r="K1421" s="152" t="str">
        <f t="shared" si="255"/>
        <v>男</v>
      </c>
      <c r="M1421" s="151">
        <v>56934</v>
      </c>
      <c r="N1421" s="151" t="s">
        <v>2014</v>
      </c>
      <c r="O1421" s="151" t="s">
        <v>2015</v>
      </c>
      <c r="P1421" s="151" t="s">
        <v>2247</v>
      </c>
      <c r="Q1421" s="151" t="s">
        <v>1744</v>
      </c>
      <c r="R1421" s="151" t="s">
        <v>885</v>
      </c>
      <c r="T1421" s="151">
        <v>3</v>
      </c>
    </row>
    <row r="1422" spans="1:20" x14ac:dyDescent="0.2">
      <c r="A1422" s="151">
        <f t="shared" si="247"/>
        <v>56935</v>
      </c>
      <c r="B1422" s="151">
        <f t="shared" si="248"/>
        <v>5</v>
      </c>
      <c r="C1422" s="152">
        <f t="shared" si="249"/>
        <v>69</v>
      </c>
      <c r="D1422" s="152" t="str">
        <f t="shared" si="250"/>
        <v>宇津木</v>
      </c>
      <c r="E1422" s="152" t="str">
        <f t="shared" si="251"/>
        <v>恒平</v>
      </c>
      <c r="F1422" s="153" t="str">
        <f t="shared" si="252"/>
        <v>ｳﾂｷ</v>
      </c>
      <c r="G1422" s="153" t="str">
        <f t="shared" si="253"/>
        <v>ｺｳﾍｲ</v>
      </c>
      <c r="H1422" s="154">
        <f t="shared" si="254"/>
        <v>3</v>
      </c>
      <c r="I1422" s="152" t="str">
        <f t="shared" si="246"/>
        <v>明大明治</v>
      </c>
      <c r="K1422" s="152" t="str">
        <f t="shared" si="255"/>
        <v>男</v>
      </c>
      <c r="M1422" s="151">
        <v>56935</v>
      </c>
      <c r="N1422" s="151" t="s">
        <v>2016</v>
      </c>
      <c r="O1422" s="151" t="s">
        <v>2017</v>
      </c>
      <c r="P1422" s="151" t="s">
        <v>2248</v>
      </c>
      <c r="Q1422" s="151" t="s">
        <v>355</v>
      </c>
      <c r="R1422" s="151" t="s">
        <v>885</v>
      </c>
      <c r="T1422" s="151">
        <v>3</v>
      </c>
    </row>
    <row r="1423" spans="1:20" x14ac:dyDescent="0.2">
      <c r="A1423" s="151">
        <f t="shared" si="247"/>
        <v>56936</v>
      </c>
      <c r="B1423" s="151">
        <f t="shared" si="248"/>
        <v>5</v>
      </c>
      <c r="C1423" s="152">
        <f t="shared" si="249"/>
        <v>69</v>
      </c>
      <c r="D1423" s="152" t="str">
        <f t="shared" si="250"/>
        <v>水谷</v>
      </c>
      <c r="E1423" s="152" t="str">
        <f t="shared" si="251"/>
        <v>匠吾</v>
      </c>
      <c r="F1423" s="153" t="str">
        <f t="shared" si="252"/>
        <v>ﾐｽﾞﾀﾆ</v>
      </c>
      <c r="G1423" s="153" t="str">
        <f t="shared" si="253"/>
        <v>ｼｮｳｺﾞ</v>
      </c>
      <c r="H1423" s="154">
        <f t="shared" si="254"/>
        <v>3</v>
      </c>
      <c r="I1423" s="152" t="str">
        <f t="shared" si="246"/>
        <v>明大明治</v>
      </c>
      <c r="K1423" s="152" t="str">
        <f t="shared" si="255"/>
        <v>男</v>
      </c>
      <c r="M1423" s="151">
        <v>56936</v>
      </c>
      <c r="N1423" s="151" t="s">
        <v>2018</v>
      </c>
      <c r="O1423" s="151" t="s">
        <v>2019</v>
      </c>
      <c r="P1423" s="151" t="s">
        <v>2249</v>
      </c>
      <c r="Q1423" s="151" t="s">
        <v>990</v>
      </c>
      <c r="R1423" s="151" t="s">
        <v>885</v>
      </c>
      <c r="T1423" s="151">
        <v>3</v>
      </c>
    </row>
    <row r="1424" spans="1:20" x14ac:dyDescent="0.2">
      <c r="A1424" s="151">
        <f t="shared" si="247"/>
        <v>56937</v>
      </c>
      <c r="B1424" s="151">
        <f t="shared" si="248"/>
        <v>5</v>
      </c>
      <c r="C1424" s="152">
        <f t="shared" si="249"/>
        <v>69</v>
      </c>
      <c r="D1424" s="152" t="str">
        <f t="shared" si="250"/>
        <v>小島</v>
      </c>
      <c r="E1424" s="152" t="str">
        <f t="shared" si="251"/>
        <v>和也</v>
      </c>
      <c r="F1424" s="153" t="str">
        <f t="shared" si="252"/>
        <v>ｺｼﾞﾏ</v>
      </c>
      <c r="G1424" s="153" t="str">
        <f t="shared" si="253"/>
        <v>ｶｽﾞﾔ</v>
      </c>
      <c r="H1424" s="154">
        <f t="shared" si="254"/>
        <v>3</v>
      </c>
      <c r="I1424" s="152" t="str">
        <f t="shared" si="246"/>
        <v>明大明治</v>
      </c>
      <c r="K1424" s="152" t="str">
        <f t="shared" si="255"/>
        <v>男</v>
      </c>
      <c r="M1424" s="151">
        <v>56937</v>
      </c>
      <c r="N1424" s="151" t="s">
        <v>562</v>
      </c>
      <c r="O1424" s="151" t="s">
        <v>1312</v>
      </c>
      <c r="P1424" s="151" t="s">
        <v>563</v>
      </c>
      <c r="Q1424" s="151" t="s">
        <v>314</v>
      </c>
      <c r="R1424" s="151" t="s">
        <v>885</v>
      </c>
      <c r="T1424" s="151">
        <v>3</v>
      </c>
    </row>
    <row r="1425" spans="1:20" x14ac:dyDescent="0.2">
      <c r="A1425" s="151">
        <f t="shared" si="247"/>
        <v>56940</v>
      </c>
      <c r="B1425" s="151">
        <f t="shared" si="248"/>
        <v>5</v>
      </c>
      <c r="C1425" s="152">
        <f t="shared" si="249"/>
        <v>69</v>
      </c>
      <c r="D1425" s="152" t="str">
        <f t="shared" si="250"/>
        <v>岩崎</v>
      </c>
      <c r="E1425" s="152" t="str">
        <f t="shared" si="251"/>
        <v>世那</v>
      </c>
      <c r="F1425" s="153" t="str">
        <f t="shared" si="252"/>
        <v>ｲﾜｻｷ</v>
      </c>
      <c r="G1425" s="153" t="str">
        <f t="shared" si="253"/>
        <v>ｾﾅ</v>
      </c>
      <c r="H1425" s="154">
        <f t="shared" si="254"/>
        <v>2</v>
      </c>
      <c r="I1425" s="152" t="str">
        <f t="shared" si="246"/>
        <v>明大明治</v>
      </c>
      <c r="K1425" s="152" t="str">
        <f t="shared" si="255"/>
        <v>男</v>
      </c>
      <c r="M1425" s="151">
        <v>56940</v>
      </c>
      <c r="N1425" s="151" t="s">
        <v>947</v>
      </c>
      <c r="O1425" s="151" t="s">
        <v>4474</v>
      </c>
      <c r="P1425" s="151" t="s">
        <v>569</v>
      </c>
      <c r="Q1425" s="151" t="s">
        <v>4475</v>
      </c>
      <c r="R1425" s="151" t="s">
        <v>885</v>
      </c>
      <c r="T1425" s="151">
        <v>2</v>
      </c>
    </row>
    <row r="1426" spans="1:20" x14ac:dyDescent="0.2">
      <c r="A1426" s="151">
        <f t="shared" si="247"/>
        <v>56941</v>
      </c>
      <c r="B1426" s="151">
        <f t="shared" si="248"/>
        <v>5</v>
      </c>
      <c r="C1426" s="152">
        <f t="shared" si="249"/>
        <v>69</v>
      </c>
      <c r="D1426" s="152" t="str">
        <f t="shared" si="250"/>
        <v>尾崎</v>
      </c>
      <c r="E1426" s="152" t="str">
        <f t="shared" si="251"/>
        <v>大地</v>
      </c>
      <c r="F1426" s="153" t="str">
        <f t="shared" si="252"/>
        <v>ｵｻﾞｷ</v>
      </c>
      <c r="G1426" s="153" t="str">
        <f t="shared" si="253"/>
        <v>ﾀﾞｲﾁ</v>
      </c>
      <c r="H1426" s="154">
        <f t="shared" si="254"/>
        <v>2</v>
      </c>
      <c r="I1426" s="152" t="str">
        <f t="shared" si="246"/>
        <v>明大明治</v>
      </c>
      <c r="K1426" s="152" t="str">
        <f t="shared" si="255"/>
        <v>男</v>
      </c>
      <c r="M1426" s="151">
        <v>56941</v>
      </c>
      <c r="N1426" s="151" t="s">
        <v>4476</v>
      </c>
      <c r="O1426" s="151" t="s">
        <v>185</v>
      </c>
      <c r="P1426" s="151" t="s">
        <v>4301</v>
      </c>
      <c r="Q1426" s="151" t="s">
        <v>581</v>
      </c>
      <c r="R1426" s="151" t="s">
        <v>885</v>
      </c>
      <c r="T1426" s="151">
        <v>2</v>
      </c>
    </row>
    <row r="1427" spans="1:20" x14ac:dyDescent="0.2">
      <c r="A1427" s="151">
        <f t="shared" si="247"/>
        <v>56942</v>
      </c>
      <c r="B1427" s="151">
        <f t="shared" si="248"/>
        <v>5</v>
      </c>
      <c r="C1427" s="152">
        <f t="shared" si="249"/>
        <v>69</v>
      </c>
      <c r="D1427" s="152" t="str">
        <f t="shared" si="250"/>
        <v>澤田</v>
      </c>
      <c r="E1427" s="152" t="str">
        <f t="shared" si="251"/>
        <v>峻平</v>
      </c>
      <c r="F1427" s="153" t="str">
        <f t="shared" si="252"/>
        <v>ｻﾜﾀﾞ</v>
      </c>
      <c r="G1427" s="153" t="str">
        <f t="shared" si="253"/>
        <v>ｼｭﾝﾍﾟｲ</v>
      </c>
      <c r="H1427" s="154">
        <f t="shared" si="254"/>
        <v>2</v>
      </c>
      <c r="I1427" s="152" t="str">
        <f t="shared" si="246"/>
        <v>明大明治</v>
      </c>
      <c r="K1427" s="152" t="str">
        <f t="shared" si="255"/>
        <v>男</v>
      </c>
      <c r="M1427" s="151">
        <v>56942</v>
      </c>
      <c r="N1427" s="151" t="s">
        <v>1910</v>
      </c>
      <c r="O1427" s="151" t="s">
        <v>4477</v>
      </c>
      <c r="P1427" s="151" t="s">
        <v>2188</v>
      </c>
      <c r="Q1427" s="151" t="s">
        <v>2732</v>
      </c>
      <c r="R1427" s="151" t="s">
        <v>885</v>
      </c>
      <c r="T1427" s="151">
        <v>2</v>
      </c>
    </row>
    <row r="1428" spans="1:20" x14ac:dyDescent="0.2">
      <c r="A1428" s="151">
        <f t="shared" si="247"/>
        <v>56944</v>
      </c>
      <c r="B1428" s="151">
        <f t="shared" si="248"/>
        <v>5</v>
      </c>
      <c r="C1428" s="152">
        <f t="shared" si="249"/>
        <v>69</v>
      </c>
      <c r="D1428" s="152" t="str">
        <f t="shared" si="250"/>
        <v>森田</v>
      </c>
      <c r="E1428" s="152" t="str">
        <f t="shared" si="251"/>
        <v>悠太郎</v>
      </c>
      <c r="F1428" s="153" t="str">
        <f t="shared" si="252"/>
        <v>ﾓﾘﾀ</v>
      </c>
      <c r="G1428" s="153" t="str">
        <f t="shared" si="253"/>
        <v>ﾕｳﾀﾛｳ</v>
      </c>
      <c r="H1428" s="154">
        <f t="shared" si="254"/>
        <v>2</v>
      </c>
      <c r="I1428" s="152" t="str">
        <f t="shared" si="246"/>
        <v>明大明治</v>
      </c>
      <c r="K1428" s="152" t="str">
        <f t="shared" si="255"/>
        <v>男</v>
      </c>
      <c r="M1428" s="151">
        <v>56944</v>
      </c>
      <c r="N1428" s="151" t="s">
        <v>139</v>
      </c>
      <c r="O1428" s="151" t="s">
        <v>3600</v>
      </c>
      <c r="P1428" s="151" t="s">
        <v>420</v>
      </c>
      <c r="Q1428" s="151" t="s">
        <v>639</v>
      </c>
      <c r="R1428" s="151" t="s">
        <v>885</v>
      </c>
      <c r="T1428" s="151">
        <v>2</v>
      </c>
    </row>
    <row r="1429" spans="1:20" x14ac:dyDescent="0.2">
      <c r="A1429" s="151">
        <f t="shared" si="247"/>
        <v>56945</v>
      </c>
      <c r="B1429" s="151">
        <f t="shared" si="248"/>
        <v>5</v>
      </c>
      <c r="C1429" s="152">
        <f t="shared" si="249"/>
        <v>69</v>
      </c>
      <c r="D1429" s="152" t="str">
        <f t="shared" si="250"/>
        <v>森田</v>
      </c>
      <c r="E1429" s="152" t="str">
        <f t="shared" si="251"/>
        <v>聖哉</v>
      </c>
      <c r="F1429" s="153" t="str">
        <f t="shared" si="252"/>
        <v>ﾓﾘﾀ</v>
      </c>
      <c r="G1429" s="153" t="str">
        <f t="shared" si="253"/>
        <v>ｾｲﾔ</v>
      </c>
      <c r="H1429" s="154">
        <f t="shared" si="254"/>
        <v>2</v>
      </c>
      <c r="I1429" s="152" t="str">
        <f t="shared" si="246"/>
        <v>明大明治</v>
      </c>
      <c r="K1429" s="152" t="str">
        <f t="shared" si="255"/>
        <v>男</v>
      </c>
      <c r="M1429" s="151">
        <v>56945</v>
      </c>
      <c r="N1429" s="151" t="s">
        <v>139</v>
      </c>
      <c r="O1429" s="151" t="s">
        <v>4478</v>
      </c>
      <c r="P1429" s="151" t="s">
        <v>420</v>
      </c>
      <c r="Q1429" s="151" t="s">
        <v>572</v>
      </c>
      <c r="R1429" s="151" t="s">
        <v>885</v>
      </c>
      <c r="T1429" s="151">
        <v>2</v>
      </c>
    </row>
    <row r="1430" spans="1:20" x14ac:dyDescent="0.2">
      <c r="A1430" s="151">
        <f t="shared" si="247"/>
        <v>56946</v>
      </c>
      <c r="B1430" s="151">
        <f t="shared" si="248"/>
        <v>5</v>
      </c>
      <c r="C1430" s="152">
        <f t="shared" si="249"/>
        <v>69</v>
      </c>
      <c r="D1430" s="152" t="str">
        <f t="shared" si="250"/>
        <v>竹山</v>
      </c>
      <c r="E1430" s="152" t="str">
        <f t="shared" si="251"/>
        <v>颯人</v>
      </c>
      <c r="F1430" s="153" t="str">
        <f t="shared" si="252"/>
        <v>ﾀｹﾔﾏ</v>
      </c>
      <c r="G1430" s="153" t="str">
        <f t="shared" si="253"/>
        <v>ﾊﾔﾄ</v>
      </c>
      <c r="H1430" s="154">
        <f t="shared" si="254"/>
        <v>1</v>
      </c>
      <c r="I1430" s="152" t="str">
        <f t="shared" si="246"/>
        <v>明大明治</v>
      </c>
      <c r="K1430" s="152" t="str">
        <f t="shared" si="255"/>
        <v>男</v>
      </c>
      <c r="M1430" s="151">
        <v>56946</v>
      </c>
      <c r="N1430" s="151" t="s">
        <v>4535</v>
      </c>
      <c r="O1430" s="151" t="s">
        <v>534</v>
      </c>
      <c r="P1430" s="151" t="s">
        <v>4537</v>
      </c>
      <c r="Q1430" s="151" t="s">
        <v>394</v>
      </c>
      <c r="R1430" s="151" t="s">
        <v>885</v>
      </c>
      <c r="T1430" s="151">
        <v>1</v>
      </c>
    </row>
    <row r="1431" spans="1:20" x14ac:dyDescent="0.2">
      <c r="A1431" s="151">
        <f t="shared" si="247"/>
        <v>56947</v>
      </c>
      <c r="B1431" s="151">
        <f t="shared" si="248"/>
        <v>5</v>
      </c>
      <c r="C1431" s="152">
        <f t="shared" si="249"/>
        <v>69</v>
      </c>
      <c r="D1431" s="152" t="str">
        <f t="shared" si="250"/>
        <v>山本</v>
      </c>
      <c r="E1431" s="152" t="str">
        <f t="shared" si="251"/>
        <v>翔太</v>
      </c>
      <c r="F1431" s="153" t="str">
        <f t="shared" si="252"/>
        <v>ﾔﾏﾓﾄ</v>
      </c>
      <c r="G1431" s="153" t="str">
        <f t="shared" si="253"/>
        <v>ｼｮｳﾀ</v>
      </c>
      <c r="H1431" s="154">
        <f t="shared" si="254"/>
        <v>2</v>
      </c>
      <c r="I1431" s="152" t="str">
        <f t="shared" si="246"/>
        <v>明大明治</v>
      </c>
      <c r="K1431" s="152" t="str">
        <f t="shared" si="255"/>
        <v>男</v>
      </c>
      <c r="M1431" s="151">
        <v>56947</v>
      </c>
      <c r="N1431" s="151" t="s">
        <v>129</v>
      </c>
      <c r="O1431" s="151" t="s">
        <v>181</v>
      </c>
      <c r="P1431" s="151" t="s">
        <v>384</v>
      </c>
      <c r="Q1431" s="151" t="s">
        <v>462</v>
      </c>
      <c r="R1431" s="151" t="s">
        <v>885</v>
      </c>
      <c r="T1431" s="151">
        <v>2</v>
      </c>
    </row>
    <row r="1432" spans="1:20" x14ac:dyDescent="0.2">
      <c r="A1432" s="151">
        <f t="shared" si="247"/>
        <v>56948</v>
      </c>
      <c r="B1432" s="151">
        <f t="shared" si="248"/>
        <v>5</v>
      </c>
      <c r="C1432" s="152">
        <f t="shared" si="249"/>
        <v>69</v>
      </c>
      <c r="D1432" s="152" t="str">
        <f t="shared" si="250"/>
        <v>木島</v>
      </c>
      <c r="E1432" s="152" t="str">
        <f t="shared" si="251"/>
        <v>光乃助</v>
      </c>
      <c r="F1432" s="153" t="str">
        <f t="shared" si="252"/>
        <v>ｷｼﾞﾏ</v>
      </c>
      <c r="G1432" s="153" t="str">
        <f t="shared" si="253"/>
        <v>ｺｳﾉｽｹ</v>
      </c>
      <c r="H1432" s="154">
        <f t="shared" si="254"/>
        <v>2</v>
      </c>
      <c r="I1432" s="152" t="str">
        <f t="shared" si="246"/>
        <v>明大明治</v>
      </c>
      <c r="K1432" s="152" t="str">
        <f t="shared" si="255"/>
        <v>男</v>
      </c>
      <c r="M1432" s="151">
        <v>56948</v>
      </c>
      <c r="N1432" s="151" t="s">
        <v>4479</v>
      </c>
      <c r="O1432" s="151" t="s">
        <v>4480</v>
      </c>
      <c r="P1432" s="151" t="s">
        <v>2940</v>
      </c>
      <c r="Q1432" s="151" t="s">
        <v>4481</v>
      </c>
      <c r="R1432" s="151" t="s">
        <v>885</v>
      </c>
      <c r="T1432" s="151">
        <v>2</v>
      </c>
    </row>
    <row r="1433" spans="1:20" x14ac:dyDescent="0.2">
      <c r="A1433" s="151">
        <f t="shared" si="247"/>
        <v>56949</v>
      </c>
      <c r="B1433" s="151">
        <f t="shared" si="248"/>
        <v>5</v>
      </c>
      <c r="C1433" s="152">
        <f t="shared" si="249"/>
        <v>69</v>
      </c>
      <c r="D1433" s="152" t="str">
        <f t="shared" si="250"/>
        <v>中森</v>
      </c>
      <c r="E1433" s="152" t="str">
        <f t="shared" si="251"/>
        <v>大智</v>
      </c>
      <c r="F1433" s="153" t="str">
        <f t="shared" si="252"/>
        <v>ﾅｶﾓﾘ</v>
      </c>
      <c r="G1433" s="153" t="str">
        <f t="shared" si="253"/>
        <v>ﾀﾞｲﾁ</v>
      </c>
      <c r="H1433" s="154">
        <f t="shared" si="254"/>
        <v>2</v>
      </c>
      <c r="I1433" s="152" t="str">
        <f t="shared" si="246"/>
        <v>明大明治</v>
      </c>
      <c r="K1433" s="152" t="str">
        <f t="shared" si="255"/>
        <v>男</v>
      </c>
      <c r="M1433" s="151">
        <v>56949</v>
      </c>
      <c r="N1433" s="151" t="s">
        <v>2912</v>
      </c>
      <c r="O1433" s="151" t="s">
        <v>1890</v>
      </c>
      <c r="P1433" s="151" t="s">
        <v>2914</v>
      </c>
      <c r="Q1433" s="151" t="s">
        <v>581</v>
      </c>
      <c r="R1433" s="151" t="s">
        <v>885</v>
      </c>
      <c r="T1433" s="151">
        <v>2</v>
      </c>
    </row>
    <row r="1434" spans="1:20" x14ac:dyDescent="0.2">
      <c r="A1434" s="151">
        <f t="shared" si="247"/>
        <v>56982</v>
      </c>
      <c r="B1434" s="151">
        <f t="shared" si="248"/>
        <v>5</v>
      </c>
      <c r="C1434" s="152">
        <f t="shared" si="249"/>
        <v>69</v>
      </c>
      <c r="D1434" s="152" t="str">
        <f t="shared" si="250"/>
        <v>小川</v>
      </c>
      <c r="E1434" s="152" t="str">
        <f t="shared" si="251"/>
        <v>理子</v>
      </c>
      <c r="F1434" s="153" t="str">
        <f t="shared" si="252"/>
        <v>ｵｶﾞﾜ</v>
      </c>
      <c r="G1434" s="153" t="str">
        <f t="shared" si="253"/>
        <v>ﾘｺ</v>
      </c>
      <c r="H1434" s="154">
        <f t="shared" si="254"/>
        <v>1</v>
      </c>
      <c r="I1434" s="152" t="str">
        <f t="shared" si="246"/>
        <v>明大明治</v>
      </c>
      <c r="K1434" s="152" t="str">
        <f t="shared" si="255"/>
        <v>女</v>
      </c>
      <c r="M1434" s="151">
        <v>56982</v>
      </c>
      <c r="N1434" s="151" t="s">
        <v>128</v>
      </c>
      <c r="O1434" s="151" t="s">
        <v>1857</v>
      </c>
      <c r="P1434" s="151" t="s">
        <v>382</v>
      </c>
      <c r="Q1434" s="151" t="s">
        <v>486</v>
      </c>
      <c r="R1434" s="151" t="s">
        <v>886</v>
      </c>
      <c r="T1434" s="151">
        <v>1</v>
      </c>
    </row>
    <row r="1435" spans="1:20" x14ac:dyDescent="0.2">
      <c r="A1435" s="151">
        <f t="shared" si="247"/>
        <v>56984</v>
      </c>
      <c r="B1435" s="151">
        <f t="shared" si="248"/>
        <v>5</v>
      </c>
      <c r="C1435" s="152">
        <f t="shared" si="249"/>
        <v>69</v>
      </c>
      <c r="D1435" s="152" t="str">
        <f t="shared" si="250"/>
        <v>柳本</v>
      </c>
      <c r="E1435" s="152" t="str">
        <f t="shared" si="251"/>
        <v>彩歌</v>
      </c>
      <c r="F1435" s="153" t="str">
        <f t="shared" si="252"/>
        <v>ﾔﾅｷﾞﾓﾄ</v>
      </c>
      <c r="G1435" s="153" t="str">
        <f t="shared" si="253"/>
        <v>ｱﾔｶ</v>
      </c>
      <c r="H1435" s="154">
        <f t="shared" si="254"/>
        <v>1</v>
      </c>
      <c r="I1435" s="152" t="str">
        <f t="shared" si="246"/>
        <v>明大明治</v>
      </c>
      <c r="K1435" s="152" t="str">
        <f t="shared" si="255"/>
        <v>女</v>
      </c>
      <c r="M1435" s="151">
        <v>56984</v>
      </c>
      <c r="N1435" s="151" t="s">
        <v>5199</v>
      </c>
      <c r="O1435" s="151" t="s">
        <v>5200</v>
      </c>
      <c r="P1435" s="151" t="s">
        <v>5201</v>
      </c>
      <c r="Q1435" s="151" t="s">
        <v>433</v>
      </c>
      <c r="R1435" s="151" t="s">
        <v>886</v>
      </c>
      <c r="T1435" s="151">
        <v>1</v>
      </c>
    </row>
    <row r="1436" spans="1:20" x14ac:dyDescent="0.2">
      <c r="A1436" s="151">
        <f t="shared" si="247"/>
        <v>56985</v>
      </c>
      <c r="B1436" s="151">
        <f t="shared" si="248"/>
        <v>5</v>
      </c>
      <c r="C1436" s="152">
        <f t="shared" si="249"/>
        <v>69</v>
      </c>
      <c r="D1436" s="152" t="str">
        <f t="shared" si="250"/>
        <v>木村</v>
      </c>
      <c r="E1436" s="152" t="str">
        <f t="shared" si="251"/>
        <v>結花</v>
      </c>
      <c r="F1436" s="153" t="str">
        <f t="shared" si="252"/>
        <v>ｷﾑﾗ</v>
      </c>
      <c r="G1436" s="153" t="str">
        <f t="shared" si="253"/>
        <v>ﾕｲｶ</v>
      </c>
      <c r="H1436" s="154">
        <f t="shared" si="254"/>
        <v>3</v>
      </c>
      <c r="I1436" s="152" t="str">
        <f t="shared" si="246"/>
        <v>明大明治</v>
      </c>
      <c r="K1436" s="152" t="str">
        <f t="shared" si="255"/>
        <v>女</v>
      </c>
      <c r="M1436" s="151">
        <v>56985</v>
      </c>
      <c r="N1436" s="151" t="s">
        <v>148</v>
      </c>
      <c r="O1436" s="151" t="s">
        <v>1253</v>
      </c>
      <c r="P1436" s="151" t="s">
        <v>363</v>
      </c>
      <c r="Q1436" s="151" t="s">
        <v>1254</v>
      </c>
      <c r="R1436" s="151" t="s">
        <v>886</v>
      </c>
      <c r="T1436" s="151">
        <v>3</v>
      </c>
    </row>
    <row r="1437" spans="1:20" x14ac:dyDescent="0.2">
      <c r="A1437" s="151">
        <f t="shared" si="247"/>
        <v>56986</v>
      </c>
      <c r="B1437" s="151">
        <f t="shared" si="248"/>
        <v>5</v>
      </c>
      <c r="C1437" s="152">
        <f t="shared" si="249"/>
        <v>69</v>
      </c>
      <c r="D1437" s="152" t="str">
        <f t="shared" si="250"/>
        <v>高橋</v>
      </c>
      <c r="E1437" s="152" t="str">
        <f t="shared" si="251"/>
        <v>樹梨</v>
      </c>
      <c r="F1437" s="153" t="str">
        <f t="shared" si="252"/>
        <v>ﾀｶﾊｼ</v>
      </c>
      <c r="G1437" s="153" t="str">
        <f t="shared" si="253"/>
        <v>ｼﾞｭﾘ</v>
      </c>
      <c r="H1437" s="154">
        <f t="shared" si="254"/>
        <v>3</v>
      </c>
      <c r="I1437" s="152" t="str">
        <f t="shared" si="246"/>
        <v>明大明治</v>
      </c>
      <c r="K1437" s="152" t="str">
        <f t="shared" si="255"/>
        <v>女</v>
      </c>
      <c r="M1437" s="151">
        <v>56986</v>
      </c>
      <c r="N1437" s="151" t="s">
        <v>123</v>
      </c>
      <c r="O1437" s="151" t="s">
        <v>2020</v>
      </c>
      <c r="P1437" s="151" t="s">
        <v>302</v>
      </c>
      <c r="Q1437" s="151" t="s">
        <v>1285</v>
      </c>
      <c r="R1437" s="151" t="s">
        <v>886</v>
      </c>
      <c r="T1437" s="151">
        <v>3</v>
      </c>
    </row>
    <row r="1438" spans="1:20" x14ac:dyDescent="0.2">
      <c r="A1438" s="151">
        <f t="shared" si="247"/>
        <v>56994</v>
      </c>
      <c r="B1438" s="151">
        <f t="shared" si="248"/>
        <v>5</v>
      </c>
      <c r="C1438" s="152">
        <f t="shared" si="249"/>
        <v>69</v>
      </c>
      <c r="D1438" s="152" t="str">
        <f t="shared" si="250"/>
        <v>菅生</v>
      </c>
      <c r="E1438" s="152" t="str">
        <f t="shared" si="251"/>
        <v>遥</v>
      </c>
      <c r="F1438" s="153" t="str">
        <f t="shared" si="252"/>
        <v>ｽｺﾞｳ</v>
      </c>
      <c r="G1438" s="153" t="str">
        <f t="shared" si="253"/>
        <v>ﾊﾙｶ</v>
      </c>
      <c r="H1438" s="154">
        <f t="shared" si="254"/>
        <v>1</v>
      </c>
      <c r="I1438" s="152" t="str">
        <f t="shared" si="246"/>
        <v>明大明治</v>
      </c>
      <c r="K1438" s="152" t="str">
        <f t="shared" si="255"/>
        <v>女</v>
      </c>
      <c r="M1438" s="151">
        <v>56994</v>
      </c>
      <c r="N1438" s="151" t="s">
        <v>6012</v>
      </c>
      <c r="O1438" s="151" t="s">
        <v>261</v>
      </c>
      <c r="P1438" s="151" t="s">
        <v>6013</v>
      </c>
      <c r="Q1438" s="151" t="s">
        <v>364</v>
      </c>
      <c r="R1438" s="151" t="s">
        <v>886</v>
      </c>
      <c r="T1438" s="151">
        <v>1</v>
      </c>
    </row>
    <row r="1439" spans="1:20" x14ac:dyDescent="0.2">
      <c r="A1439" s="151">
        <f t="shared" si="247"/>
        <v>56995</v>
      </c>
      <c r="B1439" s="151">
        <f t="shared" si="248"/>
        <v>5</v>
      </c>
      <c r="C1439" s="152">
        <f t="shared" si="249"/>
        <v>69</v>
      </c>
      <c r="D1439" s="152" t="str">
        <f t="shared" si="250"/>
        <v>福嶋</v>
      </c>
      <c r="E1439" s="152" t="str">
        <f t="shared" si="251"/>
        <v>涼夏</v>
      </c>
      <c r="F1439" s="153" t="str">
        <f t="shared" si="252"/>
        <v>ﾌｸｼﾏ</v>
      </c>
      <c r="G1439" s="153" t="str">
        <f t="shared" si="253"/>
        <v>ｽｽﾞｶ</v>
      </c>
      <c r="H1439" s="154">
        <f t="shared" si="254"/>
        <v>1</v>
      </c>
      <c r="I1439" s="152" t="str">
        <f t="shared" si="246"/>
        <v>明大明治</v>
      </c>
      <c r="K1439" s="152" t="str">
        <f t="shared" si="255"/>
        <v>女</v>
      </c>
      <c r="M1439" s="151">
        <v>56995</v>
      </c>
      <c r="N1439" s="151" t="s">
        <v>3645</v>
      </c>
      <c r="O1439" s="151" t="s">
        <v>6014</v>
      </c>
      <c r="P1439" s="151" t="s">
        <v>986</v>
      </c>
      <c r="Q1439" s="151" t="s">
        <v>2425</v>
      </c>
      <c r="R1439" s="151" t="s">
        <v>886</v>
      </c>
      <c r="T1439" s="151">
        <v>1</v>
      </c>
    </row>
    <row r="1440" spans="1:20" x14ac:dyDescent="0.2">
      <c r="A1440" s="151">
        <f t="shared" si="247"/>
        <v>56996</v>
      </c>
      <c r="B1440" s="151">
        <f t="shared" si="248"/>
        <v>5</v>
      </c>
      <c r="C1440" s="152">
        <f t="shared" si="249"/>
        <v>69</v>
      </c>
      <c r="D1440" s="152" t="str">
        <f t="shared" si="250"/>
        <v>大迫</v>
      </c>
      <c r="E1440" s="152" t="str">
        <f t="shared" si="251"/>
        <v>菜央</v>
      </c>
      <c r="F1440" s="153" t="str">
        <f t="shared" si="252"/>
        <v>ｵｵｻｺ</v>
      </c>
      <c r="G1440" s="153" t="str">
        <f t="shared" si="253"/>
        <v>ﾅｵ</v>
      </c>
      <c r="H1440" s="154">
        <f t="shared" si="254"/>
        <v>1</v>
      </c>
      <c r="I1440" s="152" t="str">
        <f t="shared" si="246"/>
        <v>明大明治</v>
      </c>
      <c r="K1440" s="152" t="str">
        <f t="shared" si="255"/>
        <v>女</v>
      </c>
      <c r="M1440" s="151">
        <v>56996</v>
      </c>
      <c r="N1440" s="151" t="s">
        <v>6015</v>
      </c>
      <c r="O1440" s="151" t="s">
        <v>4873</v>
      </c>
      <c r="P1440" s="151" t="s">
        <v>6016</v>
      </c>
      <c r="Q1440" s="151" t="s">
        <v>398</v>
      </c>
      <c r="R1440" s="151" t="s">
        <v>886</v>
      </c>
      <c r="T1440" s="151">
        <v>1</v>
      </c>
    </row>
    <row r="1441" spans="1:20" x14ac:dyDescent="0.2">
      <c r="A1441" s="151">
        <f t="shared" si="247"/>
        <v>57022</v>
      </c>
      <c r="B1441" s="151">
        <f t="shared" si="248"/>
        <v>5</v>
      </c>
      <c r="C1441" s="152">
        <f t="shared" si="249"/>
        <v>70</v>
      </c>
      <c r="D1441" s="152" t="str">
        <f t="shared" si="250"/>
        <v>指原</v>
      </c>
      <c r="E1441" s="152" t="str">
        <f t="shared" si="251"/>
        <v>未駆斗</v>
      </c>
      <c r="F1441" s="153" t="str">
        <f t="shared" si="252"/>
        <v>ｻｼﾊﾗ</v>
      </c>
      <c r="G1441" s="153" t="str">
        <f t="shared" si="253"/>
        <v>ﾐｸﾄ</v>
      </c>
      <c r="H1441" s="154">
        <f t="shared" si="254"/>
        <v>3</v>
      </c>
      <c r="I1441" s="152" t="str">
        <f t="shared" si="246"/>
        <v>都町田総合</v>
      </c>
      <c r="K1441" s="152" t="str">
        <f t="shared" si="255"/>
        <v>男</v>
      </c>
      <c r="M1441" s="151">
        <v>57022</v>
      </c>
      <c r="N1441" s="151" t="s">
        <v>1381</v>
      </c>
      <c r="O1441" s="151" t="s">
        <v>2745</v>
      </c>
      <c r="P1441" s="151" t="s">
        <v>1342</v>
      </c>
      <c r="Q1441" s="151" t="s">
        <v>2746</v>
      </c>
      <c r="R1441" s="151" t="s">
        <v>885</v>
      </c>
      <c r="T1441" s="151">
        <v>3</v>
      </c>
    </row>
    <row r="1442" spans="1:20" x14ac:dyDescent="0.2">
      <c r="A1442" s="151">
        <f t="shared" si="247"/>
        <v>57065</v>
      </c>
      <c r="B1442" s="151">
        <f t="shared" si="248"/>
        <v>5</v>
      </c>
      <c r="C1442" s="152">
        <f t="shared" si="249"/>
        <v>70</v>
      </c>
      <c r="D1442" s="152" t="str">
        <f t="shared" si="250"/>
        <v>中田</v>
      </c>
      <c r="E1442" s="152" t="str">
        <f t="shared" si="251"/>
        <v>佳音</v>
      </c>
      <c r="F1442" s="153" t="str">
        <f t="shared" si="252"/>
        <v>ﾅｶﾀ</v>
      </c>
      <c r="G1442" s="153" t="str">
        <f t="shared" si="253"/>
        <v>ｶﾉﾝ</v>
      </c>
      <c r="H1442" s="154">
        <f t="shared" si="254"/>
        <v>3</v>
      </c>
      <c r="I1442" s="152" t="str">
        <f t="shared" si="246"/>
        <v>都町田総合</v>
      </c>
      <c r="K1442" s="152" t="str">
        <f t="shared" si="255"/>
        <v>女</v>
      </c>
      <c r="M1442" s="151">
        <v>57065</v>
      </c>
      <c r="N1442" s="151" t="s">
        <v>173</v>
      </c>
      <c r="O1442" s="151" t="s">
        <v>2747</v>
      </c>
      <c r="P1442" s="151" t="s">
        <v>435</v>
      </c>
      <c r="Q1442" s="151" t="s">
        <v>2573</v>
      </c>
      <c r="R1442" s="151" t="s">
        <v>886</v>
      </c>
      <c r="T1442" s="151">
        <v>3</v>
      </c>
    </row>
    <row r="1443" spans="1:20" x14ac:dyDescent="0.2">
      <c r="A1443" s="151">
        <f t="shared" si="247"/>
        <v>60111</v>
      </c>
      <c r="B1443" s="151">
        <f t="shared" si="248"/>
        <v>6</v>
      </c>
      <c r="C1443" s="152">
        <f t="shared" si="249"/>
        <v>1</v>
      </c>
      <c r="D1443" s="152" t="str">
        <f t="shared" si="250"/>
        <v>萩原</v>
      </c>
      <c r="E1443" s="152" t="str">
        <f t="shared" si="251"/>
        <v>竜之介</v>
      </c>
      <c r="F1443" s="153" t="str">
        <f t="shared" si="252"/>
        <v>ﾊｷﾞﾜﾗ</v>
      </c>
      <c r="G1443" s="153" t="str">
        <f t="shared" si="253"/>
        <v>ﾘｭｳﾉｽｹ</v>
      </c>
      <c r="H1443" s="154">
        <f t="shared" si="254"/>
        <v>3</v>
      </c>
      <c r="I1443" s="152" t="str">
        <f t="shared" si="246"/>
        <v>都立川国際</v>
      </c>
      <c r="K1443" s="152" t="str">
        <f t="shared" si="255"/>
        <v>男</v>
      </c>
      <c r="M1443" s="151">
        <v>60111</v>
      </c>
      <c r="N1443" s="151" t="s">
        <v>256</v>
      </c>
      <c r="O1443" s="151" t="s">
        <v>2021</v>
      </c>
      <c r="P1443" s="151" t="s">
        <v>567</v>
      </c>
      <c r="Q1443" s="151" t="s">
        <v>395</v>
      </c>
      <c r="R1443" s="151" t="s">
        <v>885</v>
      </c>
      <c r="T1443" s="151">
        <v>3</v>
      </c>
    </row>
    <row r="1444" spans="1:20" x14ac:dyDescent="0.2">
      <c r="A1444" s="151">
        <f t="shared" si="247"/>
        <v>60112</v>
      </c>
      <c r="B1444" s="151">
        <f t="shared" si="248"/>
        <v>6</v>
      </c>
      <c r="C1444" s="152">
        <f t="shared" si="249"/>
        <v>1</v>
      </c>
      <c r="D1444" s="152" t="str">
        <f t="shared" si="250"/>
        <v>高橋</v>
      </c>
      <c r="E1444" s="152" t="str">
        <f t="shared" si="251"/>
        <v>海輝</v>
      </c>
      <c r="F1444" s="153" t="str">
        <f t="shared" si="252"/>
        <v>ﾀｶﾊｼ</v>
      </c>
      <c r="G1444" s="153" t="str">
        <f t="shared" si="253"/>
        <v>ﾐﾂｷ</v>
      </c>
      <c r="H1444" s="154">
        <f t="shared" si="254"/>
        <v>3</v>
      </c>
      <c r="I1444" s="152" t="str">
        <f t="shared" si="246"/>
        <v>都立川国際</v>
      </c>
      <c r="K1444" s="152" t="str">
        <f t="shared" si="255"/>
        <v>男</v>
      </c>
      <c r="M1444" s="151">
        <v>60112</v>
      </c>
      <c r="N1444" s="151" t="s">
        <v>123</v>
      </c>
      <c r="O1444" s="151" t="s">
        <v>2022</v>
      </c>
      <c r="P1444" s="151" t="s">
        <v>302</v>
      </c>
      <c r="Q1444" s="151" t="s">
        <v>1592</v>
      </c>
      <c r="R1444" s="151" t="s">
        <v>885</v>
      </c>
      <c r="T1444" s="151">
        <v>3</v>
      </c>
    </row>
    <row r="1445" spans="1:20" x14ac:dyDescent="0.2">
      <c r="A1445" s="151">
        <f t="shared" si="247"/>
        <v>60115</v>
      </c>
      <c r="B1445" s="151">
        <f t="shared" si="248"/>
        <v>6</v>
      </c>
      <c r="C1445" s="152">
        <f t="shared" si="249"/>
        <v>1</v>
      </c>
      <c r="D1445" s="152" t="str">
        <f t="shared" si="250"/>
        <v>今井</v>
      </c>
      <c r="E1445" s="152" t="str">
        <f t="shared" si="251"/>
        <v>優太</v>
      </c>
      <c r="F1445" s="153" t="str">
        <f t="shared" si="252"/>
        <v>ｲﾏｲ</v>
      </c>
      <c r="G1445" s="153" t="str">
        <f t="shared" si="253"/>
        <v>ﾕｳﾀ</v>
      </c>
      <c r="H1445" s="154">
        <f t="shared" si="254"/>
        <v>2</v>
      </c>
      <c r="I1445" s="152" t="str">
        <f t="shared" si="246"/>
        <v>都立川国際</v>
      </c>
      <c r="K1445" s="152" t="str">
        <f t="shared" si="255"/>
        <v>男</v>
      </c>
      <c r="M1445" s="151">
        <v>60115</v>
      </c>
      <c r="N1445" s="151" t="s">
        <v>642</v>
      </c>
      <c r="O1445" s="151" t="s">
        <v>179</v>
      </c>
      <c r="P1445" s="151" t="s">
        <v>643</v>
      </c>
      <c r="Q1445" s="151" t="s">
        <v>373</v>
      </c>
      <c r="R1445" s="151" t="s">
        <v>885</v>
      </c>
      <c r="T1445" s="151">
        <v>2</v>
      </c>
    </row>
    <row r="1446" spans="1:20" x14ac:dyDescent="0.2">
      <c r="A1446" s="151">
        <f t="shared" si="247"/>
        <v>60116</v>
      </c>
      <c r="B1446" s="151">
        <f t="shared" si="248"/>
        <v>6</v>
      </c>
      <c r="C1446" s="152">
        <f t="shared" si="249"/>
        <v>1</v>
      </c>
      <c r="D1446" s="152" t="str">
        <f t="shared" si="250"/>
        <v>松本</v>
      </c>
      <c r="E1446" s="152" t="str">
        <f t="shared" si="251"/>
        <v>丈一郎</v>
      </c>
      <c r="F1446" s="153" t="str">
        <f t="shared" si="252"/>
        <v>ﾏﾂﾓﾄ</v>
      </c>
      <c r="G1446" s="153" t="str">
        <f t="shared" si="253"/>
        <v>ｼﾞｮｳｲﾁﾛｳ</v>
      </c>
      <c r="H1446" s="154">
        <f t="shared" si="254"/>
        <v>1</v>
      </c>
      <c r="I1446" s="152" t="str">
        <f t="shared" si="246"/>
        <v>都立川国際</v>
      </c>
      <c r="K1446" s="152" t="str">
        <f t="shared" si="255"/>
        <v>男</v>
      </c>
      <c r="M1446" s="151">
        <v>60116</v>
      </c>
      <c r="N1446" s="151" t="s">
        <v>133</v>
      </c>
      <c r="O1446" s="151" t="s">
        <v>5204</v>
      </c>
      <c r="P1446" s="151" t="s">
        <v>311</v>
      </c>
      <c r="Q1446" s="151" t="s">
        <v>5205</v>
      </c>
      <c r="R1446" s="151" t="s">
        <v>885</v>
      </c>
      <c r="T1446" s="151">
        <v>1</v>
      </c>
    </row>
    <row r="1447" spans="1:20" x14ac:dyDescent="0.2">
      <c r="A1447" s="151">
        <f t="shared" si="247"/>
        <v>60117</v>
      </c>
      <c r="B1447" s="151">
        <f t="shared" si="248"/>
        <v>6</v>
      </c>
      <c r="C1447" s="152">
        <f t="shared" si="249"/>
        <v>1</v>
      </c>
      <c r="D1447" s="152" t="str">
        <f t="shared" si="250"/>
        <v>岡本</v>
      </c>
      <c r="E1447" s="152" t="str">
        <f t="shared" si="251"/>
        <v>琉生</v>
      </c>
      <c r="F1447" s="153" t="str">
        <f t="shared" si="252"/>
        <v>ｵｶﾓﾄ</v>
      </c>
      <c r="G1447" s="153" t="str">
        <f t="shared" si="253"/>
        <v>ﾘｭｳｾｲ</v>
      </c>
      <c r="H1447" s="154">
        <f t="shared" si="254"/>
        <v>1</v>
      </c>
      <c r="I1447" s="152" t="str">
        <f t="shared" si="246"/>
        <v>都立川国際</v>
      </c>
      <c r="K1447" s="152" t="str">
        <f t="shared" si="255"/>
        <v>男</v>
      </c>
      <c r="M1447" s="151">
        <v>60117</v>
      </c>
      <c r="N1447" s="151" t="s">
        <v>227</v>
      </c>
      <c r="O1447" s="151" t="s">
        <v>4824</v>
      </c>
      <c r="P1447" s="151" t="s">
        <v>372</v>
      </c>
      <c r="Q1447" s="151" t="s">
        <v>1288</v>
      </c>
      <c r="R1447" s="151" t="s">
        <v>885</v>
      </c>
      <c r="T1447" s="151">
        <v>1</v>
      </c>
    </row>
    <row r="1448" spans="1:20" x14ac:dyDescent="0.2">
      <c r="A1448" s="151">
        <f t="shared" si="247"/>
        <v>60118</v>
      </c>
      <c r="B1448" s="151">
        <f t="shared" si="248"/>
        <v>6</v>
      </c>
      <c r="C1448" s="152">
        <f t="shared" si="249"/>
        <v>1</v>
      </c>
      <c r="D1448" s="152" t="str">
        <f t="shared" si="250"/>
        <v>岸野</v>
      </c>
      <c r="E1448" s="152" t="str">
        <f t="shared" si="251"/>
        <v>浩太郎</v>
      </c>
      <c r="F1448" s="153" t="str">
        <f t="shared" si="252"/>
        <v>ｷｼﾉ</v>
      </c>
      <c r="G1448" s="153" t="str">
        <f t="shared" si="253"/>
        <v>ｺｳﾀﾛｳ</v>
      </c>
      <c r="H1448" s="154">
        <f t="shared" si="254"/>
        <v>1</v>
      </c>
      <c r="I1448" s="152" t="str">
        <f t="shared" si="246"/>
        <v>都立川国際</v>
      </c>
      <c r="K1448" s="152" t="str">
        <f t="shared" si="255"/>
        <v>男</v>
      </c>
      <c r="M1448" s="151">
        <v>60118</v>
      </c>
      <c r="N1448" s="151" t="s">
        <v>5206</v>
      </c>
      <c r="O1448" s="151" t="s">
        <v>5207</v>
      </c>
      <c r="P1448" s="151" t="s">
        <v>5208</v>
      </c>
      <c r="Q1448" s="151" t="s">
        <v>381</v>
      </c>
      <c r="R1448" s="151" t="s">
        <v>885</v>
      </c>
      <c r="T1448" s="151">
        <v>1</v>
      </c>
    </row>
    <row r="1449" spans="1:20" x14ac:dyDescent="0.2">
      <c r="A1449" s="151">
        <f t="shared" si="247"/>
        <v>60119</v>
      </c>
      <c r="B1449" s="151">
        <f t="shared" si="248"/>
        <v>6</v>
      </c>
      <c r="C1449" s="152">
        <f t="shared" si="249"/>
        <v>1</v>
      </c>
      <c r="D1449" s="152" t="str">
        <f t="shared" si="250"/>
        <v>仲</v>
      </c>
      <c r="E1449" s="152" t="str">
        <f t="shared" si="251"/>
        <v>大和</v>
      </c>
      <c r="F1449" s="153" t="str">
        <f t="shared" si="252"/>
        <v>ﾅｶ</v>
      </c>
      <c r="G1449" s="153" t="str">
        <f t="shared" si="253"/>
        <v>ﾔﾏﾄ</v>
      </c>
      <c r="H1449" s="154">
        <f t="shared" si="254"/>
        <v>1</v>
      </c>
      <c r="I1449" s="152" t="str">
        <f t="shared" si="246"/>
        <v>都立川国際</v>
      </c>
      <c r="K1449" s="152" t="str">
        <f t="shared" si="255"/>
        <v>男</v>
      </c>
      <c r="M1449" s="151">
        <v>60119</v>
      </c>
      <c r="N1449" s="151" t="s">
        <v>3638</v>
      </c>
      <c r="O1449" s="151" t="s">
        <v>1197</v>
      </c>
      <c r="P1449" s="151" t="s">
        <v>3639</v>
      </c>
      <c r="Q1449" s="151" t="s">
        <v>1530</v>
      </c>
      <c r="R1449" s="151" t="s">
        <v>885</v>
      </c>
      <c r="T1449" s="151">
        <v>1</v>
      </c>
    </row>
    <row r="1450" spans="1:20" x14ac:dyDescent="0.2">
      <c r="A1450" s="151">
        <f t="shared" si="247"/>
        <v>60120</v>
      </c>
      <c r="B1450" s="151">
        <f t="shared" si="248"/>
        <v>6</v>
      </c>
      <c r="C1450" s="152">
        <f t="shared" si="249"/>
        <v>1</v>
      </c>
      <c r="D1450" s="152" t="str">
        <f t="shared" si="250"/>
        <v>岡田</v>
      </c>
      <c r="E1450" s="152" t="str">
        <f t="shared" si="251"/>
        <v>翔吾</v>
      </c>
      <c r="F1450" s="153" t="str">
        <f t="shared" si="252"/>
        <v>ｵｶﾀﾞ</v>
      </c>
      <c r="G1450" s="153" t="str">
        <f t="shared" si="253"/>
        <v>ｼｮｳｺﾞ</v>
      </c>
      <c r="H1450" s="154">
        <f t="shared" si="254"/>
        <v>1</v>
      </c>
      <c r="I1450" s="152" t="str">
        <f t="shared" si="246"/>
        <v>都立川国際</v>
      </c>
      <c r="K1450" s="152" t="str">
        <f t="shared" si="255"/>
        <v>男</v>
      </c>
      <c r="M1450" s="151">
        <v>60120</v>
      </c>
      <c r="N1450" s="151" t="s">
        <v>110</v>
      </c>
      <c r="O1450" s="151" t="s">
        <v>3811</v>
      </c>
      <c r="P1450" s="151" t="s">
        <v>332</v>
      </c>
      <c r="Q1450" s="151" t="s">
        <v>990</v>
      </c>
      <c r="R1450" s="151" t="s">
        <v>885</v>
      </c>
      <c r="T1450" s="151">
        <v>1</v>
      </c>
    </row>
    <row r="1451" spans="1:20" x14ac:dyDescent="0.2">
      <c r="A1451" s="151">
        <f t="shared" si="247"/>
        <v>60121</v>
      </c>
      <c r="B1451" s="151">
        <f t="shared" si="248"/>
        <v>6</v>
      </c>
      <c r="C1451" s="152">
        <f t="shared" si="249"/>
        <v>1</v>
      </c>
      <c r="D1451" s="152" t="str">
        <f t="shared" si="250"/>
        <v>柿澤</v>
      </c>
      <c r="E1451" s="152" t="str">
        <f t="shared" si="251"/>
        <v>勇佑</v>
      </c>
      <c r="F1451" s="153" t="str">
        <f t="shared" si="252"/>
        <v>ｶｷｻﾞﾜ</v>
      </c>
      <c r="G1451" s="153" t="str">
        <f t="shared" si="253"/>
        <v>ﾕｳｽｹ</v>
      </c>
      <c r="H1451" s="154">
        <f t="shared" si="254"/>
        <v>1</v>
      </c>
      <c r="I1451" s="152" t="str">
        <f t="shared" si="246"/>
        <v>都立川国際</v>
      </c>
      <c r="K1451" s="152" t="str">
        <f t="shared" si="255"/>
        <v>男</v>
      </c>
      <c r="M1451" s="151">
        <v>60121</v>
      </c>
      <c r="N1451" s="151" t="s">
        <v>4288</v>
      </c>
      <c r="O1451" s="151" t="s">
        <v>5209</v>
      </c>
      <c r="P1451" s="151" t="s">
        <v>4290</v>
      </c>
      <c r="Q1451" s="151" t="s">
        <v>447</v>
      </c>
      <c r="R1451" s="151" t="s">
        <v>885</v>
      </c>
      <c r="T1451" s="151">
        <v>1</v>
      </c>
    </row>
    <row r="1452" spans="1:20" x14ac:dyDescent="0.2">
      <c r="A1452" s="151">
        <f t="shared" si="247"/>
        <v>60122</v>
      </c>
      <c r="B1452" s="151">
        <f t="shared" si="248"/>
        <v>6</v>
      </c>
      <c r="C1452" s="152">
        <f t="shared" si="249"/>
        <v>1</v>
      </c>
      <c r="D1452" s="152" t="str">
        <f t="shared" si="250"/>
        <v>松下</v>
      </c>
      <c r="E1452" s="152" t="str">
        <f t="shared" si="251"/>
        <v>仁</v>
      </c>
      <c r="F1452" s="153" t="str">
        <f t="shared" si="252"/>
        <v>ﾏﾂｼﾀ</v>
      </c>
      <c r="G1452" s="153" t="str">
        <f t="shared" si="253"/>
        <v>ｼﾞﾝ</v>
      </c>
      <c r="H1452" s="154">
        <f t="shared" si="254"/>
        <v>1</v>
      </c>
      <c r="I1452" s="152" t="str">
        <f t="shared" si="246"/>
        <v>都立川国際</v>
      </c>
      <c r="K1452" s="152" t="str">
        <f t="shared" si="255"/>
        <v>男</v>
      </c>
      <c r="M1452" s="151">
        <v>60122</v>
      </c>
      <c r="N1452" s="151" t="s">
        <v>154</v>
      </c>
      <c r="O1452" s="151" t="s">
        <v>5210</v>
      </c>
      <c r="P1452" s="151" t="s">
        <v>469</v>
      </c>
      <c r="Q1452" s="151" t="s">
        <v>5038</v>
      </c>
      <c r="R1452" s="151" t="s">
        <v>885</v>
      </c>
      <c r="T1452" s="151">
        <v>1</v>
      </c>
    </row>
    <row r="1453" spans="1:20" x14ac:dyDescent="0.2">
      <c r="A1453" s="151">
        <f t="shared" si="247"/>
        <v>60123</v>
      </c>
      <c r="B1453" s="151">
        <f t="shared" si="248"/>
        <v>6</v>
      </c>
      <c r="C1453" s="152">
        <f t="shared" si="249"/>
        <v>1</v>
      </c>
      <c r="D1453" s="152" t="str">
        <f t="shared" si="250"/>
        <v>宮坂</v>
      </c>
      <c r="E1453" s="152" t="str">
        <f t="shared" si="251"/>
        <v>操太朗</v>
      </c>
      <c r="F1453" s="153" t="str">
        <f t="shared" si="252"/>
        <v>ﾐﾔｻｶ</v>
      </c>
      <c r="G1453" s="153" t="str">
        <f t="shared" si="253"/>
        <v>ｿｳﾀﾛｳ</v>
      </c>
      <c r="H1453" s="154">
        <f t="shared" si="254"/>
        <v>1</v>
      </c>
      <c r="I1453" s="152" t="str">
        <f t="shared" si="246"/>
        <v>都立川国際</v>
      </c>
      <c r="K1453" s="152" t="str">
        <f t="shared" si="255"/>
        <v>男</v>
      </c>
      <c r="M1453" s="151">
        <v>60123</v>
      </c>
      <c r="N1453" s="151" t="s">
        <v>1829</v>
      </c>
      <c r="O1453" s="151" t="s">
        <v>5211</v>
      </c>
      <c r="P1453" s="151" t="s">
        <v>1830</v>
      </c>
      <c r="Q1453" s="151" t="s">
        <v>1763</v>
      </c>
      <c r="R1453" s="151" t="s">
        <v>885</v>
      </c>
      <c r="T1453" s="151">
        <v>1</v>
      </c>
    </row>
    <row r="1454" spans="1:20" x14ac:dyDescent="0.2">
      <c r="A1454" s="151">
        <f t="shared" si="247"/>
        <v>60124</v>
      </c>
      <c r="B1454" s="151">
        <f t="shared" si="248"/>
        <v>6</v>
      </c>
      <c r="C1454" s="152">
        <f t="shared" si="249"/>
        <v>1</v>
      </c>
      <c r="D1454" s="152" t="str">
        <f t="shared" si="250"/>
        <v>栁澤</v>
      </c>
      <c r="E1454" s="152" t="str">
        <f t="shared" si="251"/>
        <v>千尋</v>
      </c>
      <c r="F1454" s="153" t="str">
        <f t="shared" si="252"/>
        <v>ﾔﾅｷﾞｻﾜ</v>
      </c>
      <c r="G1454" s="153" t="str">
        <f t="shared" si="253"/>
        <v>ﾁﾋﾛ</v>
      </c>
      <c r="H1454" s="154">
        <f t="shared" si="254"/>
        <v>1</v>
      </c>
      <c r="I1454" s="152" t="str">
        <f t="shared" si="246"/>
        <v>都立川国際</v>
      </c>
      <c r="K1454" s="152" t="str">
        <f t="shared" si="255"/>
        <v>男</v>
      </c>
      <c r="M1454" s="151">
        <v>60124</v>
      </c>
      <c r="N1454" s="151" t="s">
        <v>5212</v>
      </c>
      <c r="O1454" s="151" t="s">
        <v>5213</v>
      </c>
      <c r="P1454" s="151" t="s">
        <v>1204</v>
      </c>
      <c r="Q1454" s="151" t="s">
        <v>492</v>
      </c>
      <c r="R1454" s="151" t="s">
        <v>885</v>
      </c>
      <c r="T1454" s="151">
        <v>1</v>
      </c>
    </row>
    <row r="1455" spans="1:20" x14ac:dyDescent="0.2">
      <c r="A1455" s="151">
        <f t="shared" si="247"/>
        <v>60162</v>
      </c>
      <c r="B1455" s="151">
        <f t="shared" si="248"/>
        <v>6</v>
      </c>
      <c r="C1455" s="152">
        <f t="shared" si="249"/>
        <v>1</v>
      </c>
      <c r="D1455" s="152" t="str">
        <f t="shared" si="250"/>
        <v>岩田</v>
      </c>
      <c r="E1455" s="152" t="str">
        <f t="shared" si="251"/>
        <v>美波</v>
      </c>
      <c r="F1455" s="153" t="str">
        <f t="shared" si="252"/>
        <v>ｲﾜﾀ</v>
      </c>
      <c r="G1455" s="153" t="str">
        <f t="shared" si="253"/>
        <v>ﾐﾅﾐ</v>
      </c>
      <c r="H1455" s="154">
        <f t="shared" si="254"/>
        <v>3</v>
      </c>
      <c r="I1455" s="152" t="str">
        <f t="shared" si="246"/>
        <v>都立川国際</v>
      </c>
      <c r="K1455" s="152" t="str">
        <f t="shared" si="255"/>
        <v>女</v>
      </c>
      <c r="M1455" s="151">
        <v>60162</v>
      </c>
      <c r="N1455" s="151" t="s">
        <v>1272</v>
      </c>
      <c r="O1455" s="151" t="s">
        <v>1545</v>
      </c>
      <c r="P1455" s="151" t="s">
        <v>1273</v>
      </c>
      <c r="Q1455" s="151" t="s">
        <v>514</v>
      </c>
      <c r="R1455" s="151" t="s">
        <v>886</v>
      </c>
      <c r="T1455" s="151">
        <v>3</v>
      </c>
    </row>
    <row r="1456" spans="1:20" x14ac:dyDescent="0.2">
      <c r="A1456" s="151">
        <f t="shared" si="247"/>
        <v>60163</v>
      </c>
      <c r="B1456" s="151">
        <f t="shared" si="248"/>
        <v>6</v>
      </c>
      <c r="C1456" s="152">
        <f t="shared" si="249"/>
        <v>1</v>
      </c>
      <c r="D1456" s="152" t="str">
        <f t="shared" si="250"/>
        <v>山岸</v>
      </c>
      <c r="E1456" s="152" t="str">
        <f t="shared" si="251"/>
        <v>生侑</v>
      </c>
      <c r="F1456" s="153" t="str">
        <f t="shared" si="252"/>
        <v>ﾔﾏｷﾞｼ</v>
      </c>
      <c r="G1456" s="153" t="str">
        <f t="shared" si="253"/>
        <v>ｱﾕｳ</v>
      </c>
      <c r="H1456" s="154">
        <f t="shared" si="254"/>
        <v>2</v>
      </c>
      <c r="I1456" s="152" t="str">
        <f t="shared" si="246"/>
        <v>都立川国際</v>
      </c>
      <c r="K1456" s="152" t="str">
        <f t="shared" si="255"/>
        <v>女</v>
      </c>
      <c r="M1456" s="151">
        <v>60163</v>
      </c>
      <c r="N1456" s="151" t="s">
        <v>193</v>
      </c>
      <c r="O1456" s="151" t="s">
        <v>3688</v>
      </c>
      <c r="P1456" s="151" t="s">
        <v>603</v>
      </c>
      <c r="Q1456" s="151" t="s">
        <v>3689</v>
      </c>
      <c r="R1456" s="151" t="s">
        <v>886</v>
      </c>
      <c r="T1456" s="151">
        <v>2</v>
      </c>
    </row>
    <row r="1457" spans="1:20" x14ac:dyDescent="0.2">
      <c r="A1457" s="151">
        <f t="shared" si="247"/>
        <v>60164</v>
      </c>
      <c r="B1457" s="151">
        <f t="shared" si="248"/>
        <v>6</v>
      </c>
      <c r="C1457" s="152">
        <f t="shared" si="249"/>
        <v>1</v>
      </c>
      <c r="D1457" s="152" t="str">
        <f t="shared" si="250"/>
        <v>猪股</v>
      </c>
      <c r="E1457" s="152" t="str">
        <f t="shared" si="251"/>
        <v>明日香</v>
      </c>
      <c r="F1457" s="153" t="str">
        <f t="shared" si="252"/>
        <v>ｲﾉﾏﾀ</v>
      </c>
      <c r="G1457" s="153" t="str">
        <f t="shared" si="253"/>
        <v>ｱｽｶ</v>
      </c>
      <c r="H1457" s="154">
        <f t="shared" si="254"/>
        <v>2</v>
      </c>
      <c r="I1457" s="152" t="str">
        <f t="shared" si="246"/>
        <v>都立川国際</v>
      </c>
      <c r="K1457" s="152" t="str">
        <f t="shared" si="255"/>
        <v>女</v>
      </c>
      <c r="M1457" s="151">
        <v>60164</v>
      </c>
      <c r="N1457" s="151" t="s">
        <v>3690</v>
      </c>
      <c r="O1457" s="151" t="s">
        <v>171</v>
      </c>
      <c r="P1457" s="151" t="s">
        <v>1338</v>
      </c>
      <c r="Q1457" s="151" t="s">
        <v>538</v>
      </c>
      <c r="R1457" s="151" t="s">
        <v>886</v>
      </c>
      <c r="T1457" s="151">
        <v>2</v>
      </c>
    </row>
    <row r="1458" spans="1:20" x14ac:dyDescent="0.2">
      <c r="A1458" s="151">
        <f t="shared" si="247"/>
        <v>60165</v>
      </c>
      <c r="B1458" s="151">
        <f t="shared" si="248"/>
        <v>6</v>
      </c>
      <c r="C1458" s="152">
        <f t="shared" si="249"/>
        <v>1</v>
      </c>
      <c r="D1458" s="152" t="str">
        <f t="shared" si="250"/>
        <v>長谷</v>
      </c>
      <c r="E1458" s="152" t="str">
        <f t="shared" si="251"/>
        <v>優里奈</v>
      </c>
      <c r="F1458" s="153" t="str">
        <f t="shared" si="252"/>
        <v>ﾊｾ</v>
      </c>
      <c r="G1458" s="153" t="str">
        <f t="shared" si="253"/>
        <v>ﾕﾘﾅ</v>
      </c>
      <c r="H1458" s="154">
        <f t="shared" si="254"/>
        <v>2</v>
      </c>
      <c r="I1458" s="152" t="str">
        <f t="shared" si="246"/>
        <v>都立川国際</v>
      </c>
      <c r="K1458" s="152" t="str">
        <f t="shared" si="255"/>
        <v>女</v>
      </c>
      <c r="M1458" s="151">
        <v>60165</v>
      </c>
      <c r="N1458" s="151" t="s">
        <v>3691</v>
      </c>
      <c r="O1458" s="151" t="s">
        <v>3692</v>
      </c>
      <c r="P1458" s="151" t="s">
        <v>3693</v>
      </c>
      <c r="Q1458" s="151" t="s">
        <v>1478</v>
      </c>
      <c r="R1458" s="151" t="s">
        <v>886</v>
      </c>
      <c r="T1458" s="151">
        <v>2</v>
      </c>
    </row>
    <row r="1459" spans="1:20" x14ac:dyDescent="0.2">
      <c r="A1459" s="151">
        <f t="shared" si="247"/>
        <v>60166</v>
      </c>
      <c r="B1459" s="151">
        <f t="shared" si="248"/>
        <v>6</v>
      </c>
      <c r="C1459" s="152">
        <f t="shared" si="249"/>
        <v>1</v>
      </c>
      <c r="D1459" s="152" t="str">
        <f t="shared" si="250"/>
        <v>大西</v>
      </c>
      <c r="E1459" s="152" t="str">
        <f t="shared" si="251"/>
        <v>望美</v>
      </c>
      <c r="F1459" s="153" t="str">
        <f t="shared" si="252"/>
        <v>ｵｵﾆｼ</v>
      </c>
      <c r="G1459" s="153" t="str">
        <f t="shared" si="253"/>
        <v>ﾉｿﾞﾐ</v>
      </c>
      <c r="H1459" s="154">
        <f t="shared" si="254"/>
        <v>1</v>
      </c>
      <c r="I1459" s="152" t="str">
        <f t="shared" si="246"/>
        <v>都立川国際</v>
      </c>
      <c r="K1459" s="152" t="str">
        <f t="shared" si="255"/>
        <v>女</v>
      </c>
      <c r="M1459" s="151">
        <v>60166</v>
      </c>
      <c r="N1459" s="151" t="s">
        <v>5202</v>
      </c>
      <c r="O1459" s="151" t="s">
        <v>6017</v>
      </c>
      <c r="P1459" s="151" t="s">
        <v>5203</v>
      </c>
      <c r="Q1459" s="151" t="s">
        <v>551</v>
      </c>
      <c r="R1459" s="151" t="s">
        <v>886</v>
      </c>
      <c r="T1459" s="151">
        <v>1</v>
      </c>
    </row>
    <row r="1460" spans="1:20" x14ac:dyDescent="0.2">
      <c r="A1460" s="151">
        <f t="shared" si="247"/>
        <v>60167</v>
      </c>
      <c r="B1460" s="151">
        <f t="shared" si="248"/>
        <v>6</v>
      </c>
      <c r="C1460" s="152">
        <f t="shared" si="249"/>
        <v>1</v>
      </c>
      <c r="D1460" s="152" t="str">
        <f t="shared" si="250"/>
        <v>堀内</v>
      </c>
      <c r="E1460" s="152" t="str">
        <f t="shared" si="251"/>
        <v>瑞穂</v>
      </c>
      <c r="F1460" s="153" t="str">
        <f t="shared" si="252"/>
        <v>ﾎﾘｳﾁ</v>
      </c>
      <c r="G1460" s="153" t="str">
        <f t="shared" si="253"/>
        <v>ﾐｽﾞﾎ</v>
      </c>
      <c r="H1460" s="154">
        <f t="shared" si="254"/>
        <v>1</v>
      </c>
      <c r="I1460" s="152" t="str">
        <f t="shared" si="246"/>
        <v>都立川国際</v>
      </c>
      <c r="K1460" s="152" t="str">
        <f t="shared" si="255"/>
        <v>女</v>
      </c>
      <c r="M1460" s="151">
        <v>60167</v>
      </c>
      <c r="N1460" s="151" t="s">
        <v>1314</v>
      </c>
      <c r="O1460" s="151" t="s">
        <v>4346</v>
      </c>
      <c r="P1460" s="151" t="s">
        <v>1315</v>
      </c>
      <c r="Q1460" s="151" t="s">
        <v>3744</v>
      </c>
      <c r="R1460" s="151" t="s">
        <v>886</v>
      </c>
      <c r="T1460" s="151">
        <v>1</v>
      </c>
    </row>
    <row r="1461" spans="1:20" x14ac:dyDescent="0.2">
      <c r="A1461" s="151">
        <f t="shared" si="247"/>
        <v>60168</v>
      </c>
      <c r="B1461" s="151">
        <f t="shared" si="248"/>
        <v>6</v>
      </c>
      <c r="C1461" s="152">
        <f t="shared" si="249"/>
        <v>1</v>
      </c>
      <c r="D1461" s="152" t="str">
        <f t="shared" si="250"/>
        <v>室</v>
      </c>
      <c r="E1461" s="152" t="str">
        <f t="shared" si="251"/>
        <v>美冬</v>
      </c>
      <c r="F1461" s="153" t="str">
        <f t="shared" si="252"/>
        <v>ﾑﾛ</v>
      </c>
      <c r="G1461" s="153" t="str">
        <f t="shared" si="253"/>
        <v>ﾐﾌﾕ</v>
      </c>
      <c r="H1461" s="154">
        <f t="shared" si="254"/>
        <v>1</v>
      </c>
      <c r="I1461" s="152" t="str">
        <f t="shared" si="246"/>
        <v>都立川国際</v>
      </c>
      <c r="K1461" s="152" t="str">
        <f t="shared" si="255"/>
        <v>女</v>
      </c>
      <c r="M1461" s="151">
        <v>60168</v>
      </c>
      <c r="N1461" s="151" t="s">
        <v>5214</v>
      </c>
      <c r="O1461" s="151" t="s">
        <v>5215</v>
      </c>
      <c r="P1461" s="151" t="s">
        <v>5216</v>
      </c>
      <c r="Q1461" s="151" t="s">
        <v>5217</v>
      </c>
      <c r="R1461" s="151" t="s">
        <v>886</v>
      </c>
      <c r="T1461" s="151">
        <v>1</v>
      </c>
    </row>
    <row r="1462" spans="1:20" x14ac:dyDescent="0.2">
      <c r="A1462" s="151">
        <f t="shared" si="247"/>
        <v>60169</v>
      </c>
      <c r="B1462" s="151">
        <f t="shared" si="248"/>
        <v>6</v>
      </c>
      <c r="C1462" s="152">
        <f t="shared" si="249"/>
        <v>1</v>
      </c>
      <c r="D1462" s="152" t="str">
        <f t="shared" si="250"/>
        <v>岸田</v>
      </c>
      <c r="E1462" s="152" t="str">
        <f t="shared" si="251"/>
        <v>茉優</v>
      </c>
      <c r="F1462" s="153" t="str">
        <f t="shared" si="252"/>
        <v>ｷｼﾀﾞ</v>
      </c>
      <c r="G1462" s="153" t="str">
        <f t="shared" si="253"/>
        <v>ﾏﾕ</v>
      </c>
      <c r="H1462" s="154">
        <f t="shared" si="254"/>
        <v>1</v>
      </c>
      <c r="I1462" s="152" t="str">
        <f t="shared" si="246"/>
        <v>都立川国際</v>
      </c>
      <c r="K1462" s="152" t="str">
        <f t="shared" si="255"/>
        <v>女</v>
      </c>
      <c r="M1462" s="151">
        <v>60169</v>
      </c>
      <c r="N1462" s="151" t="s">
        <v>5218</v>
      </c>
      <c r="O1462" s="151" t="s">
        <v>2828</v>
      </c>
      <c r="P1462" s="151" t="s">
        <v>5219</v>
      </c>
      <c r="Q1462" s="151" t="s">
        <v>328</v>
      </c>
      <c r="R1462" s="151" t="s">
        <v>886</v>
      </c>
      <c r="T1462" s="151">
        <v>1</v>
      </c>
    </row>
    <row r="1463" spans="1:20" x14ac:dyDescent="0.2">
      <c r="A1463" s="151">
        <f t="shared" si="247"/>
        <v>60170</v>
      </c>
      <c r="B1463" s="151">
        <f t="shared" si="248"/>
        <v>6</v>
      </c>
      <c r="C1463" s="152">
        <f t="shared" si="249"/>
        <v>1</v>
      </c>
      <c r="D1463" s="152" t="str">
        <f t="shared" si="250"/>
        <v>菅田</v>
      </c>
      <c r="E1463" s="152" t="str">
        <f t="shared" si="251"/>
        <v>有紀子</v>
      </c>
      <c r="F1463" s="153" t="str">
        <f t="shared" si="252"/>
        <v>ｽｹﾞﾀ</v>
      </c>
      <c r="G1463" s="153" t="str">
        <f t="shared" si="253"/>
        <v>ﾕｷｺ</v>
      </c>
      <c r="H1463" s="154">
        <f t="shared" si="254"/>
        <v>1</v>
      </c>
      <c r="I1463" s="152" t="str">
        <f t="shared" si="246"/>
        <v>都立川国際</v>
      </c>
      <c r="K1463" s="152" t="str">
        <f t="shared" si="255"/>
        <v>女</v>
      </c>
      <c r="M1463" s="151">
        <v>60170</v>
      </c>
      <c r="N1463" s="151" t="s">
        <v>5220</v>
      </c>
      <c r="O1463" s="151" t="s">
        <v>5221</v>
      </c>
      <c r="P1463" s="151" t="s">
        <v>5222</v>
      </c>
      <c r="Q1463" s="151" t="s">
        <v>4573</v>
      </c>
      <c r="R1463" s="151" t="s">
        <v>886</v>
      </c>
      <c r="T1463" s="151">
        <v>1</v>
      </c>
    </row>
    <row r="1464" spans="1:20" x14ac:dyDescent="0.2">
      <c r="A1464" s="151">
        <f t="shared" si="247"/>
        <v>60301</v>
      </c>
      <c r="B1464" s="151">
        <f t="shared" si="248"/>
        <v>6</v>
      </c>
      <c r="C1464" s="152">
        <f t="shared" si="249"/>
        <v>3</v>
      </c>
      <c r="D1464" s="152" t="str">
        <f t="shared" si="250"/>
        <v>相園</v>
      </c>
      <c r="E1464" s="152" t="str">
        <f t="shared" si="251"/>
        <v>晃希</v>
      </c>
      <c r="F1464" s="153" t="str">
        <f t="shared" si="252"/>
        <v>ｱｲｿﾞﾉ</v>
      </c>
      <c r="G1464" s="153" t="str">
        <f t="shared" si="253"/>
        <v>ｺｳｷ</v>
      </c>
      <c r="H1464" s="154">
        <f t="shared" si="254"/>
        <v>2</v>
      </c>
      <c r="I1464" s="152" t="str">
        <f t="shared" si="246"/>
        <v>都立川</v>
      </c>
      <c r="K1464" s="152" t="str">
        <f t="shared" si="255"/>
        <v>男</v>
      </c>
      <c r="M1464" s="151">
        <v>60301</v>
      </c>
      <c r="N1464" s="151" t="s">
        <v>4482</v>
      </c>
      <c r="O1464" s="151" t="s">
        <v>1306</v>
      </c>
      <c r="P1464" s="151" t="s">
        <v>4483</v>
      </c>
      <c r="Q1464" s="151" t="s">
        <v>344</v>
      </c>
      <c r="R1464" s="151" t="s">
        <v>885</v>
      </c>
      <c r="T1464" s="151">
        <v>2</v>
      </c>
    </row>
    <row r="1465" spans="1:20" x14ac:dyDescent="0.2">
      <c r="A1465" s="151">
        <f t="shared" si="247"/>
        <v>60302</v>
      </c>
      <c r="B1465" s="151">
        <f t="shared" si="248"/>
        <v>6</v>
      </c>
      <c r="C1465" s="152">
        <f t="shared" si="249"/>
        <v>3</v>
      </c>
      <c r="D1465" s="152" t="str">
        <f t="shared" si="250"/>
        <v>青田</v>
      </c>
      <c r="E1465" s="152" t="str">
        <f t="shared" si="251"/>
        <v>有央</v>
      </c>
      <c r="F1465" s="153" t="str">
        <f t="shared" si="252"/>
        <v>ｱｵﾀ</v>
      </c>
      <c r="G1465" s="153" t="str">
        <f t="shared" si="253"/>
        <v>ﾕｳ</v>
      </c>
      <c r="H1465" s="154">
        <f t="shared" si="254"/>
        <v>2</v>
      </c>
      <c r="I1465" s="152" t="str">
        <f t="shared" si="246"/>
        <v>都立川</v>
      </c>
      <c r="K1465" s="152" t="str">
        <f t="shared" si="255"/>
        <v>男</v>
      </c>
      <c r="M1465" s="151">
        <v>60302</v>
      </c>
      <c r="N1465" s="151" t="s">
        <v>4484</v>
      </c>
      <c r="O1465" s="151" t="s">
        <v>4485</v>
      </c>
      <c r="P1465" s="151" t="s">
        <v>4486</v>
      </c>
      <c r="Q1465" s="151" t="s">
        <v>549</v>
      </c>
      <c r="R1465" s="151" t="s">
        <v>885</v>
      </c>
      <c r="T1465" s="151">
        <v>2</v>
      </c>
    </row>
    <row r="1466" spans="1:20" x14ac:dyDescent="0.2">
      <c r="A1466" s="151">
        <f t="shared" si="247"/>
        <v>60303</v>
      </c>
      <c r="B1466" s="151">
        <f t="shared" si="248"/>
        <v>6</v>
      </c>
      <c r="C1466" s="152">
        <f t="shared" si="249"/>
        <v>3</v>
      </c>
      <c r="D1466" s="152" t="str">
        <f t="shared" si="250"/>
        <v>小原</v>
      </c>
      <c r="E1466" s="152" t="str">
        <f t="shared" si="251"/>
        <v>迪</v>
      </c>
      <c r="F1466" s="153" t="str">
        <f t="shared" si="252"/>
        <v>ｵﾊﾗ</v>
      </c>
      <c r="G1466" s="153" t="str">
        <f t="shared" si="253"/>
        <v>ｽｽﾑ</v>
      </c>
      <c r="H1466" s="154">
        <f t="shared" si="254"/>
        <v>2</v>
      </c>
      <c r="I1466" s="152" t="str">
        <f t="shared" si="246"/>
        <v>都立川</v>
      </c>
      <c r="K1466" s="152" t="str">
        <f t="shared" si="255"/>
        <v>男</v>
      </c>
      <c r="M1466" s="151">
        <v>60303</v>
      </c>
      <c r="N1466" s="151" t="s">
        <v>1660</v>
      </c>
      <c r="O1466" s="151" t="s">
        <v>4487</v>
      </c>
      <c r="P1466" s="151" t="s">
        <v>1828</v>
      </c>
      <c r="Q1466" s="151" t="s">
        <v>4488</v>
      </c>
      <c r="R1466" s="151" t="s">
        <v>885</v>
      </c>
      <c r="T1466" s="151">
        <v>2</v>
      </c>
    </row>
    <row r="1467" spans="1:20" x14ac:dyDescent="0.2">
      <c r="A1467" s="151">
        <f t="shared" si="247"/>
        <v>60304</v>
      </c>
      <c r="B1467" s="151">
        <f t="shared" si="248"/>
        <v>6</v>
      </c>
      <c r="C1467" s="152">
        <f t="shared" si="249"/>
        <v>3</v>
      </c>
      <c r="D1467" s="152" t="str">
        <f t="shared" si="250"/>
        <v>小松</v>
      </c>
      <c r="E1467" s="152" t="str">
        <f t="shared" si="251"/>
        <v>龍斗</v>
      </c>
      <c r="F1467" s="153" t="str">
        <f t="shared" si="252"/>
        <v>ｺﾏﾂ</v>
      </c>
      <c r="G1467" s="153" t="str">
        <f t="shared" si="253"/>
        <v>ﾘｭｳﾄ</v>
      </c>
      <c r="H1467" s="154">
        <f t="shared" si="254"/>
        <v>2</v>
      </c>
      <c r="I1467" s="152" t="str">
        <f t="shared" si="246"/>
        <v>都立川</v>
      </c>
      <c r="K1467" s="152" t="str">
        <f t="shared" si="255"/>
        <v>男</v>
      </c>
      <c r="M1467" s="151">
        <v>60304</v>
      </c>
      <c r="N1467" s="151" t="s">
        <v>1255</v>
      </c>
      <c r="O1467" s="151" t="s">
        <v>1685</v>
      </c>
      <c r="P1467" s="151" t="s">
        <v>1256</v>
      </c>
      <c r="Q1467" s="151" t="s">
        <v>1271</v>
      </c>
      <c r="R1467" s="151" t="s">
        <v>885</v>
      </c>
      <c r="T1467" s="151">
        <v>2</v>
      </c>
    </row>
    <row r="1468" spans="1:20" x14ac:dyDescent="0.2">
      <c r="A1468" s="151">
        <f t="shared" si="247"/>
        <v>60305</v>
      </c>
      <c r="B1468" s="151">
        <f t="shared" si="248"/>
        <v>6</v>
      </c>
      <c r="C1468" s="152">
        <f t="shared" si="249"/>
        <v>3</v>
      </c>
      <c r="D1468" s="152" t="str">
        <f t="shared" si="250"/>
        <v>佐藤</v>
      </c>
      <c r="E1468" s="152" t="str">
        <f t="shared" si="251"/>
        <v>大河</v>
      </c>
      <c r="F1468" s="153" t="str">
        <f t="shared" si="252"/>
        <v>ｻﾄｳ</v>
      </c>
      <c r="G1468" s="153" t="str">
        <f t="shared" si="253"/>
        <v>ﾀｲｶﾞ</v>
      </c>
      <c r="H1468" s="154">
        <f t="shared" si="254"/>
        <v>2</v>
      </c>
      <c r="I1468" s="152" t="str">
        <f t="shared" si="246"/>
        <v>都立川</v>
      </c>
      <c r="K1468" s="152" t="str">
        <f t="shared" si="255"/>
        <v>男</v>
      </c>
      <c r="M1468" s="151">
        <v>60305</v>
      </c>
      <c r="N1468" s="151" t="s">
        <v>101</v>
      </c>
      <c r="O1468" s="151" t="s">
        <v>925</v>
      </c>
      <c r="P1468" s="151" t="s">
        <v>313</v>
      </c>
      <c r="Q1468" s="151" t="s">
        <v>926</v>
      </c>
      <c r="R1468" s="151" t="s">
        <v>885</v>
      </c>
      <c r="T1468" s="151">
        <v>2</v>
      </c>
    </row>
    <row r="1469" spans="1:20" x14ac:dyDescent="0.2">
      <c r="A1469" s="151">
        <f t="shared" si="247"/>
        <v>60306</v>
      </c>
      <c r="B1469" s="151">
        <f t="shared" si="248"/>
        <v>6</v>
      </c>
      <c r="C1469" s="152">
        <f t="shared" si="249"/>
        <v>3</v>
      </c>
      <c r="D1469" s="152" t="str">
        <f t="shared" si="250"/>
        <v>靏見</v>
      </c>
      <c r="E1469" s="152" t="str">
        <f t="shared" si="251"/>
        <v>健太</v>
      </c>
      <c r="F1469" s="153" t="str">
        <f t="shared" si="252"/>
        <v>ﾂﾙﾐ</v>
      </c>
      <c r="G1469" s="153" t="str">
        <f t="shared" si="253"/>
        <v>ｹﾝﾀ</v>
      </c>
      <c r="H1469" s="154">
        <f t="shared" si="254"/>
        <v>2</v>
      </c>
      <c r="I1469" s="152" t="str">
        <f t="shared" si="246"/>
        <v>都立川</v>
      </c>
      <c r="K1469" s="152" t="str">
        <f t="shared" si="255"/>
        <v>男</v>
      </c>
      <c r="M1469" s="151">
        <v>60306</v>
      </c>
      <c r="N1469" s="151" t="s">
        <v>4489</v>
      </c>
      <c r="O1469" s="151" t="s">
        <v>107</v>
      </c>
      <c r="P1469" s="151" t="s">
        <v>4490</v>
      </c>
      <c r="Q1469" s="151" t="s">
        <v>322</v>
      </c>
      <c r="R1469" s="151" t="s">
        <v>885</v>
      </c>
      <c r="T1469" s="151">
        <v>2</v>
      </c>
    </row>
    <row r="1470" spans="1:20" x14ac:dyDescent="0.2">
      <c r="A1470" s="151">
        <f t="shared" si="247"/>
        <v>60307</v>
      </c>
      <c r="B1470" s="151">
        <f t="shared" si="248"/>
        <v>6</v>
      </c>
      <c r="C1470" s="152">
        <f t="shared" si="249"/>
        <v>3</v>
      </c>
      <c r="D1470" s="152" t="str">
        <f t="shared" si="250"/>
        <v>橋本</v>
      </c>
      <c r="E1470" s="152" t="str">
        <f t="shared" si="251"/>
        <v>翔</v>
      </c>
      <c r="F1470" s="153" t="str">
        <f t="shared" si="252"/>
        <v>ﾊｼﾓﾄ</v>
      </c>
      <c r="G1470" s="153" t="str">
        <f t="shared" si="253"/>
        <v>ｶｹﾙ</v>
      </c>
      <c r="H1470" s="154">
        <f t="shared" si="254"/>
        <v>2</v>
      </c>
      <c r="I1470" s="152" t="str">
        <f t="shared" si="246"/>
        <v>都立川</v>
      </c>
      <c r="K1470" s="152" t="str">
        <f t="shared" si="255"/>
        <v>男</v>
      </c>
      <c r="M1470" s="151">
        <v>60307</v>
      </c>
      <c r="N1470" s="151" t="s">
        <v>945</v>
      </c>
      <c r="O1470" s="151" t="s">
        <v>116</v>
      </c>
      <c r="P1470" s="151" t="s">
        <v>946</v>
      </c>
      <c r="Q1470" s="151" t="s">
        <v>2</v>
      </c>
      <c r="R1470" s="151" t="s">
        <v>885</v>
      </c>
      <c r="T1470" s="151">
        <v>2</v>
      </c>
    </row>
    <row r="1471" spans="1:20" x14ac:dyDescent="0.2">
      <c r="A1471" s="151">
        <f t="shared" si="247"/>
        <v>60308</v>
      </c>
      <c r="B1471" s="151">
        <f t="shared" si="248"/>
        <v>6</v>
      </c>
      <c r="C1471" s="152">
        <f t="shared" si="249"/>
        <v>3</v>
      </c>
      <c r="D1471" s="152" t="str">
        <f t="shared" si="250"/>
        <v>吉岡</v>
      </c>
      <c r="E1471" s="152" t="str">
        <f t="shared" si="251"/>
        <v>耕大</v>
      </c>
      <c r="F1471" s="153" t="str">
        <f t="shared" si="252"/>
        <v>ﾖｼｵｶ</v>
      </c>
      <c r="G1471" s="153" t="str">
        <f t="shared" si="253"/>
        <v>ｺｳﾀﾞｲ</v>
      </c>
      <c r="H1471" s="154">
        <f t="shared" si="254"/>
        <v>2</v>
      </c>
      <c r="I1471" s="152" t="str">
        <f t="shared" si="246"/>
        <v>都立川</v>
      </c>
      <c r="K1471" s="152" t="str">
        <f t="shared" si="255"/>
        <v>男</v>
      </c>
      <c r="M1471" s="151">
        <v>60308</v>
      </c>
      <c r="N1471" s="151" t="s">
        <v>1654</v>
      </c>
      <c r="O1471" s="151" t="s">
        <v>4491</v>
      </c>
      <c r="P1471" s="151" t="s">
        <v>1655</v>
      </c>
      <c r="Q1471" s="151" t="s">
        <v>343</v>
      </c>
      <c r="R1471" s="151" t="s">
        <v>885</v>
      </c>
      <c r="T1471" s="151">
        <v>2</v>
      </c>
    </row>
    <row r="1472" spans="1:20" x14ac:dyDescent="0.2">
      <c r="A1472" s="151">
        <f t="shared" si="247"/>
        <v>60309</v>
      </c>
      <c r="B1472" s="151">
        <f t="shared" si="248"/>
        <v>6</v>
      </c>
      <c r="C1472" s="152">
        <f t="shared" si="249"/>
        <v>3</v>
      </c>
      <c r="D1472" s="152" t="str">
        <f t="shared" si="250"/>
        <v>芦谷</v>
      </c>
      <c r="E1472" s="152" t="str">
        <f t="shared" si="251"/>
        <v>晃生</v>
      </c>
      <c r="F1472" s="153" t="str">
        <f t="shared" si="252"/>
        <v>ｱｼﾀﾆ</v>
      </c>
      <c r="G1472" s="153" t="str">
        <f t="shared" si="253"/>
        <v>ｺｳｾｲ</v>
      </c>
      <c r="H1472" s="154">
        <f t="shared" si="254"/>
        <v>2</v>
      </c>
      <c r="I1472" s="152" t="str">
        <f t="shared" si="246"/>
        <v>都立川</v>
      </c>
      <c r="K1472" s="152" t="str">
        <f t="shared" si="255"/>
        <v>男</v>
      </c>
      <c r="M1472" s="151">
        <v>60309</v>
      </c>
      <c r="N1472" s="151" t="s">
        <v>5223</v>
      </c>
      <c r="O1472" s="151" t="s">
        <v>2381</v>
      </c>
      <c r="P1472" s="151" t="s">
        <v>5224</v>
      </c>
      <c r="Q1472" s="151" t="s">
        <v>2209</v>
      </c>
      <c r="R1472" s="151" t="s">
        <v>885</v>
      </c>
      <c r="T1472" s="151">
        <v>2</v>
      </c>
    </row>
    <row r="1473" spans="1:20" x14ac:dyDescent="0.2">
      <c r="A1473" s="151">
        <f t="shared" si="247"/>
        <v>60310</v>
      </c>
      <c r="B1473" s="151">
        <f t="shared" si="248"/>
        <v>6</v>
      </c>
      <c r="C1473" s="152">
        <f t="shared" si="249"/>
        <v>3</v>
      </c>
      <c r="D1473" s="152" t="str">
        <f t="shared" si="250"/>
        <v>北田</v>
      </c>
      <c r="E1473" s="152" t="str">
        <f t="shared" si="251"/>
        <v>剛大</v>
      </c>
      <c r="F1473" s="153" t="str">
        <f t="shared" si="252"/>
        <v>ｷﾀﾀﾞ</v>
      </c>
      <c r="G1473" s="153" t="str">
        <f t="shared" si="253"/>
        <v>ﾀｶﾋﾛ</v>
      </c>
      <c r="H1473" s="154">
        <f t="shared" si="254"/>
        <v>2</v>
      </c>
      <c r="I1473" s="152" t="str">
        <f t="shared" si="246"/>
        <v>都立川</v>
      </c>
      <c r="K1473" s="152" t="str">
        <f t="shared" si="255"/>
        <v>男</v>
      </c>
      <c r="M1473" s="151">
        <v>60310</v>
      </c>
      <c r="N1473" s="151" t="s">
        <v>5225</v>
      </c>
      <c r="O1473" s="151" t="s">
        <v>5226</v>
      </c>
      <c r="P1473" s="151" t="s">
        <v>5227</v>
      </c>
      <c r="Q1473" s="151" t="s">
        <v>498</v>
      </c>
      <c r="R1473" s="151" t="s">
        <v>885</v>
      </c>
      <c r="T1473" s="151">
        <v>2</v>
      </c>
    </row>
    <row r="1474" spans="1:20" x14ac:dyDescent="0.2">
      <c r="A1474" s="151">
        <f t="shared" si="247"/>
        <v>60311</v>
      </c>
      <c r="B1474" s="151">
        <f t="shared" si="248"/>
        <v>6</v>
      </c>
      <c r="C1474" s="152">
        <f t="shared" si="249"/>
        <v>3</v>
      </c>
      <c r="D1474" s="152" t="str">
        <f t="shared" si="250"/>
        <v>石田</v>
      </c>
      <c r="E1474" s="152" t="str">
        <f t="shared" si="251"/>
        <v>琉耶</v>
      </c>
      <c r="F1474" s="153" t="str">
        <f t="shared" si="252"/>
        <v>ｲｼﾀﾞ</v>
      </c>
      <c r="G1474" s="153" t="str">
        <f t="shared" si="253"/>
        <v>ﾘｭｳﾔ</v>
      </c>
      <c r="H1474" s="154">
        <f t="shared" si="254"/>
        <v>1</v>
      </c>
      <c r="I1474" s="152" t="str">
        <f t="shared" ref="I1474:I1537" si="256">VLOOKUP(B1474*100+C1474,テスト,2,0)</f>
        <v>都立川</v>
      </c>
      <c r="K1474" s="152" t="str">
        <f t="shared" si="255"/>
        <v>男</v>
      </c>
      <c r="M1474" s="151">
        <v>60311</v>
      </c>
      <c r="N1474" s="151" t="s">
        <v>120</v>
      </c>
      <c r="O1474" s="151" t="s">
        <v>6018</v>
      </c>
      <c r="P1474" s="151" t="s">
        <v>610</v>
      </c>
      <c r="Q1474" s="151" t="s">
        <v>3524</v>
      </c>
      <c r="R1474" s="151" t="s">
        <v>885</v>
      </c>
      <c r="T1474" s="151">
        <v>1</v>
      </c>
    </row>
    <row r="1475" spans="1:20" x14ac:dyDescent="0.2">
      <c r="A1475" s="151">
        <f t="shared" ref="A1475:A1538" si="257">M1475</f>
        <v>60312</v>
      </c>
      <c r="B1475" s="151">
        <f t="shared" ref="B1475:B1538" si="258">ROUNDDOWN(A1475/10000,0)</f>
        <v>6</v>
      </c>
      <c r="C1475" s="152">
        <f t="shared" ref="C1475:C1538" si="259">ROUNDDOWN((A1475-B1475*10000)/100,0)</f>
        <v>3</v>
      </c>
      <c r="D1475" s="152" t="str">
        <f t="shared" ref="D1475:D1538" si="260">N1475</f>
        <v>伊藤</v>
      </c>
      <c r="E1475" s="152" t="str">
        <f t="shared" ref="E1475:E1538" si="261">O1475</f>
        <v>輝仁</v>
      </c>
      <c r="F1475" s="153" t="str">
        <f t="shared" ref="F1475:F1538" si="262">P1475</f>
        <v>ｲﾄｳ</v>
      </c>
      <c r="G1475" s="153" t="str">
        <f t="shared" ref="G1475:G1538" si="263">Q1475</f>
        <v>ﾃﾙﾋﾄ</v>
      </c>
      <c r="H1475" s="154">
        <f t="shared" ref="H1475:H1538" si="264">T1475</f>
        <v>1</v>
      </c>
      <c r="I1475" s="152" t="str">
        <f t="shared" si="256"/>
        <v>都立川</v>
      </c>
      <c r="K1475" s="152" t="str">
        <f t="shared" ref="K1475:K1538" si="265">R1475</f>
        <v>男</v>
      </c>
      <c r="M1475" s="151">
        <v>60312</v>
      </c>
      <c r="N1475" s="151" t="s">
        <v>106</v>
      </c>
      <c r="O1475" s="151" t="s">
        <v>6019</v>
      </c>
      <c r="P1475" s="151" t="s">
        <v>319</v>
      </c>
      <c r="Q1475" s="151" t="s">
        <v>6020</v>
      </c>
      <c r="R1475" s="151" t="s">
        <v>885</v>
      </c>
      <c r="T1475" s="151">
        <v>1</v>
      </c>
    </row>
    <row r="1476" spans="1:20" x14ac:dyDescent="0.2">
      <c r="A1476" s="151">
        <f t="shared" si="257"/>
        <v>60313</v>
      </c>
      <c r="B1476" s="151">
        <f t="shared" si="258"/>
        <v>6</v>
      </c>
      <c r="C1476" s="152">
        <f t="shared" si="259"/>
        <v>3</v>
      </c>
      <c r="D1476" s="152" t="str">
        <f t="shared" si="260"/>
        <v>稲見</v>
      </c>
      <c r="E1476" s="152" t="str">
        <f t="shared" si="261"/>
        <v>太希</v>
      </c>
      <c r="F1476" s="153" t="str">
        <f t="shared" si="262"/>
        <v>ｲﾅﾐ</v>
      </c>
      <c r="G1476" s="153" t="str">
        <f t="shared" si="263"/>
        <v>ﾀｲｷ</v>
      </c>
      <c r="H1476" s="154">
        <f t="shared" si="264"/>
        <v>1</v>
      </c>
      <c r="I1476" s="152" t="str">
        <f t="shared" si="256"/>
        <v>都立川</v>
      </c>
      <c r="K1476" s="152" t="str">
        <f t="shared" si="265"/>
        <v>男</v>
      </c>
      <c r="M1476" s="151">
        <v>60313</v>
      </c>
      <c r="N1476" s="151" t="s">
        <v>6021</v>
      </c>
      <c r="O1476" s="151" t="s">
        <v>6022</v>
      </c>
      <c r="P1476" s="151" t="s">
        <v>6023</v>
      </c>
      <c r="Q1476" s="151" t="s">
        <v>982</v>
      </c>
      <c r="R1476" s="151" t="s">
        <v>885</v>
      </c>
      <c r="T1476" s="151">
        <v>1</v>
      </c>
    </row>
    <row r="1477" spans="1:20" x14ac:dyDescent="0.2">
      <c r="A1477" s="151">
        <f t="shared" si="257"/>
        <v>60314</v>
      </c>
      <c r="B1477" s="151">
        <f t="shared" si="258"/>
        <v>6</v>
      </c>
      <c r="C1477" s="152">
        <f t="shared" si="259"/>
        <v>3</v>
      </c>
      <c r="D1477" s="152" t="str">
        <f t="shared" si="260"/>
        <v>北嶋</v>
      </c>
      <c r="E1477" s="152" t="str">
        <f t="shared" si="261"/>
        <v>悠希</v>
      </c>
      <c r="F1477" s="153" t="str">
        <f t="shared" si="262"/>
        <v>ｷﾀｼﾞﾏ</v>
      </c>
      <c r="G1477" s="153" t="str">
        <f t="shared" si="263"/>
        <v>ﾕｳｷ</v>
      </c>
      <c r="H1477" s="154">
        <f t="shared" si="264"/>
        <v>1</v>
      </c>
      <c r="I1477" s="152" t="str">
        <f t="shared" si="256"/>
        <v>都立川</v>
      </c>
      <c r="K1477" s="152" t="str">
        <f t="shared" si="265"/>
        <v>男</v>
      </c>
      <c r="M1477" s="151">
        <v>60314</v>
      </c>
      <c r="N1477" s="151" t="s">
        <v>6024</v>
      </c>
      <c r="O1477" s="151" t="s">
        <v>6025</v>
      </c>
      <c r="P1477" s="151" t="s">
        <v>5646</v>
      </c>
      <c r="Q1477" s="151" t="s">
        <v>307</v>
      </c>
      <c r="R1477" s="151" t="s">
        <v>885</v>
      </c>
      <c r="T1477" s="151">
        <v>1</v>
      </c>
    </row>
    <row r="1478" spans="1:20" x14ac:dyDescent="0.2">
      <c r="A1478" s="151">
        <f t="shared" si="257"/>
        <v>60315</v>
      </c>
      <c r="B1478" s="151">
        <f t="shared" si="258"/>
        <v>6</v>
      </c>
      <c r="C1478" s="152">
        <f t="shared" si="259"/>
        <v>3</v>
      </c>
      <c r="D1478" s="152" t="str">
        <f t="shared" si="260"/>
        <v>佐々木</v>
      </c>
      <c r="E1478" s="152" t="str">
        <f t="shared" si="261"/>
        <v>嵩仁</v>
      </c>
      <c r="F1478" s="153" t="str">
        <f t="shared" si="262"/>
        <v>ｻｻｷ</v>
      </c>
      <c r="G1478" s="153" t="str">
        <f t="shared" si="263"/>
        <v>ﾀｹﾄ</v>
      </c>
      <c r="H1478" s="154">
        <f t="shared" si="264"/>
        <v>1</v>
      </c>
      <c r="I1478" s="152" t="str">
        <f t="shared" si="256"/>
        <v>都立川</v>
      </c>
      <c r="K1478" s="152" t="str">
        <f t="shared" si="265"/>
        <v>男</v>
      </c>
      <c r="M1478" s="151">
        <v>60315</v>
      </c>
      <c r="N1478" s="151" t="s">
        <v>505</v>
      </c>
      <c r="O1478" s="151" t="s">
        <v>6026</v>
      </c>
      <c r="P1478" s="151" t="s">
        <v>506</v>
      </c>
      <c r="Q1478" s="151" t="s">
        <v>1656</v>
      </c>
      <c r="R1478" s="151" t="s">
        <v>885</v>
      </c>
      <c r="T1478" s="151">
        <v>1</v>
      </c>
    </row>
    <row r="1479" spans="1:20" x14ac:dyDescent="0.2">
      <c r="A1479" s="151">
        <f t="shared" si="257"/>
        <v>60316</v>
      </c>
      <c r="B1479" s="151">
        <f t="shared" si="258"/>
        <v>6</v>
      </c>
      <c r="C1479" s="152">
        <f t="shared" si="259"/>
        <v>3</v>
      </c>
      <c r="D1479" s="152" t="str">
        <f t="shared" si="260"/>
        <v>白川</v>
      </c>
      <c r="E1479" s="152" t="str">
        <f t="shared" si="261"/>
        <v>大翔</v>
      </c>
      <c r="F1479" s="153" t="str">
        <f t="shared" si="262"/>
        <v>ｼﾗｶﾜ</v>
      </c>
      <c r="G1479" s="153" t="str">
        <f t="shared" si="263"/>
        <v>ﾋﾛﾄ</v>
      </c>
      <c r="H1479" s="154">
        <f t="shared" si="264"/>
        <v>1</v>
      </c>
      <c r="I1479" s="152" t="str">
        <f t="shared" si="256"/>
        <v>都立川</v>
      </c>
      <c r="K1479" s="152" t="str">
        <f t="shared" si="265"/>
        <v>男</v>
      </c>
      <c r="M1479" s="151">
        <v>60316</v>
      </c>
      <c r="N1479" s="151" t="s">
        <v>6027</v>
      </c>
      <c r="O1479" s="151" t="s">
        <v>4258</v>
      </c>
      <c r="P1479" s="151" t="s">
        <v>6028</v>
      </c>
      <c r="Q1479" s="151" t="s">
        <v>484</v>
      </c>
      <c r="R1479" s="151" t="s">
        <v>885</v>
      </c>
      <c r="T1479" s="151">
        <v>1</v>
      </c>
    </row>
    <row r="1480" spans="1:20" x14ac:dyDescent="0.2">
      <c r="A1480" s="151">
        <f t="shared" si="257"/>
        <v>60317</v>
      </c>
      <c r="B1480" s="151">
        <f t="shared" si="258"/>
        <v>6</v>
      </c>
      <c r="C1480" s="152">
        <f t="shared" si="259"/>
        <v>3</v>
      </c>
      <c r="D1480" s="152" t="str">
        <f t="shared" si="260"/>
        <v>田所</v>
      </c>
      <c r="E1480" s="152" t="str">
        <f t="shared" si="261"/>
        <v>怜</v>
      </c>
      <c r="F1480" s="153" t="str">
        <f t="shared" si="262"/>
        <v>ﾀﾄﾞｺﾛ</v>
      </c>
      <c r="G1480" s="153" t="str">
        <f t="shared" si="263"/>
        <v>ｻﾄｼ</v>
      </c>
      <c r="H1480" s="154">
        <f t="shared" si="264"/>
        <v>1</v>
      </c>
      <c r="I1480" s="152" t="str">
        <f t="shared" si="256"/>
        <v>都立川</v>
      </c>
      <c r="K1480" s="152" t="str">
        <f t="shared" si="265"/>
        <v>男</v>
      </c>
      <c r="M1480" s="151">
        <v>60317</v>
      </c>
      <c r="N1480" s="151" t="s">
        <v>4015</v>
      </c>
      <c r="O1480" s="151" t="s">
        <v>247</v>
      </c>
      <c r="P1480" s="151" t="s">
        <v>4016</v>
      </c>
      <c r="Q1480" s="151" t="s">
        <v>981</v>
      </c>
      <c r="R1480" s="151" t="s">
        <v>885</v>
      </c>
      <c r="T1480" s="151">
        <v>1</v>
      </c>
    </row>
    <row r="1481" spans="1:20" x14ac:dyDescent="0.2">
      <c r="A1481" s="151">
        <f t="shared" si="257"/>
        <v>60318</v>
      </c>
      <c r="B1481" s="151">
        <f t="shared" si="258"/>
        <v>6</v>
      </c>
      <c r="C1481" s="152">
        <f t="shared" si="259"/>
        <v>3</v>
      </c>
      <c r="D1481" s="152" t="str">
        <f t="shared" si="260"/>
        <v>田邉</v>
      </c>
      <c r="E1481" s="152" t="str">
        <f t="shared" si="261"/>
        <v>晴</v>
      </c>
      <c r="F1481" s="153" t="str">
        <f t="shared" si="262"/>
        <v>ﾀﾅﾍﾞ</v>
      </c>
      <c r="G1481" s="153" t="str">
        <f t="shared" si="263"/>
        <v>ﾊﾙ</v>
      </c>
      <c r="H1481" s="154">
        <f t="shared" si="264"/>
        <v>1</v>
      </c>
      <c r="I1481" s="152" t="str">
        <f t="shared" si="256"/>
        <v>都立川</v>
      </c>
      <c r="K1481" s="152" t="str">
        <f t="shared" si="265"/>
        <v>男</v>
      </c>
      <c r="M1481" s="151">
        <v>60318</v>
      </c>
      <c r="N1481" s="151" t="s">
        <v>267</v>
      </c>
      <c r="O1481" s="151" t="s">
        <v>3392</v>
      </c>
      <c r="P1481" s="151" t="s">
        <v>541</v>
      </c>
      <c r="Q1481" s="151" t="s">
        <v>3393</v>
      </c>
      <c r="R1481" s="151" t="s">
        <v>885</v>
      </c>
      <c r="T1481" s="151">
        <v>1</v>
      </c>
    </row>
    <row r="1482" spans="1:20" x14ac:dyDescent="0.2">
      <c r="A1482" s="151">
        <f t="shared" si="257"/>
        <v>60319</v>
      </c>
      <c r="B1482" s="151">
        <f t="shared" si="258"/>
        <v>6</v>
      </c>
      <c r="C1482" s="152">
        <f t="shared" si="259"/>
        <v>3</v>
      </c>
      <c r="D1482" s="152" t="str">
        <f t="shared" si="260"/>
        <v>成瀬</v>
      </c>
      <c r="E1482" s="152" t="str">
        <f t="shared" si="261"/>
        <v>優太</v>
      </c>
      <c r="F1482" s="153" t="str">
        <f t="shared" si="262"/>
        <v>ﾅﾙｾ</v>
      </c>
      <c r="G1482" s="153" t="str">
        <f t="shared" si="263"/>
        <v>ﾕｳﾀ</v>
      </c>
      <c r="H1482" s="154">
        <f t="shared" si="264"/>
        <v>1</v>
      </c>
      <c r="I1482" s="152" t="str">
        <f t="shared" si="256"/>
        <v>都立川</v>
      </c>
      <c r="K1482" s="152" t="str">
        <f t="shared" si="265"/>
        <v>男</v>
      </c>
      <c r="M1482" s="151">
        <v>60319</v>
      </c>
      <c r="N1482" s="151" t="s">
        <v>1523</v>
      </c>
      <c r="O1482" s="151" t="s">
        <v>179</v>
      </c>
      <c r="P1482" s="151" t="s">
        <v>6</v>
      </c>
      <c r="Q1482" s="151" t="s">
        <v>373</v>
      </c>
      <c r="R1482" s="151" t="s">
        <v>885</v>
      </c>
      <c r="T1482" s="151">
        <v>1</v>
      </c>
    </row>
    <row r="1483" spans="1:20" x14ac:dyDescent="0.2">
      <c r="A1483" s="151">
        <f t="shared" si="257"/>
        <v>60320</v>
      </c>
      <c r="B1483" s="151">
        <f t="shared" si="258"/>
        <v>6</v>
      </c>
      <c r="C1483" s="152">
        <f t="shared" si="259"/>
        <v>3</v>
      </c>
      <c r="D1483" s="152" t="str">
        <f t="shared" si="260"/>
        <v>西園</v>
      </c>
      <c r="E1483" s="152" t="str">
        <f t="shared" si="261"/>
        <v>健人</v>
      </c>
      <c r="F1483" s="153" t="str">
        <f t="shared" si="262"/>
        <v>ﾆｼｿﾞﾉ</v>
      </c>
      <c r="G1483" s="153" t="str">
        <f t="shared" si="263"/>
        <v>ｹﾝﾄ</v>
      </c>
      <c r="H1483" s="154">
        <f t="shared" si="264"/>
        <v>1</v>
      </c>
      <c r="I1483" s="152" t="str">
        <f t="shared" si="256"/>
        <v>都立川</v>
      </c>
      <c r="K1483" s="152" t="str">
        <f t="shared" si="265"/>
        <v>男</v>
      </c>
      <c r="M1483" s="151">
        <v>60320</v>
      </c>
      <c r="N1483" s="151" t="s">
        <v>6029</v>
      </c>
      <c r="O1483" s="151" t="s">
        <v>194</v>
      </c>
      <c r="P1483" s="151" t="s">
        <v>6030</v>
      </c>
      <c r="Q1483" s="151" t="s">
        <v>390</v>
      </c>
      <c r="R1483" s="151" t="s">
        <v>885</v>
      </c>
      <c r="T1483" s="151">
        <v>1</v>
      </c>
    </row>
    <row r="1484" spans="1:20" x14ac:dyDescent="0.2">
      <c r="A1484" s="151">
        <f t="shared" si="257"/>
        <v>60321</v>
      </c>
      <c r="B1484" s="151">
        <f t="shared" si="258"/>
        <v>6</v>
      </c>
      <c r="C1484" s="152">
        <f t="shared" si="259"/>
        <v>3</v>
      </c>
      <c r="D1484" s="152" t="str">
        <f t="shared" si="260"/>
        <v>橋本</v>
      </c>
      <c r="E1484" s="152" t="str">
        <f t="shared" si="261"/>
        <v>周汰</v>
      </c>
      <c r="F1484" s="153" t="str">
        <f t="shared" si="262"/>
        <v>ﾊｼﾓﾄ</v>
      </c>
      <c r="G1484" s="153" t="str">
        <f t="shared" si="263"/>
        <v>ｼｭｳﾀ</v>
      </c>
      <c r="H1484" s="154">
        <f t="shared" si="264"/>
        <v>1</v>
      </c>
      <c r="I1484" s="152" t="str">
        <f t="shared" si="256"/>
        <v>都立川</v>
      </c>
      <c r="K1484" s="152" t="str">
        <f t="shared" si="265"/>
        <v>男</v>
      </c>
      <c r="M1484" s="151">
        <v>60321</v>
      </c>
      <c r="N1484" s="151" t="s">
        <v>945</v>
      </c>
      <c r="O1484" s="151" t="s">
        <v>6031</v>
      </c>
      <c r="P1484" s="151" t="s">
        <v>946</v>
      </c>
      <c r="Q1484" s="151" t="s">
        <v>2673</v>
      </c>
      <c r="R1484" s="151" t="s">
        <v>885</v>
      </c>
      <c r="T1484" s="151">
        <v>1</v>
      </c>
    </row>
    <row r="1485" spans="1:20" x14ac:dyDescent="0.2">
      <c r="A1485" s="151">
        <f t="shared" si="257"/>
        <v>60322</v>
      </c>
      <c r="B1485" s="151">
        <f t="shared" si="258"/>
        <v>6</v>
      </c>
      <c r="C1485" s="152">
        <f t="shared" si="259"/>
        <v>3</v>
      </c>
      <c r="D1485" s="152" t="str">
        <f t="shared" si="260"/>
        <v>今井</v>
      </c>
      <c r="E1485" s="152" t="str">
        <f t="shared" si="261"/>
        <v>真周</v>
      </c>
      <c r="F1485" s="153" t="str">
        <f t="shared" si="262"/>
        <v>ｲﾏｲ</v>
      </c>
      <c r="G1485" s="153" t="str">
        <f t="shared" si="263"/>
        <v>ﾏｻﾁｶ</v>
      </c>
      <c r="H1485" s="154">
        <f t="shared" si="264"/>
        <v>1</v>
      </c>
      <c r="I1485" s="152" t="str">
        <f t="shared" si="256"/>
        <v>都立川</v>
      </c>
      <c r="K1485" s="152" t="str">
        <f t="shared" si="265"/>
        <v>男</v>
      </c>
      <c r="M1485" s="151">
        <v>60322</v>
      </c>
      <c r="N1485" s="151" t="s">
        <v>642</v>
      </c>
      <c r="O1485" s="151" t="s">
        <v>6032</v>
      </c>
      <c r="P1485" s="151" t="s">
        <v>643</v>
      </c>
      <c r="Q1485" s="151" t="s">
        <v>6033</v>
      </c>
      <c r="R1485" s="151" t="s">
        <v>885</v>
      </c>
      <c r="T1485" s="151">
        <v>1</v>
      </c>
    </row>
    <row r="1486" spans="1:20" x14ac:dyDescent="0.2">
      <c r="A1486" s="151">
        <f t="shared" si="257"/>
        <v>60336</v>
      </c>
      <c r="B1486" s="151">
        <f t="shared" si="258"/>
        <v>6</v>
      </c>
      <c r="C1486" s="152">
        <f t="shared" si="259"/>
        <v>3</v>
      </c>
      <c r="D1486" s="152" t="str">
        <f t="shared" si="260"/>
        <v>金子</v>
      </c>
      <c r="E1486" s="152" t="str">
        <f t="shared" si="261"/>
        <v>将己</v>
      </c>
      <c r="F1486" s="153" t="str">
        <f t="shared" si="262"/>
        <v>ｶﾈｺ</v>
      </c>
      <c r="G1486" s="153" t="str">
        <f t="shared" si="263"/>
        <v>ﾏｻｷ</v>
      </c>
      <c r="H1486" s="154">
        <f t="shared" si="264"/>
        <v>3</v>
      </c>
      <c r="I1486" s="152" t="str">
        <f t="shared" si="256"/>
        <v>都立川</v>
      </c>
      <c r="K1486" s="152" t="str">
        <f t="shared" si="265"/>
        <v>男</v>
      </c>
      <c r="M1486" s="151">
        <v>60336</v>
      </c>
      <c r="N1486" s="151" t="s">
        <v>970</v>
      </c>
      <c r="O1486" s="151" t="s">
        <v>2748</v>
      </c>
      <c r="P1486" s="151" t="s">
        <v>971</v>
      </c>
      <c r="Q1486" s="151" t="s">
        <v>446</v>
      </c>
      <c r="R1486" s="151" t="s">
        <v>885</v>
      </c>
      <c r="T1486" s="151">
        <v>3</v>
      </c>
    </row>
    <row r="1487" spans="1:20" x14ac:dyDescent="0.2">
      <c r="A1487" s="151">
        <f t="shared" si="257"/>
        <v>60338</v>
      </c>
      <c r="B1487" s="151">
        <f t="shared" si="258"/>
        <v>6</v>
      </c>
      <c r="C1487" s="152">
        <f t="shared" si="259"/>
        <v>3</v>
      </c>
      <c r="D1487" s="152" t="str">
        <f t="shared" si="260"/>
        <v>田畑</v>
      </c>
      <c r="E1487" s="152" t="str">
        <f t="shared" si="261"/>
        <v>俊樹</v>
      </c>
      <c r="F1487" s="153" t="str">
        <f t="shared" si="262"/>
        <v>ﾀﾊﾞﾀ</v>
      </c>
      <c r="G1487" s="153" t="str">
        <f t="shared" si="263"/>
        <v>ﾄｼｷ</v>
      </c>
      <c r="H1487" s="154">
        <f t="shared" si="264"/>
        <v>3</v>
      </c>
      <c r="I1487" s="152" t="str">
        <f t="shared" si="256"/>
        <v>都立川</v>
      </c>
      <c r="K1487" s="152" t="str">
        <f t="shared" si="265"/>
        <v>男</v>
      </c>
      <c r="M1487" s="151">
        <v>60338</v>
      </c>
      <c r="N1487" s="151" t="s">
        <v>19</v>
      </c>
      <c r="O1487" s="151" t="s">
        <v>1974</v>
      </c>
      <c r="P1487" s="151" t="s">
        <v>1210</v>
      </c>
      <c r="Q1487" s="151" t="s">
        <v>326</v>
      </c>
      <c r="R1487" s="151" t="s">
        <v>885</v>
      </c>
      <c r="T1487" s="151">
        <v>3</v>
      </c>
    </row>
    <row r="1488" spans="1:20" x14ac:dyDescent="0.2">
      <c r="A1488" s="151">
        <f t="shared" si="257"/>
        <v>60339</v>
      </c>
      <c r="B1488" s="151">
        <f t="shared" si="258"/>
        <v>6</v>
      </c>
      <c r="C1488" s="152">
        <f t="shared" si="259"/>
        <v>3</v>
      </c>
      <c r="D1488" s="152" t="str">
        <f t="shared" si="260"/>
        <v>松井</v>
      </c>
      <c r="E1488" s="152" t="str">
        <f t="shared" si="261"/>
        <v>祐太朗</v>
      </c>
      <c r="F1488" s="153" t="str">
        <f t="shared" si="262"/>
        <v>ﾏﾂｲ</v>
      </c>
      <c r="G1488" s="153" t="str">
        <f t="shared" si="263"/>
        <v>ﾕｳﾀﾛｳ</v>
      </c>
      <c r="H1488" s="154">
        <f t="shared" si="264"/>
        <v>3</v>
      </c>
      <c r="I1488" s="152" t="str">
        <f t="shared" si="256"/>
        <v>都立川</v>
      </c>
      <c r="K1488" s="152" t="str">
        <f t="shared" si="265"/>
        <v>男</v>
      </c>
      <c r="M1488" s="151">
        <v>60339</v>
      </c>
      <c r="N1488" s="151" t="s">
        <v>1520</v>
      </c>
      <c r="O1488" s="151" t="s">
        <v>3057</v>
      </c>
      <c r="P1488" s="151" t="s">
        <v>1521</v>
      </c>
      <c r="Q1488" s="151" t="s">
        <v>639</v>
      </c>
      <c r="R1488" s="151" t="s">
        <v>885</v>
      </c>
      <c r="T1488" s="151">
        <v>3</v>
      </c>
    </row>
    <row r="1489" spans="1:20" x14ac:dyDescent="0.2">
      <c r="A1489" s="151">
        <f t="shared" si="257"/>
        <v>60341</v>
      </c>
      <c r="B1489" s="151">
        <f t="shared" si="258"/>
        <v>6</v>
      </c>
      <c r="C1489" s="152">
        <f t="shared" si="259"/>
        <v>3</v>
      </c>
      <c r="D1489" s="152" t="str">
        <f t="shared" si="260"/>
        <v>中村</v>
      </c>
      <c r="E1489" s="152" t="str">
        <f t="shared" si="261"/>
        <v>勇斗</v>
      </c>
      <c r="F1489" s="153" t="str">
        <f t="shared" si="262"/>
        <v>ﾅｶﾑﾗ</v>
      </c>
      <c r="G1489" s="153" t="str">
        <f t="shared" si="263"/>
        <v>ﾕｳﾄ</v>
      </c>
      <c r="H1489" s="154">
        <f t="shared" si="264"/>
        <v>3</v>
      </c>
      <c r="I1489" s="152" t="str">
        <f t="shared" si="256"/>
        <v>都立川</v>
      </c>
      <c r="K1489" s="152" t="str">
        <f t="shared" si="265"/>
        <v>男</v>
      </c>
      <c r="M1489" s="151">
        <v>60341</v>
      </c>
      <c r="N1489" s="151" t="s">
        <v>147</v>
      </c>
      <c r="O1489" s="151" t="s">
        <v>978</v>
      </c>
      <c r="P1489" s="151" t="s">
        <v>445</v>
      </c>
      <c r="Q1489" s="151" t="s">
        <v>423</v>
      </c>
      <c r="R1489" s="151" t="s">
        <v>885</v>
      </c>
      <c r="T1489" s="151">
        <v>3</v>
      </c>
    </row>
    <row r="1490" spans="1:20" x14ac:dyDescent="0.2">
      <c r="A1490" s="151">
        <f t="shared" si="257"/>
        <v>60343</v>
      </c>
      <c r="B1490" s="151">
        <f t="shared" si="258"/>
        <v>6</v>
      </c>
      <c r="C1490" s="152">
        <f t="shared" si="259"/>
        <v>3</v>
      </c>
      <c r="D1490" s="152" t="str">
        <f t="shared" si="260"/>
        <v>吾妻</v>
      </c>
      <c r="E1490" s="152" t="str">
        <f t="shared" si="261"/>
        <v>将明</v>
      </c>
      <c r="F1490" s="153" t="str">
        <f t="shared" si="262"/>
        <v>ｱﾂﾞﾏ</v>
      </c>
      <c r="G1490" s="153" t="str">
        <f t="shared" si="263"/>
        <v>ﾏｻｱｷ</v>
      </c>
      <c r="H1490" s="154">
        <f t="shared" si="264"/>
        <v>3</v>
      </c>
      <c r="I1490" s="152" t="str">
        <f t="shared" si="256"/>
        <v>都立川</v>
      </c>
      <c r="K1490" s="152" t="str">
        <f t="shared" si="265"/>
        <v>男</v>
      </c>
      <c r="M1490" s="151">
        <v>60343</v>
      </c>
      <c r="N1490" s="151" t="s">
        <v>2749</v>
      </c>
      <c r="O1490" s="151" t="s">
        <v>2750</v>
      </c>
      <c r="P1490" s="151" t="s">
        <v>2751</v>
      </c>
      <c r="Q1490" s="151" t="s">
        <v>11</v>
      </c>
      <c r="R1490" s="151" t="s">
        <v>885</v>
      </c>
      <c r="T1490" s="151">
        <v>3</v>
      </c>
    </row>
    <row r="1491" spans="1:20" x14ac:dyDescent="0.2">
      <c r="A1491" s="151">
        <f t="shared" si="257"/>
        <v>60344</v>
      </c>
      <c r="B1491" s="151">
        <f t="shared" si="258"/>
        <v>6</v>
      </c>
      <c r="C1491" s="152">
        <f t="shared" si="259"/>
        <v>3</v>
      </c>
      <c r="D1491" s="152" t="str">
        <f t="shared" si="260"/>
        <v>大谷</v>
      </c>
      <c r="E1491" s="152" t="str">
        <f t="shared" si="261"/>
        <v>匠人</v>
      </c>
      <c r="F1491" s="153" t="str">
        <f t="shared" si="262"/>
        <v>ｵｵﾀﾆ</v>
      </c>
      <c r="G1491" s="153" t="str">
        <f t="shared" si="263"/>
        <v>ﾀｸﾄ</v>
      </c>
      <c r="H1491" s="154">
        <f t="shared" si="264"/>
        <v>3</v>
      </c>
      <c r="I1491" s="152" t="str">
        <f t="shared" si="256"/>
        <v>都立川</v>
      </c>
      <c r="K1491" s="152" t="str">
        <f t="shared" si="265"/>
        <v>男</v>
      </c>
      <c r="M1491" s="151">
        <v>60344</v>
      </c>
      <c r="N1491" s="151" t="s">
        <v>1249</v>
      </c>
      <c r="O1491" s="151" t="s">
        <v>1440</v>
      </c>
      <c r="P1491" s="151" t="s">
        <v>1250</v>
      </c>
      <c r="Q1491" s="151" t="s">
        <v>1218</v>
      </c>
      <c r="R1491" s="151" t="s">
        <v>885</v>
      </c>
      <c r="T1491" s="151">
        <v>3</v>
      </c>
    </row>
    <row r="1492" spans="1:20" x14ac:dyDescent="0.2">
      <c r="A1492" s="151">
        <f t="shared" si="257"/>
        <v>60345</v>
      </c>
      <c r="B1492" s="151">
        <f t="shared" si="258"/>
        <v>6</v>
      </c>
      <c r="C1492" s="152">
        <f t="shared" si="259"/>
        <v>3</v>
      </c>
      <c r="D1492" s="152" t="str">
        <f t="shared" si="260"/>
        <v>橘高</v>
      </c>
      <c r="E1492" s="152" t="str">
        <f t="shared" si="261"/>
        <v>平</v>
      </c>
      <c r="F1492" s="153" t="str">
        <f t="shared" si="262"/>
        <v>ｷｯﾀｶ</v>
      </c>
      <c r="G1492" s="153" t="str">
        <f t="shared" si="263"/>
        <v>ﾀｲﾗ</v>
      </c>
      <c r="H1492" s="154">
        <f t="shared" si="264"/>
        <v>3</v>
      </c>
      <c r="I1492" s="152" t="str">
        <f t="shared" si="256"/>
        <v>都立川</v>
      </c>
      <c r="K1492" s="152" t="str">
        <f t="shared" si="265"/>
        <v>男</v>
      </c>
      <c r="M1492" s="151">
        <v>60345</v>
      </c>
      <c r="N1492" s="151" t="s">
        <v>2752</v>
      </c>
      <c r="O1492" s="151" t="s">
        <v>2380</v>
      </c>
      <c r="P1492" s="151" t="s">
        <v>2753</v>
      </c>
      <c r="Q1492" s="151" t="s">
        <v>1275</v>
      </c>
      <c r="R1492" s="151" t="s">
        <v>885</v>
      </c>
      <c r="T1492" s="151">
        <v>3</v>
      </c>
    </row>
    <row r="1493" spans="1:20" x14ac:dyDescent="0.2">
      <c r="A1493" s="151">
        <f t="shared" si="257"/>
        <v>60346</v>
      </c>
      <c r="B1493" s="151">
        <f t="shared" si="258"/>
        <v>6</v>
      </c>
      <c r="C1493" s="152">
        <f t="shared" si="259"/>
        <v>3</v>
      </c>
      <c r="D1493" s="152" t="str">
        <f t="shared" si="260"/>
        <v>山口</v>
      </c>
      <c r="E1493" s="152" t="str">
        <f t="shared" si="261"/>
        <v>哲司</v>
      </c>
      <c r="F1493" s="153" t="str">
        <f t="shared" si="262"/>
        <v>ﾔﾏｸﾞﾁ</v>
      </c>
      <c r="G1493" s="153" t="str">
        <f t="shared" si="263"/>
        <v>ﾃﾂｼﾞ</v>
      </c>
      <c r="H1493" s="154">
        <f t="shared" si="264"/>
        <v>3</v>
      </c>
      <c r="I1493" s="152" t="str">
        <f t="shared" si="256"/>
        <v>都立川</v>
      </c>
      <c r="K1493" s="152" t="str">
        <f t="shared" si="265"/>
        <v>男</v>
      </c>
      <c r="M1493" s="151">
        <v>60346</v>
      </c>
      <c r="N1493" s="151" t="s">
        <v>180</v>
      </c>
      <c r="O1493" s="151" t="s">
        <v>2754</v>
      </c>
      <c r="P1493" s="151" t="s">
        <v>565</v>
      </c>
      <c r="Q1493" s="151" t="s">
        <v>2755</v>
      </c>
      <c r="R1493" s="151" t="s">
        <v>885</v>
      </c>
      <c r="T1493" s="151">
        <v>3</v>
      </c>
    </row>
    <row r="1494" spans="1:20" x14ac:dyDescent="0.2">
      <c r="A1494" s="151">
        <f t="shared" si="257"/>
        <v>60348</v>
      </c>
      <c r="B1494" s="151">
        <f t="shared" si="258"/>
        <v>6</v>
      </c>
      <c r="C1494" s="152">
        <f t="shared" si="259"/>
        <v>3</v>
      </c>
      <c r="D1494" s="152" t="str">
        <f t="shared" si="260"/>
        <v>髙野</v>
      </c>
      <c r="E1494" s="152" t="str">
        <f t="shared" si="261"/>
        <v>大樹</v>
      </c>
      <c r="F1494" s="153" t="str">
        <f t="shared" si="262"/>
        <v>ﾀｶﾉ</v>
      </c>
      <c r="G1494" s="153" t="str">
        <f t="shared" si="263"/>
        <v>ﾀﾞｲｷ</v>
      </c>
      <c r="H1494" s="154">
        <f t="shared" si="264"/>
        <v>3</v>
      </c>
      <c r="I1494" s="152" t="str">
        <f t="shared" si="256"/>
        <v>都立川</v>
      </c>
      <c r="K1494" s="152" t="str">
        <f t="shared" si="265"/>
        <v>男</v>
      </c>
      <c r="M1494" s="151">
        <v>60348</v>
      </c>
      <c r="N1494" s="151" t="s">
        <v>4582</v>
      </c>
      <c r="O1494" s="151" t="s">
        <v>157</v>
      </c>
      <c r="P1494" s="151" t="s">
        <v>606</v>
      </c>
      <c r="Q1494" s="151" t="s">
        <v>422</v>
      </c>
      <c r="R1494" s="151" t="s">
        <v>885</v>
      </c>
      <c r="T1494" s="151">
        <v>3</v>
      </c>
    </row>
    <row r="1495" spans="1:20" x14ac:dyDescent="0.2">
      <c r="A1495" s="151">
        <f t="shared" si="257"/>
        <v>60357</v>
      </c>
      <c r="B1495" s="151">
        <f t="shared" si="258"/>
        <v>6</v>
      </c>
      <c r="C1495" s="152">
        <f t="shared" si="259"/>
        <v>3</v>
      </c>
      <c r="D1495" s="152" t="str">
        <f t="shared" si="260"/>
        <v>工藤</v>
      </c>
      <c r="E1495" s="152" t="str">
        <f t="shared" si="261"/>
        <v>美羽</v>
      </c>
      <c r="F1495" s="153" t="str">
        <f t="shared" si="262"/>
        <v>ｸﾄﾞｳ</v>
      </c>
      <c r="G1495" s="153" t="str">
        <f t="shared" si="263"/>
        <v>ﾐﾕｳ</v>
      </c>
      <c r="H1495" s="154">
        <f t="shared" si="264"/>
        <v>3</v>
      </c>
      <c r="I1495" s="152" t="str">
        <f t="shared" si="256"/>
        <v>都立川</v>
      </c>
      <c r="K1495" s="152" t="str">
        <f t="shared" si="265"/>
        <v>女</v>
      </c>
      <c r="M1495" s="151">
        <v>60357</v>
      </c>
      <c r="N1495" s="151" t="s">
        <v>245</v>
      </c>
      <c r="O1495" s="151" t="s">
        <v>2737</v>
      </c>
      <c r="P1495" s="151" t="s">
        <v>528</v>
      </c>
      <c r="Q1495" s="151" t="s">
        <v>948</v>
      </c>
      <c r="R1495" s="151" t="s">
        <v>886</v>
      </c>
      <c r="T1495" s="151">
        <v>3</v>
      </c>
    </row>
    <row r="1496" spans="1:20" x14ac:dyDescent="0.2">
      <c r="A1496" s="151">
        <f t="shared" si="257"/>
        <v>60358</v>
      </c>
      <c r="B1496" s="151">
        <f t="shared" si="258"/>
        <v>6</v>
      </c>
      <c r="C1496" s="152">
        <f t="shared" si="259"/>
        <v>3</v>
      </c>
      <c r="D1496" s="152" t="str">
        <f t="shared" si="260"/>
        <v>鎌苅</v>
      </c>
      <c r="E1496" s="152" t="str">
        <f t="shared" si="261"/>
        <v>歩未</v>
      </c>
      <c r="F1496" s="153" t="str">
        <f t="shared" si="262"/>
        <v>ｶﾏｶﾘ</v>
      </c>
      <c r="G1496" s="153" t="str">
        <f t="shared" si="263"/>
        <v>ｱﾕﾐ</v>
      </c>
      <c r="H1496" s="154">
        <f t="shared" si="264"/>
        <v>3</v>
      </c>
      <c r="I1496" s="152" t="str">
        <f t="shared" si="256"/>
        <v>都立川</v>
      </c>
      <c r="K1496" s="152" t="str">
        <f t="shared" si="265"/>
        <v>女</v>
      </c>
      <c r="M1496" s="151">
        <v>60358</v>
      </c>
      <c r="N1496" s="151" t="s">
        <v>2756</v>
      </c>
      <c r="O1496" s="151" t="s">
        <v>2757</v>
      </c>
      <c r="P1496" s="151" t="s">
        <v>2758</v>
      </c>
      <c r="Q1496" s="151" t="s">
        <v>599</v>
      </c>
      <c r="R1496" s="151" t="s">
        <v>886</v>
      </c>
      <c r="T1496" s="151">
        <v>3</v>
      </c>
    </row>
    <row r="1497" spans="1:20" x14ac:dyDescent="0.2">
      <c r="A1497" s="151">
        <f t="shared" si="257"/>
        <v>60360</v>
      </c>
      <c r="B1497" s="151">
        <f t="shared" si="258"/>
        <v>6</v>
      </c>
      <c r="C1497" s="152">
        <f t="shared" si="259"/>
        <v>3</v>
      </c>
      <c r="D1497" s="152" t="str">
        <f t="shared" si="260"/>
        <v>梅中</v>
      </c>
      <c r="E1497" s="152" t="str">
        <f t="shared" si="261"/>
        <v>楓</v>
      </c>
      <c r="F1497" s="153" t="str">
        <f t="shared" si="262"/>
        <v>ｳﾒﾅｶ</v>
      </c>
      <c r="G1497" s="153" t="str">
        <f t="shared" si="263"/>
        <v>ｶｴﾃﾞ</v>
      </c>
      <c r="H1497" s="154">
        <f t="shared" si="264"/>
        <v>2</v>
      </c>
      <c r="I1497" s="152" t="str">
        <f t="shared" si="256"/>
        <v>都立川</v>
      </c>
      <c r="K1497" s="152" t="str">
        <f t="shared" si="265"/>
        <v>女</v>
      </c>
      <c r="M1497" s="151">
        <v>60360</v>
      </c>
      <c r="N1497" s="151" t="s">
        <v>4492</v>
      </c>
      <c r="O1497" s="151" t="s">
        <v>1773</v>
      </c>
      <c r="P1497" s="151" t="s">
        <v>4493</v>
      </c>
      <c r="Q1497" s="151" t="s">
        <v>1775</v>
      </c>
      <c r="R1497" s="151" t="s">
        <v>886</v>
      </c>
      <c r="T1497" s="151">
        <v>2</v>
      </c>
    </row>
    <row r="1498" spans="1:20" x14ac:dyDescent="0.2">
      <c r="A1498" s="151">
        <f t="shared" si="257"/>
        <v>60362</v>
      </c>
      <c r="B1498" s="151">
        <f t="shared" si="258"/>
        <v>6</v>
      </c>
      <c r="C1498" s="152">
        <f t="shared" si="259"/>
        <v>3</v>
      </c>
      <c r="D1498" s="152" t="str">
        <f t="shared" si="260"/>
        <v>岡本</v>
      </c>
      <c r="E1498" s="152" t="str">
        <f t="shared" si="261"/>
        <v>栞奈</v>
      </c>
      <c r="F1498" s="153" t="str">
        <f t="shared" si="262"/>
        <v>ｵｶﾓﾄ</v>
      </c>
      <c r="G1498" s="153" t="str">
        <f t="shared" si="263"/>
        <v>ｶﾝﾅ</v>
      </c>
      <c r="H1498" s="154">
        <f t="shared" si="264"/>
        <v>2</v>
      </c>
      <c r="I1498" s="152" t="str">
        <f t="shared" si="256"/>
        <v>都立川</v>
      </c>
      <c r="K1498" s="152" t="str">
        <f t="shared" si="265"/>
        <v>女</v>
      </c>
      <c r="M1498" s="151">
        <v>60362</v>
      </c>
      <c r="N1498" s="151" t="s">
        <v>227</v>
      </c>
      <c r="O1498" s="151" t="s">
        <v>2688</v>
      </c>
      <c r="P1498" s="151" t="s">
        <v>372</v>
      </c>
      <c r="Q1498" s="151" t="s">
        <v>2689</v>
      </c>
      <c r="R1498" s="151" t="s">
        <v>886</v>
      </c>
      <c r="T1498" s="151">
        <v>2</v>
      </c>
    </row>
    <row r="1499" spans="1:20" x14ac:dyDescent="0.2">
      <c r="A1499" s="151">
        <f t="shared" si="257"/>
        <v>60364</v>
      </c>
      <c r="B1499" s="151">
        <f t="shared" si="258"/>
        <v>6</v>
      </c>
      <c r="C1499" s="152">
        <f t="shared" si="259"/>
        <v>3</v>
      </c>
      <c r="D1499" s="152" t="str">
        <f t="shared" si="260"/>
        <v>竹島</v>
      </c>
      <c r="E1499" s="152" t="str">
        <f t="shared" si="261"/>
        <v>優衣奈</v>
      </c>
      <c r="F1499" s="153" t="str">
        <f t="shared" si="262"/>
        <v>ﾀｹｼﾏ</v>
      </c>
      <c r="G1499" s="153" t="str">
        <f t="shared" si="263"/>
        <v>ﾕｲﾅ</v>
      </c>
      <c r="H1499" s="154">
        <f t="shared" si="264"/>
        <v>2</v>
      </c>
      <c r="I1499" s="152" t="str">
        <f t="shared" si="256"/>
        <v>都立川</v>
      </c>
      <c r="K1499" s="152" t="str">
        <f t="shared" si="265"/>
        <v>女</v>
      </c>
      <c r="M1499" s="151">
        <v>60364</v>
      </c>
      <c r="N1499" s="151" t="s">
        <v>4296</v>
      </c>
      <c r="O1499" s="151" t="s">
        <v>4494</v>
      </c>
      <c r="P1499" s="151" t="s">
        <v>4297</v>
      </c>
      <c r="Q1499" s="151" t="s">
        <v>42</v>
      </c>
      <c r="R1499" s="151" t="s">
        <v>886</v>
      </c>
      <c r="T1499" s="151">
        <v>2</v>
      </c>
    </row>
    <row r="1500" spans="1:20" x14ac:dyDescent="0.2">
      <c r="A1500" s="151">
        <f t="shared" si="257"/>
        <v>60367</v>
      </c>
      <c r="B1500" s="151">
        <f t="shared" si="258"/>
        <v>6</v>
      </c>
      <c r="C1500" s="152">
        <f t="shared" si="259"/>
        <v>3</v>
      </c>
      <c r="D1500" s="152" t="str">
        <f t="shared" si="260"/>
        <v>西森</v>
      </c>
      <c r="E1500" s="152" t="str">
        <f t="shared" si="261"/>
        <v>舞子</v>
      </c>
      <c r="F1500" s="153" t="str">
        <f t="shared" si="262"/>
        <v>ﾆｼﾓﾘ</v>
      </c>
      <c r="G1500" s="153" t="str">
        <f t="shared" si="263"/>
        <v>ﾏｲｺ</v>
      </c>
      <c r="H1500" s="154">
        <f t="shared" si="264"/>
        <v>2</v>
      </c>
      <c r="I1500" s="152" t="str">
        <f t="shared" si="256"/>
        <v>都立川</v>
      </c>
      <c r="K1500" s="152" t="str">
        <f t="shared" si="265"/>
        <v>女</v>
      </c>
      <c r="M1500" s="151">
        <v>60367</v>
      </c>
      <c r="N1500" s="151" t="s">
        <v>4495</v>
      </c>
      <c r="O1500" s="151" t="s">
        <v>4496</v>
      </c>
      <c r="P1500" s="151" t="s">
        <v>4497</v>
      </c>
      <c r="Q1500" s="151" t="s">
        <v>2374</v>
      </c>
      <c r="R1500" s="151" t="s">
        <v>886</v>
      </c>
      <c r="T1500" s="151">
        <v>2</v>
      </c>
    </row>
    <row r="1501" spans="1:20" x14ac:dyDescent="0.2">
      <c r="A1501" s="151">
        <f t="shared" si="257"/>
        <v>60368</v>
      </c>
      <c r="B1501" s="151">
        <f t="shared" si="258"/>
        <v>6</v>
      </c>
      <c r="C1501" s="152">
        <f t="shared" si="259"/>
        <v>3</v>
      </c>
      <c r="D1501" s="152" t="str">
        <f t="shared" si="260"/>
        <v>花田</v>
      </c>
      <c r="E1501" s="152" t="str">
        <f t="shared" si="261"/>
        <v>彩季</v>
      </c>
      <c r="F1501" s="153" t="str">
        <f t="shared" si="262"/>
        <v>ﾊﾅﾀﾞ</v>
      </c>
      <c r="G1501" s="153" t="str">
        <f t="shared" si="263"/>
        <v>ｻｷ</v>
      </c>
      <c r="H1501" s="154">
        <f t="shared" si="264"/>
        <v>2</v>
      </c>
      <c r="I1501" s="152" t="str">
        <f t="shared" si="256"/>
        <v>都立川</v>
      </c>
      <c r="K1501" s="152" t="str">
        <f t="shared" si="265"/>
        <v>女</v>
      </c>
      <c r="M1501" s="151">
        <v>60368</v>
      </c>
      <c r="N1501" s="151" t="s">
        <v>1692</v>
      </c>
      <c r="O1501" s="151" t="s">
        <v>4498</v>
      </c>
      <c r="P1501" s="151" t="s">
        <v>1694</v>
      </c>
      <c r="Q1501" s="151" t="s">
        <v>481</v>
      </c>
      <c r="R1501" s="151" t="s">
        <v>886</v>
      </c>
      <c r="T1501" s="151">
        <v>2</v>
      </c>
    </row>
    <row r="1502" spans="1:20" x14ac:dyDescent="0.2">
      <c r="A1502" s="151">
        <f t="shared" si="257"/>
        <v>60369</v>
      </c>
      <c r="B1502" s="151">
        <f t="shared" si="258"/>
        <v>6</v>
      </c>
      <c r="C1502" s="152">
        <f t="shared" si="259"/>
        <v>3</v>
      </c>
      <c r="D1502" s="152" t="str">
        <f t="shared" si="260"/>
        <v>浜野</v>
      </c>
      <c r="E1502" s="152" t="str">
        <f t="shared" si="261"/>
        <v>莉子</v>
      </c>
      <c r="F1502" s="153" t="str">
        <f t="shared" si="262"/>
        <v>ﾊﾏﾉ</v>
      </c>
      <c r="G1502" s="153" t="str">
        <f t="shared" si="263"/>
        <v>ﾘｺ</v>
      </c>
      <c r="H1502" s="154">
        <f t="shared" si="264"/>
        <v>2</v>
      </c>
      <c r="I1502" s="152" t="str">
        <f t="shared" si="256"/>
        <v>都立川</v>
      </c>
      <c r="K1502" s="152" t="str">
        <f t="shared" si="265"/>
        <v>女</v>
      </c>
      <c r="M1502" s="151">
        <v>60369</v>
      </c>
      <c r="N1502" s="151" t="s">
        <v>4499</v>
      </c>
      <c r="O1502" s="151" t="s">
        <v>4500</v>
      </c>
      <c r="P1502" s="151" t="s">
        <v>4501</v>
      </c>
      <c r="Q1502" s="151" t="s">
        <v>486</v>
      </c>
      <c r="R1502" s="151" t="s">
        <v>886</v>
      </c>
      <c r="T1502" s="151">
        <v>2</v>
      </c>
    </row>
    <row r="1503" spans="1:20" x14ac:dyDescent="0.2">
      <c r="A1503" s="151">
        <f t="shared" si="257"/>
        <v>60370</v>
      </c>
      <c r="B1503" s="151">
        <f t="shared" si="258"/>
        <v>6</v>
      </c>
      <c r="C1503" s="152">
        <f t="shared" si="259"/>
        <v>3</v>
      </c>
      <c r="D1503" s="152" t="str">
        <f t="shared" si="260"/>
        <v>平澤</v>
      </c>
      <c r="E1503" s="152" t="str">
        <f t="shared" si="261"/>
        <v>玲奈</v>
      </c>
      <c r="F1503" s="153" t="str">
        <f t="shared" si="262"/>
        <v>ﾋﾗｻﾜ</v>
      </c>
      <c r="G1503" s="153" t="str">
        <f t="shared" si="263"/>
        <v>ﾚｲﾅ</v>
      </c>
      <c r="H1503" s="154">
        <f t="shared" si="264"/>
        <v>2</v>
      </c>
      <c r="I1503" s="152" t="str">
        <f t="shared" si="256"/>
        <v>都立川</v>
      </c>
      <c r="K1503" s="152" t="str">
        <f t="shared" si="265"/>
        <v>女</v>
      </c>
      <c r="M1503" s="151">
        <v>60370</v>
      </c>
      <c r="N1503" s="151" t="s">
        <v>1674</v>
      </c>
      <c r="O1503" s="151" t="s">
        <v>4294</v>
      </c>
      <c r="P1503" s="151" t="s">
        <v>1675</v>
      </c>
      <c r="Q1503" s="151" t="s">
        <v>1426</v>
      </c>
      <c r="R1503" s="151" t="s">
        <v>886</v>
      </c>
      <c r="T1503" s="151">
        <v>2</v>
      </c>
    </row>
    <row r="1504" spans="1:20" x14ac:dyDescent="0.2">
      <c r="A1504" s="151">
        <f t="shared" si="257"/>
        <v>60371</v>
      </c>
      <c r="B1504" s="151">
        <f t="shared" si="258"/>
        <v>6</v>
      </c>
      <c r="C1504" s="152">
        <f t="shared" si="259"/>
        <v>3</v>
      </c>
      <c r="D1504" s="152" t="str">
        <f t="shared" si="260"/>
        <v>保木</v>
      </c>
      <c r="E1504" s="152" t="str">
        <f t="shared" si="261"/>
        <v>桃実</v>
      </c>
      <c r="F1504" s="153" t="str">
        <f t="shared" si="262"/>
        <v>ﾎｷ</v>
      </c>
      <c r="G1504" s="153" t="str">
        <f t="shared" si="263"/>
        <v>ﾓﾓﾐ</v>
      </c>
      <c r="H1504" s="154">
        <f t="shared" si="264"/>
        <v>2</v>
      </c>
      <c r="I1504" s="152" t="str">
        <f t="shared" si="256"/>
        <v>都立川</v>
      </c>
      <c r="K1504" s="152" t="str">
        <f t="shared" si="265"/>
        <v>女</v>
      </c>
      <c r="M1504" s="151">
        <v>60371</v>
      </c>
      <c r="N1504" s="151" t="s">
        <v>4502</v>
      </c>
      <c r="O1504" s="151" t="s">
        <v>4503</v>
      </c>
      <c r="P1504" s="151" t="s">
        <v>4504</v>
      </c>
      <c r="Q1504" s="151" t="s">
        <v>2740</v>
      </c>
      <c r="R1504" s="151" t="s">
        <v>886</v>
      </c>
      <c r="T1504" s="151">
        <v>2</v>
      </c>
    </row>
    <row r="1505" spans="1:20" x14ac:dyDescent="0.2">
      <c r="A1505" s="151">
        <f t="shared" si="257"/>
        <v>60372</v>
      </c>
      <c r="B1505" s="151">
        <f t="shared" si="258"/>
        <v>6</v>
      </c>
      <c r="C1505" s="152">
        <f t="shared" si="259"/>
        <v>3</v>
      </c>
      <c r="D1505" s="152" t="str">
        <f t="shared" si="260"/>
        <v>堀越</v>
      </c>
      <c r="E1505" s="152" t="str">
        <f t="shared" si="261"/>
        <v>菜緒</v>
      </c>
      <c r="F1505" s="153" t="str">
        <f t="shared" si="262"/>
        <v>ﾎﾘｺｼ</v>
      </c>
      <c r="G1505" s="153" t="str">
        <f t="shared" si="263"/>
        <v>ﾅｵ</v>
      </c>
      <c r="H1505" s="154">
        <f t="shared" si="264"/>
        <v>2</v>
      </c>
      <c r="I1505" s="152" t="str">
        <f t="shared" si="256"/>
        <v>都立川</v>
      </c>
      <c r="K1505" s="152" t="str">
        <f t="shared" si="265"/>
        <v>女</v>
      </c>
      <c r="M1505" s="151">
        <v>60372</v>
      </c>
      <c r="N1505" s="151" t="s">
        <v>4505</v>
      </c>
      <c r="O1505" s="151" t="s">
        <v>2104</v>
      </c>
      <c r="P1505" s="151" t="s">
        <v>4506</v>
      </c>
      <c r="Q1505" s="151" t="s">
        <v>398</v>
      </c>
      <c r="R1505" s="151" t="s">
        <v>886</v>
      </c>
      <c r="T1505" s="151">
        <v>2</v>
      </c>
    </row>
    <row r="1506" spans="1:20" x14ac:dyDescent="0.2">
      <c r="A1506" s="151">
        <f t="shared" si="257"/>
        <v>60373</v>
      </c>
      <c r="B1506" s="151">
        <f t="shared" si="258"/>
        <v>6</v>
      </c>
      <c r="C1506" s="152">
        <f t="shared" si="259"/>
        <v>3</v>
      </c>
      <c r="D1506" s="152" t="str">
        <f t="shared" si="260"/>
        <v>松井</v>
      </c>
      <c r="E1506" s="152" t="str">
        <f t="shared" si="261"/>
        <v>美晴</v>
      </c>
      <c r="F1506" s="153" t="str">
        <f t="shared" si="262"/>
        <v>ﾏﾂｲ</v>
      </c>
      <c r="G1506" s="153" t="str">
        <f t="shared" si="263"/>
        <v>ﾐﾊﾙ</v>
      </c>
      <c r="H1506" s="154">
        <f t="shared" si="264"/>
        <v>2</v>
      </c>
      <c r="I1506" s="152" t="str">
        <f t="shared" si="256"/>
        <v>都立川</v>
      </c>
      <c r="K1506" s="152" t="str">
        <f t="shared" si="265"/>
        <v>女</v>
      </c>
      <c r="M1506" s="151">
        <v>60373</v>
      </c>
      <c r="N1506" s="151" t="s">
        <v>1520</v>
      </c>
      <c r="O1506" s="151" t="s">
        <v>1624</v>
      </c>
      <c r="P1506" s="151" t="s">
        <v>1521</v>
      </c>
      <c r="Q1506" s="151" t="s">
        <v>1625</v>
      </c>
      <c r="R1506" s="151" t="s">
        <v>886</v>
      </c>
      <c r="T1506" s="151">
        <v>2</v>
      </c>
    </row>
    <row r="1507" spans="1:20" x14ac:dyDescent="0.2">
      <c r="A1507" s="151">
        <f t="shared" si="257"/>
        <v>60374</v>
      </c>
      <c r="B1507" s="151">
        <f t="shared" si="258"/>
        <v>6</v>
      </c>
      <c r="C1507" s="152">
        <f t="shared" si="259"/>
        <v>3</v>
      </c>
      <c r="D1507" s="152" t="str">
        <f t="shared" si="260"/>
        <v>橋本</v>
      </c>
      <c r="E1507" s="152" t="str">
        <f t="shared" si="261"/>
        <v>真悠子</v>
      </c>
      <c r="F1507" s="153" t="str">
        <f t="shared" si="262"/>
        <v>ﾊｼﾓﾄ</v>
      </c>
      <c r="G1507" s="153" t="str">
        <f t="shared" si="263"/>
        <v>ﾏﾕｺ</v>
      </c>
      <c r="H1507" s="154">
        <f t="shared" si="264"/>
        <v>2</v>
      </c>
      <c r="I1507" s="152" t="str">
        <f t="shared" si="256"/>
        <v>都立川</v>
      </c>
      <c r="K1507" s="152" t="str">
        <f t="shared" si="265"/>
        <v>女</v>
      </c>
      <c r="M1507" s="151">
        <v>60374</v>
      </c>
      <c r="N1507" s="151" t="s">
        <v>945</v>
      </c>
      <c r="O1507" s="151" t="s">
        <v>5228</v>
      </c>
      <c r="P1507" s="151" t="s">
        <v>946</v>
      </c>
      <c r="Q1507" s="151" t="s">
        <v>596</v>
      </c>
      <c r="R1507" s="151" t="s">
        <v>886</v>
      </c>
      <c r="T1507" s="151">
        <v>2</v>
      </c>
    </row>
    <row r="1508" spans="1:20" x14ac:dyDescent="0.2">
      <c r="A1508" s="151">
        <f t="shared" si="257"/>
        <v>60376</v>
      </c>
      <c r="B1508" s="151">
        <f t="shared" si="258"/>
        <v>6</v>
      </c>
      <c r="C1508" s="152">
        <f t="shared" si="259"/>
        <v>3</v>
      </c>
      <c r="D1508" s="152" t="str">
        <f t="shared" si="260"/>
        <v>安東</v>
      </c>
      <c r="E1508" s="152" t="str">
        <f t="shared" si="261"/>
        <v>範香</v>
      </c>
      <c r="F1508" s="153" t="str">
        <f t="shared" si="262"/>
        <v>ｱﾝﾄﾞｳ</v>
      </c>
      <c r="G1508" s="153" t="str">
        <f t="shared" si="263"/>
        <v>ﾉﾘｶ</v>
      </c>
      <c r="H1508" s="154">
        <f t="shared" si="264"/>
        <v>1</v>
      </c>
      <c r="I1508" s="152" t="str">
        <f t="shared" si="256"/>
        <v>都立川</v>
      </c>
      <c r="K1508" s="152" t="str">
        <f t="shared" si="265"/>
        <v>女</v>
      </c>
      <c r="M1508" s="151">
        <v>60376</v>
      </c>
      <c r="N1508" s="151" t="s">
        <v>6034</v>
      </c>
      <c r="O1508" s="151" t="s">
        <v>6035</v>
      </c>
      <c r="P1508" s="151" t="s">
        <v>651</v>
      </c>
      <c r="Q1508" s="151" t="s">
        <v>5469</v>
      </c>
      <c r="R1508" s="151" t="s">
        <v>886</v>
      </c>
      <c r="T1508" s="151">
        <v>1</v>
      </c>
    </row>
    <row r="1509" spans="1:20" x14ac:dyDescent="0.2">
      <c r="A1509" s="151">
        <f t="shared" si="257"/>
        <v>60377</v>
      </c>
      <c r="B1509" s="151">
        <f t="shared" si="258"/>
        <v>6</v>
      </c>
      <c r="C1509" s="152">
        <f t="shared" si="259"/>
        <v>3</v>
      </c>
      <c r="D1509" s="152" t="str">
        <f t="shared" si="260"/>
        <v>伊丹</v>
      </c>
      <c r="E1509" s="152" t="str">
        <f t="shared" si="261"/>
        <v>のどか</v>
      </c>
      <c r="F1509" s="153" t="str">
        <f t="shared" si="262"/>
        <v>ｲﾀﾐ</v>
      </c>
      <c r="G1509" s="153" t="str">
        <f t="shared" si="263"/>
        <v>ﾉﾄﾞｶ</v>
      </c>
      <c r="H1509" s="154">
        <f t="shared" si="264"/>
        <v>1</v>
      </c>
      <c r="I1509" s="152" t="str">
        <f t="shared" si="256"/>
        <v>都立川</v>
      </c>
      <c r="K1509" s="152" t="str">
        <f t="shared" si="265"/>
        <v>女</v>
      </c>
      <c r="M1509" s="151">
        <v>60377</v>
      </c>
      <c r="N1509" s="151" t="s">
        <v>6036</v>
      </c>
      <c r="O1509" s="151" t="s">
        <v>6037</v>
      </c>
      <c r="P1509" s="151" t="s">
        <v>6038</v>
      </c>
      <c r="Q1509" s="151" t="s">
        <v>1647</v>
      </c>
      <c r="R1509" s="151" t="s">
        <v>886</v>
      </c>
      <c r="T1509" s="151">
        <v>1</v>
      </c>
    </row>
    <row r="1510" spans="1:20" x14ac:dyDescent="0.2">
      <c r="A1510" s="151">
        <f t="shared" si="257"/>
        <v>60378</v>
      </c>
      <c r="B1510" s="151">
        <f t="shared" si="258"/>
        <v>6</v>
      </c>
      <c r="C1510" s="152">
        <f t="shared" si="259"/>
        <v>3</v>
      </c>
      <c r="D1510" s="152" t="str">
        <f t="shared" si="260"/>
        <v>小松崎</v>
      </c>
      <c r="E1510" s="152" t="str">
        <f t="shared" si="261"/>
        <v>薫子</v>
      </c>
      <c r="F1510" s="153" t="str">
        <f t="shared" si="262"/>
        <v>ｺﾏﾂｻﾞｷ</v>
      </c>
      <c r="G1510" s="153" t="str">
        <f t="shared" si="263"/>
        <v>ｶｵﾙｺ</v>
      </c>
      <c r="H1510" s="154">
        <f t="shared" si="264"/>
        <v>1</v>
      </c>
      <c r="I1510" s="152" t="str">
        <f t="shared" si="256"/>
        <v>都立川</v>
      </c>
      <c r="K1510" s="152" t="str">
        <f t="shared" si="265"/>
        <v>女</v>
      </c>
      <c r="M1510" s="151">
        <v>60378</v>
      </c>
      <c r="N1510" s="151" t="s">
        <v>6039</v>
      </c>
      <c r="O1510" s="151" t="s">
        <v>2154</v>
      </c>
      <c r="P1510" s="151" t="s">
        <v>6040</v>
      </c>
      <c r="Q1510" s="151" t="s">
        <v>2321</v>
      </c>
      <c r="R1510" s="151" t="s">
        <v>886</v>
      </c>
      <c r="T1510" s="151">
        <v>1</v>
      </c>
    </row>
    <row r="1511" spans="1:20" x14ac:dyDescent="0.2">
      <c r="A1511" s="151">
        <f t="shared" si="257"/>
        <v>60379</v>
      </c>
      <c r="B1511" s="151">
        <f t="shared" si="258"/>
        <v>6</v>
      </c>
      <c r="C1511" s="152">
        <f t="shared" si="259"/>
        <v>3</v>
      </c>
      <c r="D1511" s="152" t="str">
        <f t="shared" si="260"/>
        <v>福田</v>
      </c>
      <c r="E1511" s="152" t="str">
        <f t="shared" si="261"/>
        <v>春菜</v>
      </c>
      <c r="F1511" s="153" t="str">
        <f t="shared" si="262"/>
        <v>ﾌｸﾀﾞ</v>
      </c>
      <c r="G1511" s="153" t="str">
        <f t="shared" si="263"/>
        <v>ﾊﾙﾅ</v>
      </c>
      <c r="H1511" s="154">
        <f t="shared" si="264"/>
        <v>1</v>
      </c>
      <c r="I1511" s="152" t="str">
        <f t="shared" si="256"/>
        <v>都立川</v>
      </c>
      <c r="K1511" s="152" t="str">
        <f t="shared" si="265"/>
        <v>女</v>
      </c>
      <c r="M1511" s="151">
        <v>60379</v>
      </c>
      <c r="N1511" s="151" t="s">
        <v>204</v>
      </c>
      <c r="O1511" s="151" t="s">
        <v>177</v>
      </c>
      <c r="P1511" s="151" t="s">
        <v>553</v>
      </c>
      <c r="Q1511" s="151" t="s">
        <v>412</v>
      </c>
      <c r="R1511" s="151" t="s">
        <v>886</v>
      </c>
      <c r="T1511" s="151">
        <v>1</v>
      </c>
    </row>
    <row r="1512" spans="1:20" x14ac:dyDescent="0.2">
      <c r="A1512" s="151">
        <f t="shared" si="257"/>
        <v>60411</v>
      </c>
      <c r="B1512" s="151">
        <f t="shared" si="258"/>
        <v>6</v>
      </c>
      <c r="C1512" s="152">
        <f t="shared" si="259"/>
        <v>4</v>
      </c>
      <c r="D1512" s="152" t="str">
        <f t="shared" si="260"/>
        <v>須永</v>
      </c>
      <c r="E1512" s="152" t="str">
        <f t="shared" si="261"/>
        <v>裕次</v>
      </c>
      <c r="F1512" s="153" t="str">
        <f t="shared" si="262"/>
        <v>ｽﾅｶﾞ</v>
      </c>
      <c r="G1512" s="153" t="str">
        <f t="shared" si="263"/>
        <v>ﾕｳｼﾞ</v>
      </c>
      <c r="H1512" s="154">
        <f t="shared" si="264"/>
        <v>3</v>
      </c>
      <c r="I1512" s="152" t="str">
        <f t="shared" si="256"/>
        <v>都立川ろう</v>
      </c>
      <c r="K1512" s="152" t="str">
        <f t="shared" si="265"/>
        <v>男</v>
      </c>
      <c r="M1512" s="151">
        <v>60411</v>
      </c>
      <c r="N1512" s="151" t="s">
        <v>2023</v>
      </c>
      <c r="O1512" s="151" t="s">
        <v>2024</v>
      </c>
      <c r="P1512" s="151" t="s">
        <v>2250</v>
      </c>
      <c r="Q1512" s="151" t="s">
        <v>489</v>
      </c>
      <c r="R1512" s="151" t="s">
        <v>885</v>
      </c>
      <c r="T1512" s="151">
        <v>3</v>
      </c>
    </row>
    <row r="1513" spans="1:20" x14ac:dyDescent="0.2">
      <c r="A1513" s="151">
        <f t="shared" si="257"/>
        <v>60414</v>
      </c>
      <c r="B1513" s="151">
        <f t="shared" si="258"/>
        <v>6</v>
      </c>
      <c r="C1513" s="152">
        <f t="shared" si="259"/>
        <v>4</v>
      </c>
      <c r="D1513" s="152" t="str">
        <f t="shared" si="260"/>
        <v>鈴木</v>
      </c>
      <c r="E1513" s="152" t="str">
        <f t="shared" si="261"/>
        <v>聡太</v>
      </c>
      <c r="F1513" s="153" t="str">
        <f t="shared" si="262"/>
        <v>ｽｽﾞｷ</v>
      </c>
      <c r="G1513" s="153" t="str">
        <f t="shared" si="263"/>
        <v>ｿｳﾀ</v>
      </c>
      <c r="H1513" s="154">
        <f t="shared" si="264"/>
        <v>2</v>
      </c>
      <c r="I1513" s="152" t="str">
        <f t="shared" si="256"/>
        <v>都立川ろう</v>
      </c>
      <c r="K1513" s="152" t="str">
        <f t="shared" si="265"/>
        <v>男</v>
      </c>
      <c r="M1513" s="151">
        <v>60414</v>
      </c>
      <c r="N1513" s="151" t="s">
        <v>108</v>
      </c>
      <c r="O1513" s="151" t="s">
        <v>3694</v>
      </c>
      <c r="P1513" s="151" t="s">
        <v>356</v>
      </c>
      <c r="Q1513" s="151" t="s">
        <v>594</v>
      </c>
      <c r="R1513" s="151" t="s">
        <v>885</v>
      </c>
      <c r="T1513" s="151">
        <v>2</v>
      </c>
    </row>
    <row r="1514" spans="1:20" x14ac:dyDescent="0.2">
      <c r="A1514" s="151">
        <f t="shared" si="257"/>
        <v>60464</v>
      </c>
      <c r="B1514" s="151">
        <f t="shared" si="258"/>
        <v>6</v>
      </c>
      <c r="C1514" s="152">
        <f t="shared" si="259"/>
        <v>4</v>
      </c>
      <c r="D1514" s="152" t="str">
        <f t="shared" si="260"/>
        <v>坂上</v>
      </c>
      <c r="E1514" s="152" t="str">
        <f t="shared" si="261"/>
        <v>紗果</v>
      </c>
      <c r="F1514" s="153" t="str">
        <f t="shared" si="262"/>
        <v>ｻｶｶﾞﾐ</v>
      </c>
      <c r="G1514" s="153" t="str">
        <f t="shared" si="263"/>
        <v>ｽｽﾞｶ</v>
      </c>
      <c r="H1514" s="154">
        <f t="shared" si="264"/>
        <v>2</v>
      </c>
      <c r="I1514" s="152" t="str">
        <f t="shared" si="256"/>
        <v>都立川ろう</v>
      </c>
      <c r="K1514" s="152" t="str">
        <f t="shared" si="265"/>
        <v>女</v>
      </c>
      <c r="M1514" s="151">
        <v>60464</v>
      </c>
      <c r="N1514" s="151" t="s">
        <v>3695</v>
      </c>
      <c r="O1514" s="151" t="s">
        <v>3696</v>
      </c>
      <c r="P1514" s="151" t="s">
        <v>3697</v>
      </c>
      <c r="Q1514" s="151" t="s">
        <v>2425</v>
      </c>
      <c r="R1514" s="151" t="s">
        <v>886</v>
      </c>
      <c r="T1514" s="151">
        <v>2</v>
      </c>
    </row>
    <row r="1515" spans="1:20" x14ac:dyDescent="0.2">
      <c r="A1515" s="151">
        <f t="shared" si="257"/>
        <v>60465</v>
      </c>
      <c r="B1515" s="151">
        <f t="shared" si="258"/>
        <v>6</v>
      </c>
      <c r="C1515" s="152">
        <f t="shared" si="259"/>
        <v>4</v>
      </c>
      <c r="D1515" s="152" t="str">
        <f t="shared" si="260"/>
        <v>堀田</v>
      </c>
      <c r="E1515" s="152" t="str">
        <f t="shared" si="261"/>
        <v>那都美</v>
      </c>
      <c r="F1515" s="153" t="str">
        <f t="shared" si="262"/>
        <v>ﾎｯﾀ</v>
      </c>
      <c r="G1515" s="153" t="str">
        <f t="shared" si="263"/>
        <v>ﾅﾂﾐ</v>
      </c>
      <c r="H1515" s="154">
        <f t="shared" si="264"/>
        <v>1</v>
      </c>
      <c r="I1515" s="152" t="str">
        <f t="shared" si="256"/>
        <v>都立川ろう</v>
      </c>
      <c r="K1515" s="152" t="str">
        <f t="shared" si="265"/>
        <v>女</v>
      </c>
      <c r="M1515" s="151">
        <v>60465</v>
      </c>
      <c r="N1515" s="151" t="s">
        <v>4367</v>
      </c>
      <c r="O1515" s="151" t="s">
        <v>5229</v>
      </c>
      <c r="P1515" s="151" t="s">
        <v>4674</v>
      </c>
      <c r="Q1515" s="151" t="s">
        <v>351</v>
      </c>
      <c r="R1515" s="151" t="s">
        <v>886</v>
      </c>
      <c r="T1515" s="151">
        <v>1</v>
      </c>
    </row>
    <row r="1516" spans="1:20" x14ac:dyDescent="0.2">
      <c r="A1516" s="151">
        <f t="shared" si="257"/>
        <v>60466</v>
      </c>
      <c r="B1516" s="151">
        <f t="shared" si="258"/>
        <v>6</v>
      </c>
      <c r="C1516" s="152">
        <f t="shared" si="259"/>
        <v>4</v>
      </c>
      <c r="D1516" s="152" t="str">
        <f t="shared" si="260"/>
        <v>増田</v>
      </c>
      <c r="E1516" s="152" t="str">
        <f t="shared" si="261"/>
        <v>結希</v>
      </c>
      <c r="F1516" s="153" t="str">
        <f t="shared" si="262"/>
        <v>ﾏｽﾀﾞ</v>
      </c>
      <c r="G1516" s="153" t="str">
        <f t="shared" si="263"/>
        <v>ﾕｷ</v>
      </c>
      <c r="H1516" s="154">
        <f t="shared" si="264"/>
        <v>1</v>
      </c>
      <c r="I1516" s="152" t="str">
        <f t="shared" si="256"/>
        <v>都立川ろう</v>
      </c>
      <c r="K1516" s="152" t="str">
        <f t="shared" si="265"/>
        <v>女</v>
      </c>
      <c r="M1516" s="151">
        <v>60466</v>
      </c>
      <c r="N1516" s="151" t="s">
        <v>5302</v>
      </c>
      <c r="O1516" s="151" t="s">
        <v>6041</v>
      </c>
      <c r="P1516" s="151" t="s">
        <v>490</v>
      </c>
      <c r="Q1516" s="151" t="s">
        <v>464</v>
      </c>
      <c r="R1516" s="151" t="s">
        <v>886</v>
      </c>
      <c r="T1516" s="151">
        <v>1</v>
      </c>
    </row>
    <row r="1517" spans="1:20" x14ac:dyDescent="0.2">
      <c r="A1517" s="151">
        <f t="shared" si="257"/>
        <v>60501</v>
      </c>
      <c r="B1517" s="151">
        <f t="shared" si="258"/>
        <v>6</v>
      </c>
      <c r="C1517" s="152">
        <f t="shared" si="259"/>
        <v>5</v>
      </c>
      <c r="D1517" s="152" t="str">
        <f t="shared" si="260"/>
        <v>伊藤</v>
      </c>
      <c r="E1517" s="152" t="str">
        <f t="shared" si="261"/>
        <v>隆之介</v>
      </c>
      <c r="F1517" s="153" t="str">
        <f t="shared" si="262"/>
        <v>ｲﾄｳ</v>
      </c>
      <c r="G1517" s="153" t="str">
        <f t="shared" si="263"/>
        <v>ﾘｭｳﾉｽｹ</v>
      </c>
      <c r="H1517" s="154">
        <f t="shared" si="264"/>
        <v>1</v>
      </c>
      <c r="I1517" s="152" t="str">
        <f t="shared" si="256"/>
        <v>昭和第一学園</v>
      </c>
      <c r="K1517" s="152" t="str">
        <f t="shared" si="265"/>
        <v>男</v>
      </c>
      <c r="M1517" s="151">
        <v>60501</v>
      </c>
      <c r="N1517" s="151" t="s">
        <v>106</v>
      </c>
      <c r="O1517" s="151" t="s">
        <v>5487</v>
      </c>
      <c r="P1517" s="151" t="s">
        <v>319</v>
      </c>
      <c r="Q1517" s="151" t="s">
        <v>395</v>
      </c>
      <c r="R1517" s="151" t="s">
        <v>885</v>
      </c>
      <c r="T1517" s="151">
        <v>1</v>
      </c>
    </row>
    <row r="1518" spans="1:20" x14ac:dyDescent="0.2">
      <c r="A1518" s="151">
        <f t="shared" si="257"/>
        <v>60502</v>
      </c>
      <c r="B1518" s="151">
        <f t="shared" si="258"/>
        <v>6</v>
      </c>
      <c r="C1518" s="152">
        <f t="shared" si="259"/>
        <v>5</v>
      </c>
      <c r="D1518" s="152" t="str">
        <f t="shared" si="260"/>
        <v>榎戸</v>
      </c>
      <c r="E1518" s="152" t="str">
        <f t="shared" si="261"/>
        <v>駿介</v>
      </c>
      <c r="F1518" s="153" t="str">
        <f t="shared" si="262"/>
        <v>ｴﾉｷﾄﾞ</v>
      </c>
      <c r="G1518" s="153" t="str">
        <f t="shared" si="263"/>
        <v>ｼｭﾝｽｹ</v>
      </c>
      <c r="H1518" s="154">
        <f t="shared" si="264"/>
        <v>1</v>
      </c>
      <c r="I1518" s="152" t="str">
        <f t="shared" si="256"/>
        <v>昭和第一学園</v>
      </c>
      <c r="K1518" s="152" t="str">
        <f t="shared" si="265"/>
        <v>男</v>
      </c>
      <c r="M1518" s="151">
        <v>60502</v>
      </c>
      <c r="N1518" s="151" t="s">
        <v>6042</v>
      </c>
      <c r="O1518" s="151" t="s">
        <v>283</v>
      </c>
      <c r="P1518" s="151" t="s">
        <v>6043</v>
      </c>
      <c r="Q1518" s="151" t="s">
        <v>478</v>
      </c>
      <c r="R1518" s="151" t="s">
        <v>885</v>
      </c>
      <c r="T1518" s="151">
        <v>1</v>
      </c>
    </row>
    <row r="1519" spans="1:20" x14ac:dyDescent="0.2">
      <c r="A1519" s="151">
        <f t="shared" si="257"/>
        <v>60503</v>
      </c>
      <c r="B1519" s="151">
        <f t="shared" si="258"/>
        <v>6</v>
      </c>
      <c r="C1519" s="152">
        <f t="shared" si="259"/>
        <v>5</v>
      </c>
      <c r="D1519" s="152" t="str">
        <f t="shared" si="260"/>
        <v>金子</v>
      </c>
      <c r="E1519" s="152" t="str">
        <f t="shared" si="261"/>
        <v>遥純</v>
      </c>
      <c r="F1519" s="153" t="str">
        <f t="shared" si="262"/>
        <v>ｶﾈｺ</v>
      </c>
      <c r="G1519" s="153" t="str">
        <f t="shared" si="263"/>
        <v>ﾊﾙｽﾞﾐ</v>
      </c>
      <c r="H1519" s="154">
        <f t="shared" si="264"/>
        <v>1</v>
      </c>
      <c r="I1519" s="152" t="str">
        <f t="shared" si="256"/>
        <v>昭和第一学園</v>
      </c>
      <c r="K1519" s="152" t="str">
        <f t="shared" si="265"/>
        <v>男</v>
      </c>
      <c r="M1519" s="151">
        <v>60503</v>
      </c>
      <c r="N1519" s="151" t="s">
        <v>970</v>
      </c>
      <c r="O1519" s="151" t="s">
        <v>6044</v>
      </c>
      <c r="P1519" s="151" t="s">
        <v>971</v>
      </c>
      <c r="Q1519" s="151" t="s">
        <v>6045</v>
      </c>
      <c r="R1519" s="151" t="s">
        <v>885</v>
      </c>
      <c r="T1519" s="151">
        <v>1</v>
      </c>
    </row>
    <row r="1520" spans="1:20" x14ac:dyDescent="0.2">
      <c r="A1520" s="151">
        <f t="shared" si="257"/>
        <v>60504</v>
      </c>
      <c r="B1520" s="151">
        <f t="shared" si="258"/>
        <v>6</v>
      </c>
      <c r="C1520" s="152">
        <f t="shared" si="259"/>
        <v>5</v>
      </c>
      <c r="D1520" s="152" t="str">
        <f t="shared" si="260"/>
        <v>髙橋</v>
      </c>
      <c r="E1520" s="152" t="str">
        <f t="shared" si="261"/>
        <v>佑輔</v>
      </c>
      <c r="F1520" s="153" t="str">
        <f t="shared" si="262"/>
        <v>ﾀｶﾊｼ</v>
      </c>
      <c r="G1520" s="153" t="str">
        <f t="shared" si="263"/>
        <v>ﾕｳｽｹ</v>
      </c>
      <c r="H1520" s="154">
        <f t="shared" si="264"/>
        <v>1</v>
      </c>
      <c r="I1520" s="152" t="str">
        <f t="shared" si="256"/>
        <v>昭和第一学園</v>
      </c>
      <c r="K1520" s="152" t="str">
        <f t="shared" si="265"/>
        <v>男</v>
      </c>
      <c r="M1520" s="151">
        <v>60504</v>
      </c>
      <c r="N1520" s="151" t="s">
        <v>149</v>
      </c>
      <c r="O1520" s="151" t="s">
        <v>6046</v>
      </c>
      <c r="P1520" s="151" t="s">
        <v>302</v>
      </c>
      <c r="Q1520" s="151" t="s">
        <v>447</v>
      </c>
      <c r="R1520" s="151" t="s">
        <v>885</v>
      </c>
      <c r="T1520" s="151">
        <v>1</v>
      </c>
    </row>
    <row r="1521" spans="1:20" x14ac:dyDescent="0.2">
      <c r="A1521" s="151">
        <f t="shared" si="257"/>
        <v>60505</v>
      </c>
      <c r="B1521" s="151">
        <f t="shared" si="258"/>
        <v>6</v>
      </c>
      <c r="C1521" s="152">
        <f t="shared" si="259"/>
        <v>5</v>
      </c>
      <c r="D1521" s="152" t="str">
        <f t="shared" si="260"/>
        <v>澁谷</v>
      </c>
      <c r="E1521" s="152" t="str">
        <f t="shared" si="261"/>
        <v>夢叶</v>
      </c>
      <c r="F1521" s="153" t="str">
        <f t="shared" si="262"/>
        <v>ｼﾌﾞﾔ</v>
      </c>
      <c r="G1521" s="153" t="str">
        <f t="shared" si="263"/>
        <v>ﾕｳﾄ</v>
      </c>
      <c r="H1521" s="154">
        <f t="shared" si="264"/>
        <v>1</v>
      </c>
      <c r="I1521" s="152" t="str">
        <f t="shared" si="256"/>
        <v>昭和第一学園</v>
      </c>
      <c r="K1521" s="152" t="str">
        <f t="shared" si="265"/>
        <v>男</v>
      </c>
      <c r="M1521" s="151">
        <v>60505</v>
      </c>
      <c r="N1521" s="151" t="s">
        <v>6047</v>
      </c>
      <c r="O1521" s="151" t="s">
        <v>6048</v>
      </c>
      <c r="P1521" s="151" t="s">
        <v>996</v>
      </c>
      <c r="Q1521" s="151" t="s">
        <v>423</v>
      </c>
      <c r="R1521" s="151" t="s">
        <v>885</v>
      </c>
      <c r="T1521" s="151">
        <v>1</v>
      </c>
    </row>
    <row r="1522" spans="1:20" x14ac:dyDescent="0.2">
      <c r="A1522" s="151">
        <f t="shared" si="257"/>
        <v>60506</v>
      </c>
      <c r="B1522" s="151">
        <f t="shared" si="258"/>
        <v>6</v>
      </c>
      <c r="C1522" s="152">
        <f t="shared" si="259"/>
        <v>5</v>
      </c>
      <c r="D1522" s="152" t="str">
        <f t="shared" si="260"/>
        <v>岩浪</v>
      </c>
      <c r="E1522" s="152" t="str">
        <f t="shared" si="261"/>
        <v>圭佑</v>
      </c>
      <c r="F1522" s="153" t="str">
        <f t="shared" si="262"/>
        <v>ｲﾜﾅﾐ</v>
      </c>
      <c r="G1522" s="153" t="str">
        <f t="shared" si="263"/>
        <v>ｹｲｽｹ</v>
      </c>
      <c r="H1522" s="154">
        <f t="shared" si="264"/>
        <v>1</v>
      </c>
      <c r="I1522" s="152" t="str">
        <f t="shared" si="256"/>
        <v>昭和第一学園</v>
      </c>
      <c r="K1522" s="152" t="str">
        <f t="shared" si="265"/>
        <v>男</v>
      </c>
      <c r="M1522" s="151">
        <v>60506</v>
      </c>
      <c r="N1522" s="151" t="s">
        <v>6049</v>
      </c>
      <c r="O1522" s="151" t="s">
        <v>1728</v>
      </c>
      <c r="P1522" s="151" t="s">
        <v>6050</v>
      </c>
      <c r="Q1522" s="151" t="s">
        <v>306</v>
      </c>
      <c r="R1522" s="151" t="s">
        <v>885</v>
      </c>
      <c r="T1522" s="151">
        <v>1</v>
      </c>
    </row>
    <row r="1523" spans="1:20" x14ac:dyDescent="0.2">
      <c r="A1523" s="151">
        <f t="shared" si="257"/>
        <v>60507</v>
      </c>
      <c r="B1523" s="151">
        <f t="shared" si="258"/>
        <v>6</v>
      </c>
      <c r="C1523" s="152">
        <f t="shared" si="259"/>
        <v>5</v>
      </c>
      <c r="D1523" s="152" t="str">
        <f t="shared" si="260"/>
        <v>榎戸</v>
      </c>
      <c r="E1523" s="152" t="str">
        <f t="shared" si="261"/>
        <v>建斗</v>
      </c>
      <c r="F1523" s="153" t="str">
        <f t="shared" si="262"/>
        <v>ｴﾉｷﾄﾞ</v>
      </c>
      <c r="G1523" s="153" t="str">
        <f t="shared" si="263"/>
        <v>ｹﾝﾄ</v>
      </c>
      <c r="H1523" s="154">
        <f t="shared" si="264"/>
        <v>1</v>
      </c>
      <c r="I1523" s="152" t="str">
        <f t="shared" si="256"/>
        <v>昭和第一学園</v>
      </c>
      <c r="K1523" s="152" t="str">
        <f t="shared" si="265"/>
        <v>男</v>
      </c>
      <c r="M1523" s="151">
        <v>60507</v>
      </c>
      <c r="N1523" s="151" t="s">
        <v>6042</v>
      </c>
      <c r="O1523" s="151" t="s">
        <v>6051</v>
      </c>
      <c r="P1523" s="151" t="s">
        <v>6043</v>
      </c>
      <c r="Q1523" s="151" t="s">
        <v>390</v>
      </c>
      <c r="R1523" s="151" t="s">
        <v>885</v>
      </c>
      <c r="T1523" s="151">
        <v>1</v>
      </c>
    </row>
    <row r="1524" spans="1:20" x14ac:dyDescent="0.2">
      <c r="A1524" s="151">
        <f t="shared" si="257"/>
        <v>60508</v>
      </c>
      <c r="B1524" s="151">
        <f t="shared" si="258"/>
        <v>6</v>
      </c>
      <c r="C1524" s="152">
        <f t="shared" si="259"/>
        <v>5</v>
      </c>
      <c r="D1524" s="152" t="str">
        <f t="shared" si="260"/>
        <v>松田</v>
      </c>
      <c r="E1524" s="152" t="str">
        <f t="shared" si="261"/>
        <v>飛羽</v>
      </c>
      <c r="F1524" s="153" t="str">
        <f t="shared" si="262"/>
        <v>ﾏﾂﾀﾞ</v>
      </c>
      <c r="G1524" s="153" t="str">
        <f t="shared" si="263"/>
        <v>ﾄﾜ</v>
      </c>
      <c r="H1524" s="154">
        <f t="shared" si="264"/>
        <v>3</v>
      </c>
      <c r="I1524" s="152" t="str">
        <f t="shared" si="256"/>
        <v>昭和第一学園</v>
      </c>
      <c r="K1524" s="152" t="str">
        <f t="shared" si="265"/>
        <v>男</v>
      </c>
      <c r="M1524" s="151">
        <v>60508</v>
      </c>
      <c r="N1524" s="151" t="s">
        <v>1709</v>
      </c>
      <c r="O1524" s="151" t="s">
        <v>2759</v>
      </c>
      <c r="P1524" s="151" t="s">
        <v>1710</v>
      </c>
      <c r="Q1524" s="151" t="s">
        <v>2186</v>
      </c>
      <c r="R1524" s="151" t="s">
        <v>885</v>
      </c>
      <c r="T1524" s="151">
        <v>3</v>
      </c>
    </row>
    <row r="1525" spans="1:20" x14ac:dyDescent="0.2">
      <c r="A1525" s="151">
        <f t="shared" si="257"/>
        <v>60513</v>
      </c>
      <c r="B1525" s="151">
        <f t="shared" si="258"/>
        <v>6</v>
      </c>
      <c r="C1525" s="152">
        <f t="shared" si="259"/>
        <v>5</v>
      </c>
      <c r="D1525" s="152" t="str">
        <f t="shared" si="260"/>
        <v>澤田</v>
      </c>
      <c r="E1525" s="152" t="str">
        <f t="shared" si="261"/>
        <v>宙弥</v>
      </c>
      <c r="F1525" s="153" t="str">
        <f t="shared" si="262"/>
        <v>ｻﾜﾀﾞ</v>
      </c>
      <c r="G1525" s="153" t="str">
        <f t="shared" si="263"/>
        <v>ﾋﾛﾔ</v>
      </c>
      <c r="H1525" s="154">
        <f t="shared" si="264"/>
        <v>3</v>
      </c>
      <c r="I1525" s="152" t="str">
        <f t="shared" si="256"/>
        <v>昭和第一学園</v>
      </c>
      <c r="K1525" s="152" t="str">
        <f t="shared" si="265"/>
        <v>男</v>
      </c>
      <c r="M1525" s="151">
        <v>60513</v>
      </c>
      <c r="N1525" s="151" t="s">
        <v>1910</v>
      </c>
      <c r="O1525" s="151" t="s">
        <v>2760</v>
      </c>
      <c r="P1525" s="151" t="s">
        <v>2188</v>
      </c>
      <c r="Q1525" s="151" t="s">
        <v>1711</v>
      </c>
      <c r="R1525" s="151" t="s">
        <v>885</v>
      </c>
      <c r="T1525" s="151">
        <v>3</v>
      </c>
    </row>
    <row r="1526" spans="1:20" x14ac:dyDescent="0.2">
      <c r="A1526" s="151">
        <f t="shared" si="257"/>
        <v>60515</v>
      </c>
      <c r="B1526" s="151">
        <f t="shared" si="258"/>
        <v>6</v>
      </c>
      <c r="C1526" s="152">
        <f t="shared" si="259"/>
        <v>5</v>
      </c>
      <c r="D1526" s="152" t="str">
        <f t="shared" si="260"/>
        <v>峠</v>
      </c>
      <c r="E1526" s="152" t="str">
        <f t="shared" si="261"/>
        <v>慎太郎</v>
      </c>
      <c r="F1526" s="153" t="str">
        <f t="shared" si="262"/>
        <v>ﾄｳｹﾞ</v>
      </c>
      <c r="G1526" s="153" t="str">
        <f t="shared" si="263"/>
        <v>ｼﾝﾀﾛｳ</v>
      </c>
      <c r="H1526" s="154">
        <f t="shared" si="264"/>
        <v>3</v>
      </c>
      <c r="I1526" s="152" t="str">
        <f t="shared" si="256"/>
        <v>昭和第一学園</v>
      </c>
      <c r="K1526" s="152" t="str">
        <f t="shared" si="265"/>
        <v>男</v>
      </c>
      <c r="M1526" s="151">
        <v>60515</v>
      </c>
      <c r="N1526" s="151" t="s">
        <v>2761</v>
      </c>
      <c r="O1526" s="151" t="s">
        <v>1557</v>
      </c>
      <c r="P1526" s="151" t="s">
        <v>2762</v>
      </c>
      <c r="Q1526" s="151" t="s">
        <v>316</v>
      </c>
      <c r="R1526" s="151" t="s">
        <v>885</v>
      </c>
      <c r="T1526" s="151">
        <v>3</v>
      </c>
    </row>
    <row r="1527" spans="1:20" x14ac:dyDescent="0.2">
      <c r="A1527" s="151">
        <f t="shared" si="257"/>
        <v>60517</v>
      </c>
      <c r="B1527" s="151">
        <f t="shared" si="258"/>
        <v>6</v>
      </c>
      <c r="C1527" s="152">
        <f t="shared" si="259"/>
        <v>5</v>
      </c>
      <c r="D1527" s="152" t="str">
        <f t="shared" si="260"/>
        <v>髙橋</v>
      </c>
      <c r="E1527" s="152" t="str">
        <f t="shared" si="261"/>
        <v>佑生</v>
      </c>
      <c r="F1527" s="153" t="str">
        <f t="shared" si="262"/>
        <v>ﾀｶﾊｼ</v>
      </c>
      <c r="G1527" s="153" t="str">
        <f t="shared" si="263"/>
        <v>ﾕｳ</v>
      </c>
      <c r="H1527" s="154">
        <f t="shared" si="264"/>
        <v>3</v>
      </c>
      <c r="I1527" s="152" t="str">
        <f t="shared" si="256"/>
        <v>昭和第一学園</v>
      </c>
      <c r="K1527" s="152" t="str">
        <f t="shared" si="265"/>
        <v>男</v>
      </c>
      <c r="M1527" s="151">
        <v>60517</v>
      </c>
      <c r="N1527" s="151" t="s">
        <v>149</v>
      </c>
      <c r="O1527" s="151" t="s">
        <v>2764</v>
      </c>
      <c r="P1527" s="151" t="s">
        <v>302</v>
      </c>
      <c r="Q1527" s="151" t="s">
        <v>549</v>
      </c>
      <c r="R1527" s="151" t="s">
        <v>885</v>
      </c>
      <c r="T1527" s="151">
        <v>3</v>
      </c>
    </row>
    <row r="1528" spans="1:20" x14ac:dyDescent="0.2">
      <c r="A1528" s="151">
        <f t="shared" si="257"/>
        <v>60518</v>
      </c>
      <c r="B1528" s="151">
        <f t="shared" si="258"/>
        <v>6</v>
      </c>
      <c r="C1528" s="152">
        <f t="shared" si="259"/>
        <v>5</v>
      </c>
      <c r="D1528" s="152" t="str">
        <f t="shared" si="260"/>
        <v>戸島</v>
      </c>
      <c r="E1528" s="152" t="str">
        <f t="shared" si="261"/>
        <v>康允</v>
      </c>
      <c r="F1528" s="153" t="str">
        <f t="shared" si="262"/>
        <v>ﾄｼﾞﾏ</v>
      </c>
      <c r="G1528" s="153" t="str">
        <f t="shared" si="263"/>
        <v>ｺｳｽｹ</v>
      </c>
      <c r="H1528" s="154">
        <f t="shared" si="264"/>
        <v>3</v>
      </c>
      <c r="I1528" s="152" t="str">
        <f t="shared" si="256"/>
        <v>昭和第一学園</v>
      </c>
      <c r="K1528" s="152" t="str">
        <f t="shared" si="265"/>
        <v>男</v>
      </c>
      <c r="M1528" s="151">
        <v>60518</v>
      </c>
      <c r="N1528" s="151" t="s">
        <v>1701</v>
      </c>
      <c r="O1528" s="151" t="s">
        <v>2765</v>
      </c>
      <c r="P1528" s="151" t="s">
        <v>2766</v>
      </c>
      <c r="Q1528" s="151" t="s">
        <v>417</v>
      </c>
      <c r="R1528" s="151" t="s">
        <v>885</v>
      </c>
      <c r="T1528" s="151">
        <v>3</v>
      </c>
    </row>
    <row r="1529" spans="1:20" x14ac:dyDescent="0.2">
      <c r="A1529" s="151">
        <f t="shared" si="257"/>
        <v>60520</v>
      </c>
      <c r="B1529" s="151">
        <f t="shared" si="258"/>
        <v>6</v>
      </c>
      <c r="C1529" s="152">
        <f t="shared" si="259"/>
        <v>5</v>
      </c>
      <c r="D1529" s="152" t="str">
        <f t="shared" si="260"/>
        <v>石井</v>
      </c>
      <c r="E1529" s="152" t="str">
        <f t="shared" si="261"/>
        <v>雄士</v>
      </c>
      <c r="F1529" s="153" t="str">
        <f t="shared" si="262"/>
        <v>ｲｼｲ</v>
      </c>
      <c r="G1529" s="153" t="str">
        <f t="shared" si="263"/>
        <v>ﾀｹﾄ</v>
      </c>
      <c r="H1529" s="154">
        <f t="shared" si="264"/>
        <v>3</v>
      </c>
      <c r="I1529" s="152" t="str">
        <f t="shared" si="256"/>
        <v>昭和第一学園</v>
      </c>
      <c r="K1529" s="152" t="str">
        <f t="shared" si="265"/>
        <v>男</v>
      </c>
      <c r="M1529" s="151">
        <v>60520</v>
      </c>
      <c r="N1529" s="151" t="s">
        <v>153</v>
      </c>
      <c r="O1529" s="151" t="s">
        <v>1639</v>
      </c>
      <c r="P1529" s="151" t="s">
        <v>310</v>
      </c>
      <c r="Q1529" s="151" t="s">
        <v>1656</v>
      </c>
      <c r="R1529" s="151" t="s">
        <v>885</v>
      </c>
      <c r="T1529" s="151">
        <v>3</v>
      </c>
    </row>
    <row r="1530" spans="1:20" x14ac:dyDescent="0.2">
      <c r="A1530" s="151">
        <f t="shared" si="257"/>
        <v>60521</v>
      </c>
      <c r="B1530" s="151">
        <f t="shared" si="258"/>
        <v>6</v>
      </c>
      <c r="C1530" s="152">
        <f t="shared" si="259"/>
        <v>5</v>
      </c>
      <c r="D1530" s="152" t="str">
        <f t="shared" si="260"/>
        <v>馬場</v>
      </c>
      <c r="E1530" s="152" t="str">
        <f t="shared" si="261"/>
        <v>至温</v>
      </c>
      <c r="F1530" s="153" t="str">
        <f t="shared" si="262"/>
        <v>ﾊﾞﾊﾞ</v>
      </c>
      <c r="G1530" s="153" t="str">
        <f t="shared" si="263"/>
        <v>ｼｵﾝ</v>
      </c>
      <c r="H1530" s="154">
        <f t="shared" si="264"/>
        <v>3</v>
      </c>
      <c r="I1530" s="152" t="str">
        <f t="shared" si="256"/>
        <v>昭和第一学園</v>
      </c>
      <c r="K1530" s="152" t="str">
        <f t="shared" si="265"/>
        <v>男</v>
      </c>
      <c r="M1530" s="151">
        <v>60521</v>
      </c>
      <c r="N1530" s="151" t="s">
        <v>2823</v>
      </c>
      <c r="O1530" s="151" t="s">
        <v>3698</v>
      </c>
      <c r="P1530" s="151" t="s">
        <v>2825</v>
      </c>
      <c r="Q1530" s="151" t="s">
        <v>1215</v>
      </c>
      <c r="R1530" s="151" t="s">
        <v>885</v>
      </c>
      <c r="T1530" s="151">
        <v>3</v>
      </c>
    </row>
    <row r="1531" spans="1:20" x14ac:dyDescent="0.2">
      <c r="A1531" s="151">
        <f t="shared" si="257"/>
        <v>60522</v>
      </c>
      <c r="B1531" s="151">
        <f t="shared" si="258"/>
        <v>6</v>
      </c>
      <c r="C1531" s="152">
        <f t="shared" si="259"/>
        <v>5</v>
      </c>
      <c r="D1531" s="152" t="str">
        <f t="shared" si="260"/>
        <v>大塚</v>
      </c>
      <c r="E1531" s="152" t="str">
        <f t="shared" si="261"/>
        <v>正史</v>
      </c>
      <c r="F1531" s="153" t="str">
        <f t="shared" si="262"/>
        <v>ｵｵﾂｶ</v>
      </c>
      <c r="G1531" s="153" t="str">
        <f t="shared" si="263"/>
        <v>ﾏｻｼ</v>
      </c>
      <c r="H1531" s="154">
        <f t="shared" si="264"/>
        <v>2</v>
      </c>
      <c r="I1531" s="152" t="str">
        <f t="shared" si="256"/>
        <v>昭和第一学園</v>
      </c>
      <c r="K1531" s="152" t="str">
        <f t="shared" si="265"/>
        <v>男</v>
      </c>
      <c r="M1531" s="151">
        <v>60522</v>
      </c>
      <c r="N1531" s="151" t="s">
        <v>198</v>
      </c>
      <c r="O1531" s="151" t="s">
        <v>4507</v>
      </c>
      <c r="P1531" s="151" t="s">
        <v>624</v>
      </c>
      <c r="Q1531" s="151" t="s">
        <v>927</v>
      </c>
      <c r="R1531" s="151" t="s">
        <v>885</v>
      </c>
      <c r="T1531" s="151">
        <v>2</v>
      </c>
    </row>
    <row r="1532" spans="1:20" x14ac:dyDescent="0.2">
      <c r="A1532" s="151">
        <f t="shared" si="257"/>
        <v>60523</v>
      </c>
      <c r="B1532" s="151">
        <f t="shared" si="258"/>
        <v>6</v>
      </c>
      <c r="C1532" s="152">
        <f t="shared" si="259"/>
        <v>5</v>
      </c>
      <c r="D1532" s="152" t="str">
        <f t="shared" si="260"/>
        <v>古川</v>
      </c>
      <c r="E1532" s="152" t="str">
        <f t="shared" si="261"/>
        <v>子龍</v>
      </c>
      <c r="F1532" s="153" t="str">
        <f t="shared" si="262"/>
        <v>ﾌﾙｶﾜ</v>
      </c>
      <c r="G1532" s="153" t="str">
        <f t="shared" si="263"/>
        <v>ｼﾘｭｳ</v>
      </c>
      <c r="H1532" s="154">
        <f t="shared" si="264"/>
        <v>2</v>
      </c>
      <c r="I1532" s="152" t="str">
        <f t="shared" si="256"/>
        <v>昭和第一学園</v>
      </c>
      <c r="K1532" s="152" t="str">
        <f t="shared" si="265"/>
        <v>男</v>
      </c>
      <c r="M1532" s="151">
        <v>60523</v>
      </c>
      <c r="N1532" s="151" t="s">
        <v>5</v>
      </c>
      <c r="O1532" s="151" t="s">
        <v>4508</v>
      </c>
      <c r="P1532" s="151" t="s">
        <v>10</v>
      </c>
      <c r="Q1532" s="151" t="s">
        <v>1826</v>
      </c>
      <c r="R1532" s="151" t="s">
        <v>885</v>
      </c>
      <c r="T1532" s="151">
        <v>2</v>
      </c>
    </row>
    <row r="1533" spans="1:20" x14ac:dyDescent="0.2">
      <c r="A1533" s="151">
        <f t="shared" si="257"/>
        <v>60524</v>
      </c>
      <c r="B1533" s="151">
        <f t="shared" si="258"/>
        <v>6</v>
      </c>
      <c r="C1533" s="152">
        <f t="shared" si="259"/>
        <v>5</v>
      </c>
      <c r="D1533" s="152" t="str">
        <f t="shared" si="260"/>
        <v>瀧上</v>
      </c>
      <c r="E1533" s="152" t="str">
        <f t="shared" si="261"/>
        <v>将太郎</v>
      </c>
      <c r="F1533" s="153" t="str">
        <f t="shared" si="262"/>
        <v>ﾀｷｶﾞﾐ</v>
      </c>
      <c r="G1533" s="153" t="str">
        <f t="shared" si="263"/>
        <v>ｼｮｳﾀﾛｳ</v>
      </c>
      <c r="H1533" s="154">
        <f t="shared" si="264"/>
        <v>2</v>
      </c>
      <c r="I1533" s="152" t="str">
        <f t="shared" si="256"/>
        <v>昭和第一学園</v>
      </c>
      <c r="K1533" s="152" t="str">
        <f t="shared" si="265"/>
        <v>男</v>
      </c>
      <c r="M1533" s="151">
        <v>60524</v>
      </c>
      <c r="N1533" s="151" t="s">
        <v>4509</v>
      </c>
      <c r="O1533" s="151" t="s">
        <v>1310</v>
      </c>
      <c r="P1533" s="151" t="s">
        <v>4510</v>
      </c>
      <c r="Q1533" s="151" t="s">
        <v>470</v>
      </c>
      <c r="R1533" s="151" t="s">
        <v>885</v>
      </c>
      <c r="T1533" s="151">
        <v>2</v>
      </c>
    </row>
    <row r="1534" spans="1:20" x14ac:dyDescent="0.2">
      <c r="A1534" s="151">
        <f t="shared" si="257"/>
        <v>60525</v>
      </c>
      <c r="B1534" s="151">
        <f t="shared" si="258"/>
        <v>6</v>
      </c>
      <c r="C1534" s="152">
        <f t="shared" si="259"/>
        <v>5</v>
      </c>
      <c r="D1534" s="152" t="str">
        <f t="shared" si="260"/>
        <v>遠藤</v>
      </c>
      <c r="E1534" s="152" t="str">
        <f t="shared" si="261"/>
        <v>宏朗</v>
      </c>
      <c r="F1534" s="153" t="str">
        <f t="shared" si="262"/>
        <v>ｴﾝﾄﾞｳ</v>
      </c>
      <c r="G1534" s="153" t="str">
        <f t="shared" si="263"/>
        <v>ﾋﾛｱｷ</v>
      </c>
      <c r="H1534" s="154">
        <f t="shared" si="264"/>
        <v>2</v>
      </c>
      <c r="I1534" s="152" t="str">
        <f t="shared" si="256"/>
        <v>昭和第一学園</v>
      </c>
      <c r="K1534" s="152" t="str">
        <f t="shared" si="265"/>
        <v>男</v>
      </c>
      <c r="M1534" s="151">
        <v>60525</v>
      </c>
      <c r="N1534" s="151" t="s">
        <v>99</v>
      </c>
      <c r="O1534" s="151" t="s">
        <v>4511</v>
      </c>
      <c r="P1534" s="151" t="s">
        <v>303</v>
      </c>
      <c r="Q1534" s="151" t="s">
        <v>439</v>
      </c>
      <c r="R1534" s="151" t="s">
        <v>885</v>
      </c>
      <c r="T1534" s="151">
        <v>2</v>
      </c>
    </row>
    <row r="1535" spans="1:20" x14ac:dyDescent="0.2">
      <c r="A1535" s="151">
        <f t="shared" si="257"/>
        <v>60527</v>
      </c>
      <c r="B1535" s="151">
        <f t="shared" si="258"/>
        <v>6</v>
      </c>
      <c r="C1535" s="152">
        <f t="shared" si="259"/>
        <v>5</v>
      </c>
      <c r="D1535" s="152" t="str">
        <f t="shared" si="260"/>
        <v>戸島</v>
      </c>
      <c r="E1535" s="152" t="str">
        <f t="shared" si="261"/>
        <v>慎介</v>
      </c>
      <c r="F1535" s="153" t="str">
        <f t="shared" si="262"/>
        <v>ﾄｼﾏ</v>
      </c>
      <c r="G1535" s="153" t="str">
        <f t="shared" si="263"/>
        <v>ｼﾝｽｹ</v>
      </c>
      <c r="H1535" s="154">
        <f t="shared" si="264"/>
        <v>2</v>
      </c>
      <c r="I1535" s="152" t="str">
        <f t="shared" si="256"/>
        <v>昭和第一学園</v>
      </c>
      <c r="K1535" s="152" t="str">
        <f t="shared" si="265"/>
        <v>男</v>
      </c>
      <c r="M1535" s="151">
        <v>60527</v>
      </c>
      <c r="N1535" s="151" t="s">
        <v>1701</v>
      </c>
      <c r="O1535" s="151" t="s">
        <v>4512</v>
      </c>
      <c r="P1535" s="151" t="s">
        <v>1702</v>
      </c>
      <c r="Q1535" s="151" t="s">
        <v>4513</v>
      </c>
      <c r="R1535" s="151" t="s">
        <v>885</v>
      </c>
      <c r="T1535" s="151">
        <v>2</v>
      </c>
    </row>
    <row r="1536" spans="1:20" x14ac:dyDescent="0.2">
      <c r="A1536" s="151">
        <f t="shared" si="257"/>
        <v>60528</v>
      </c>
      <c r="B1536" s="151">
        <f t="shared" si="258"/>
        <v>6</v>
      </c>
      <c r="C1536" s="152">
        <f t="shared" si="259"/>
        <v>5</v>
      </c>
      <c r="D1536" s="152" t="str">
        <f t="shared" si="260"/>
        <v>冨所</v>
      </c>
      <c r="E1536" s="152" t="str">
        <f t="shared" si="261"/>
        <v>勇斗</v>
      </c>
      <c r="F1536" s="153" t="str">
        <f t="shared" si="262"/>
        <v>ﾄﾐﾄﾞｺﾛ</v>
      </c>
      <c r="G1536" s="153" t="str">
        <f t="shared" si="263"/>
        <v>ﾕｳﾄ</v>
      </c>
      <c r="H1536" s="154">
        <f t="shared" si="264"/>
        <v>2</v>
      </c>
      <c r="I1536" s="152" t="str">
        <f t="shared" si="256"/>
        <v>昭和第一学園</v>
      </c>
      <c r="K1536" s="152" t="str">
        <f t="shared" si="265"/>
        <v>男</v>
      </c>
      <c r="M1536" s="151">
        <v>60528</v>
      </c>
      <c r="N1536" s="151" t="s">
        <v>4514</v>
      </c>
      <c r="O1536" s="151" t="s">
        <v>978</v>
      </c>
      <c r="P1536" s="151" t="s">
        <v>4515</v>
      </c>
      <c r="Q1536" s="151" t="s">
        <v>423</v>
      </c>
      <c r="R1536" s="151" t="s">
        <v>885</v>
      </c>
      <c r="T1536" s="151">
        <v>2</v>
      </c>
    </row>
    <row r="1537" spans="1:20" x14ac:dyDescent="0.2">
      <c r="A1537" s="151">
        <f t="shared" si="257"/>
        <v>60529</v>
      </c>
      <c r="B1537" s="151">
        <f t="shared" si="258"/>
        <v>6</v>
      </c>
      <c r="C1537" s="152">
        <f t="shared" si="259"/>
        <v>5</v>
      </c>
      <c r="D1537" s="152" t="str">
        <f t="shared" si="260"/>
        <v>髙橋</v>
      </c>
      <c r="E1537" s="152" t="str">
        <f t="shared" si="261"/>
        <v>秀斗</v>
      </c>
      <c r="F1537" s="153" t="str">
        <f t="shared" si="262"/>
        <v>ﾀｶﾊｼ</v>
      </c>
      <c r="G1537" s="153" t="str">
        <f t="shared" si="263"/>
        <v>ｼｭｳﾄ</v>
      </c>
      <c r="H1537" s="154">
        <f t="shared" si="264"/>
        <v>2</v>
      </c>
      <c r="I1537" s="152" t="str">
        <f t="shared" si="256"/>
        <v>昭和第一学園</v>
      </c>
      <c r="K1537" s="152" t="str">
        <f t="shared" si="265"/>
        <v>男</v>
      </c>
      <c r="M1537" s="151">
        <v>60529</v>
      </c>
      <c r="N1537" s="151" t="s">
        <v>149</v>
      </c>
      <c r="O1537" s="151" t="s">
        <v>4516</v>
      </c>
      <c r="P1537" s="151" t="s">
        <v>302</v>
      </c>
      <c r="Q1537" s="151" t="s">
        <v>361</v>
      </c>
      <c r="R1537" s="151" t="s">
        <v>885</v>
      </c>
      <c r="T1537" s="151">
        <v>2</v>
      </c>
    </row>
    <row r="1538" spans="1:20" x14ac:dyDescent="0.2">
      <c r="A1538" s="151">
        <f t="shared" si="257"/>
        <v>60530</v>
      </c>
      <c r="B1538" s="151">
        <f t="shared" si="258"/>
        <v>6</v>
      </c>
      <c r="C1538" s="152">
        <f t="shared" si="259"/>
        <v>5</v>
      </c>
      <c r="D1538" s="152" t="str">
        <f t="shared" si="260"/>
        <v>大髙</v>
      </c>
      <c r="E1538" s="152" t="str">
        <f t="shared" si="261"/>
        <v>雄大</v>
      </c>
      <c r="F1538" s="153" t="str">
        <f t="shared" si="262"/>
        <v>ｵｵﾀｶ</v>
      </c>
      <c r="G1538" s="153" t="str">
        <f t="shared" si="263"/>
        <v>ﾕｳﾀﾞｲ</v>
      </c>
      <c r="H1538" s="154">
        <f t="shared" si="264"/>
        <v>2</v>
      </c>
      <c r="I1538" s="152" t="str">
        <f t="shared" ref="I1538:I1601" si="266">VLOOKUP(B1538*100+C1538,テスト,2,0)</f>
        <v>昭和第一学園</v>
      </c>
      <c r="K1538" s="152" t="str">
        <f t="shared" si="265"/>
        <v>男</v>
      </c>
      <c r="M1538" s="151">
        <v>60530</v>
      </c>
      <c r="N1538" s="151" t="s">
        <v>4517</v>
      </c>
      <c r="O1538" s="151" t="s">
        <v>231</v>
      </c>
      <c r="P1538" s="151" t="s">
        <v>4518</v>
      </c>
      <c r="Q1538" s="151" t="s">
        <v>387</v>
      </c>
      <c r="R1538" s="151" t="s">
        <v>885</v>
      </c>
      <c r="T1538" s="151">
        <v>2</v>
      </c>
    </row>
    <row r="1539" spans="1:20" x14ac:dyDescent="0.2">
      <c r="A1539" s="151">
        <f t="shared" ref="A1539:A1602" si="267">M1539</f>
        <v>60531</v>
      </c>
      <c r="B1539" s="151">
        <f t="shared" ref="B1539:B1602" si="268">ROUNDDOWN(A1539/10000,0)</f>
        <v>6</v>
      </c>
      <c r="C1539" s="152">
        <f t="shared" ref="C1539:C1602" si="269">ROUNDDOWN((A1539-B1539*10000)/100,0)</f>
        <v>5</v>
      </c>
      <c r="D1539" s="152" t="str">
        <f t="shared" ref="D1539:D1602" si="270">N1539</f>
        <v>古木</v>
      </c>
      <c r="E1539" s="152" t="str">
        <f t="shared" ref="E1539:E1602" si="271">O1539</f>
        <v>宏明</v>
      </c>
      <c r="F1539" s="153" t="str">
        <f t="shared" ref="F1539:F1602" si="272">P1539</f>
        <v>ｺｷ</v>
      </c>
      <c r="G1539" s="153" t="str">
        <f t="shared" ref="G1539:G1602" si="273">Q1539</f>
        <v>ﾋﾛｱｷ</v>
      </c>
      <c r="H1539" s="154">
        <f t="shared" ref="H1539:H1602" si="274">T1539</f>
        <v>2</v>
      </c>
      <c r="I1539" s="152" t="str">
        <f t="shared" si="266"/>
        <v>昭和第一学園</v>
      </c>
      <c r="K1539" s="152" t="str">
        <f t="shared" ref="K1539:K1602" si="275">R1539</f>
        <v>男</v>
      </c>
      <c r="M1539" s="151">
        <v>60531</v>
      </c>
      <c r="N1539" s="151" t="s">
        <v>4519</v>
      </c>
      <c r="O1539" s="151" t="s">
        <v>4520</v>
      </c>
      <c r="P1539" s="151" t="s">
        <v>4521</v>
      </c>
      <c r="Q1539" s="151" t="s">
        <v>439</v>
      </c>
      <c r="R1539" s="151" t="s">
        <v>885</v>
      </c>
      <c r="T1539" s="151">
        <v>2</v>
      </c>
    </row>
    <row r="1540" spans="1:20" x14ac:dyDescent="0.2">
      <c r="A1540" s="151">
        <f t="shared" si="267"/>
        <v>60532</v>
      </c>
      <c r="B1540" s="151">
        <f t="shared" si="268"/>
        <v>6</v>
      </c>
      <c r="C1540" s="152">
        <f t="shared" si="269"/>
        <v>5</v>
      </c>
      <c r="D1540" s="152" t="str">
        <f t="shared" si="270"/>
        <v>関山</v>
      </c>
      <c r="E1540" s="152" t="str">
        <f t="shared" si="271"/>
        <v>隼</v>
      </c>
      <c r="F1540" s="153" t="str">
        <f t="shared" si="272"/>
        <v>ｾｷﾔﾏ</v>
      </c>
      <c r="G1540" s="153" t="str">
        <f t="shared" si="273"/>
        <v>ｼｭﾝ</v>
      </c>
      <c r="H1540" s="154">
        <f t="shared" si="274"/>
        <v>2</v>
      </c>
      <c r="I1540" s="152" t="str">
        <f t="shared" si="266"/>
        <v>昭和第一学園</v>
      </c>
      <c r="K1540" s="152" t="str">
        <f t="shared" si="275"/>
        <v>男</v>
      </c>
      <c r="M1540" s="151">
        <v>60532</v>
      </c>
      <c r="N1540" s="151" t="s">
        <v>4522</v>
      </c>
      <c r="O1540" s="151" t="s">
        <v>972</v>
      </c>
      <c r="P1540" s="151" t="s">
        <v>4523</v>
      </c>
      <c r="Q1540" s="151" t="s">
        <v>583</v>
      </c>
      <c r="R1540" s="151" t="s">
        <v>885</v>
      </c>
      <c r="T1540" s="151">
        <v>2</v>
      </c>
    </row>
    <row r="1541" spans="1:20" x14ac:dyDescent="0.2">
      <c r="A1541" s="151">
        <f t="shared" si="267"/>
        <v>60533</v>
      </c>
      <c r="B1541" s="151">
        <f t="shared" si="268"/>
        <v>6</v>
      </c>
      <c r="C1541" s="152">
        <f t="shared" si="269"/>
        <v>5</v>
      </c>
      <c r="D1541" s="152" t="str">
        <f t="shared" si="270"/>
        <v>足立</v>
      </c>
      <c r="E1541" s="152" t="str">
        <f t="shared" si="271"/>
        <v>拓夢</v>
      </c>
      <c r="F1541" s="153" t="str">
        <f t="shared" si="272"/>
        <v>ｱﾀﾞﾁ</v>
      </c>
      <c r="G1541" s="153" t="str">
        <f t="shared" si="273"/>
        <v>ﾀｸﾑ</v>
      </c>
      <c r="H1541" s="154">
        <f t="shared" si="274"/>
        <v>2</v>
      </c>
      <c r="I1541" s="152" t="str">
        <f t="shared" si="266"/>
        <v>昭和第一学園</v>
      </c>
      <c r="K1541" s="152" t="str">
        <f t="shared" si="275"/>
        <v>男</v>
      </c>
      <c r="M1541" s="151">
        <v>60533</v>
      </c>
      <c r="N1541" s="151" t="s">
        <v>637</v>
      </c>
      <c r="O1541" s="151" t="s">
        <v>4524</v>
      </c>
      <c r="P1541" s="151" t="s">
        <v>638</v>
      </c>
      <c r="Q1541" s="151" t="s">
        <v>4525</v>
      </c>
      <c r="R1541" s="151" t="s">
        <v>885</v>
      </c>
      <c r="T1541" s="151">
        <v>2</v>
      </c>
    </row>
    <row r="1542" spans="1:20" x14ac:dyDescent="0.2">
      <c r="A1542" s="151">
        <f t="shared" si="267"/>
        <v>60534</v>
      </c>
      <c r="B1542" s="151">
        <f t="shared" si="268"/>
        <v>6</v>
      </c>
      <c r="C1542" s="152">
        <f t="shared" si="269"/>
        <v>5</v>
      </c>
      <c r="D1542" s="152" t="str">
        <f t="shared" si="270"/>
        <v>清水</v>
      </c>
      <c r="E1542" s="152" t="str">
        <f t="shared" si="271"/>
        <v>優輝</v>
      </c>
      <c r="F1542" s="153" t="str">
        <f t="shared" si="272"/>
        <v>ｼﾐｽﾞ</v>
      </c>
      <c r="G1542" s="153" t="str">
        <f t="shared" si="273"/>
        <v>ﾕｳｷ</v>
      </c>
      <c r="H1542" s="154">
        <f t="shared" si="274"/>
        <v>2</v>
      </c>
      <c r="I1542" s="152" t="str">
        <f t="shared" si="266"/>
        <v>昭和第一学園</v>
      </c>
      <c r="K1542" s="152" t="str">
        <f t="shared" si="275"/>
        <v>男</v>
      </c>
      <c r="M1542" s="151">
        <v>60534</v>
      </c>
      <c r="N1542" s="151" t="s">
        <v>174</v>
      </c>
      <c r="O1542" s="151" t="s">
        <v>1283</v>
      </c>
      <c r="P1542" s="151" t="s">
        <v>542</v>
      </c>
      <c r="Q1542" s="151" t="s">
        <v>307</v>
      </c>
      <c r="R1542" s="151" t="s">
        <v>885</v>
      </c>
      <c r="T1542" s="151">
        <v>2</v>
      </c>
    </row>
    <row r="1543" spans="1:20" x14ac:dyDescent="0.2">
      <c r="A1543" s="151">
        <f t="shared" si="267"/>
        <v>60535</v>
      </c>
      <c r="B1543" s="151">
        <f t="shared" si="268"/>
        <v>6</v>
      </c>
      <c r="C1543" s="152">
        <f t="shared" si="269"/>
        <v>5</v>
      </c>
      <c r="D1543" s="152" t="str">
        <f t="shared" si="270"/>
        <v>田畑</v>
      </c>
      <c r="E1543" s="152" t="str">
        <f t="shared" si="271"/>
        <v>柊人</v>
      </c>
      <c r="F1543" s="153" t="str">
        <f t="shared" si="272"/>
        <v>ﾀﾊﾞﾀ</v>
      </c>
      <c r="G1543" s="153" t="str">
        <f t="shared" si="273"/>
        <v>ｼｭｳﾄ</v>
      </c>
      <c r="H1543" s="154">
        <f t="shared" si="274"/>
        <v>1</v>
      </c>
      <c r="I1543" s="152" t="str">
        <f t="shared" si="266"/>
        <v>昭和第一学園</v>
      </c>
      <c r="K1543" s="152" t="str">
        <f t="shared" si="275"/>
        <v>男</v>
      </c>
      <c r="M1543" s="380">
        <v>60535</v>
      </c>
      <c r="N1543" s="380" t="s">
        <v>19</v>
      </c>
      <c r="O1543" s="380" t="s">
        <v>6052</v>
      </c>
      <c r="P1543" s="380" t="s">
        <v>1210</v>
      </c>
      <c r="Q1543" s="380" t="s">
        <v>361</v>
      </c>
      <c r="R1543" s="380" t="s">
        <v>885</v>
      </c>
      <c r="S1543" s="379"/>
      <c r="T1543" s="380">
        <v>1</v>
      </c>
    </row>
    <row r="1544" spans="1:20" x14ac:dyDescent="0.2">
      <c r="A1544" s="151">
        <f t="shared" si="267"/>
        <v>60536</v>
      </c>
      <c r="B1544" s="151">
        <f t="shared" si="268"/>
        <v>6</v>
      </c>
      <c r="C1544" s="152">
        <f t="shared" si="269"/>
        <v>5</v>
      </c>
      <c r="D1544" s="152" t="str">
        <f t="shared" si="270"/>
        <v>守重</v>
      </c>
      <c r="E1544" s="152" t="str">
        <f t="shared" si="271"/>
        <v>和哉</v>
      </c>
      <c r="F1544" s="153" t="str">
        <f t="shared" si="272"/>
        <v>ﾓﾘｼｹﾞ</v>
      </c>
      <c r="G1544" s="153" t="str">
        <f t="shared" si="273"/>
        <v>ｶｽﾞﾔ</v>
      </c>
      <c r="H1544" s="154">
        <f t="shared" si="274"/>
        <v>1</v>
      </c>
      <c r="I1544" s="152" t="str">
        <f t="shared" si="266"/>
        <v>昭和第一学園</v>
      </c>
      <c r="K1544" s="152" t="str">
        <f t="shared" si="275"/>
        <v>男</v>
      </c>
      <c r="M1544" s="380">
        <v>60536</v>
      </c>
      <c r="N1544" s="380" t="s">
        <v>6053</v>
      </c>
      <c r="O1544" s="380" t="s">
        <v>1464</v>
      </c>
      <c r="P1544" s="380" t="s">
        <v>6054</v>
      </c>
      <c r="Q1544" s="380" t="s">
        <v>314</v>
      </c>
      <c r="R1544" s="380" t="s">
        <v>885</v>
      </c>
      <c r="S1544" s="379"/>
      <c r="T1544" s="380">
        <v>1</v>
      </c>
    </row>
    <row r="1545" spans="1:20" x14ac:dyDescent="0.2">
      <c r="A1545" s="151">
        <f t="shared" si="267"/>
        <v>60537</v>
      </c>
      <c r="B1545" s="151">
        <f t="shared" si="268"/>
        <v>6</v>
      </c>
      <c r="C1545" s="152">
        <f t="shared" si="269"/>
        <v>5</v>
      </c>
      <c r="D1545" s="152" t="str">
        <f t="shared" si="270"/>
        <v>参木</v>
      </c>
      <c r="E1545" s="152" t="str">
        <f t="shared" si="271"/>
        <v>勝得</v>
      </c>
      <c r="F1545" s="153" t="str">
        <f t="shared" si="272"/>
        <v>ﾐﾂｷﾞ</v>
      </c>
      <c r="G1545" s="153" t="str">
        <f t="shared" si="273"/>
        <v>ﾏｻﾄ</v>
      </c>
      <c r="H1545" s="154">
        <f t="shared" si="274"/>
        <v>1</v>
      </c>
      <c r="I1545" s="152" t="str">
        <f t="shared" si="266"/>
        <v>昭和第一学園</v>
      </c>
      <c r="K1545" s="152" t="str">
        <f t="shared" si="275"/>
        <v>男</v>
      </c>
      <c r="M1545" s="380">
        <v>60537</v>
      </c>
      <c r="N1545" s="380" t="s">
        <v>6531</v>
      </c>
      <c r="O1545" s="380" t="s">
        <v>6532</v>
      </c>
      <c r="P1545" s="380" t="s">
        <v>6533</v>
      </c>
      <c r="Q1545" s="380" t="s">
        <v>494</v>
      </c>
      <c r="R1545" s="380" t="s">
        <v>885</v>
      </c>
      <c r="S1545" s="379"/>
      <c r="T1545" s="380">
        <v>1</v>
      </c>
    </row>
    <row r="1546" spans="1:20" x14ac:dyDescent="0.2">
      <c r="A1546" s="151">
        <f t="shared" si="267"/>
        <v>60538</v>
      </c>
      <c r="B1546" s="151">
        <f t="shared" si="268"/>
        <v>6</v>
      </c>
      <c r="C1546" s="152">
        <f t="shared" si="269"/>
        <v>5</v>
      </c>
      <c r="D1546" s="152" t="str">
        <f t="shared" si="270"/>
        <v>長谷川</v>
      </c>
      <c r="E1546" s="152" t="str">
        <f t="shared" si="271"/>
        <v>悠輝</v>
      </c>
      <c r="F1546" s="153" t="str">
        <f t="shared" si="272"/>
        <v>ﾊｾｶﾞﾜ</v>
      </c>
      <c r="G1546" s="153" t="str">
        <f t="shared" si="273"/>
        <v>ﾕｳｷ</v>
      </c>
      <c r="H1546" s="154">
        <f t="shared" si="274"/>
        <v>1</v>
      </c>
      <c r="I1546" s="152" t="str">
        <f t="shared" si="266"/>
        <v>昭和第一学園</v>
      </c>
      <c r="K1546" s="152" t="str">
        <f t="shared" si="275"/>
        <v>男</v>
      </c>
      <c r="M1546" s="151">
        <v>60538</v>
      </c>
      <c r="N1546" s="151" t="s">
        <v>499</v>
      </c>
      <c r="O1546" s="151" t="s">
        <v>5939</v>
      </c>
      <c r="P1546" s="151" t="s">
        <v>509</v>
      </c>
      <c r="Q1546" s="151" t="s">
        <v>307</v>
      </c>
      <c r="R1546" s="151" t="s">
        <v>885</v>
      </c>
      <c r="T1546" s="151">
        <v>1</v>
      </c>
    </row>
    <row r="1547" spans="1:20" x14ac:dyDescent="0.2">
      <c r="A1547" s="151">
        <f t="shared" si="267"/>
        <v>60545</v>
      </c>
      <c r="B1547" s="151">
        <f t="shared" si="268"/>
        <v>6</v>
      </c>
      <c r="C1547" s="152">
        <f t="shared" si="269"/>
        <v>5</v>
      </c>
      <c r="D1547" s="152" t="str">
        <f t="shared" si="270"/>
        <v>山中</v>
      </c>
      <c r="E1547" s="152" t="str">
        <f t="shared" si="271"/>
        <v>優汰</v>
      </c>
      <c r="F1547" s="153" t="str">
        <f t="shared" si="272"/>
        <v>ﾔﾏﾅｶ</v>
      </c>
      <c r="G1547" s="153" t="str">
        <f t="shared" si="273"/>
        <v>ﾕｳﾀ</v>
      </c>
      <c r="H1547" s="154">
        <f t="shared" si="274"/>
        <v>1</v>
      </c>
      <c r="I1547" s="152" t="str">
        <f t="shared" si="266"/>
        <v>昭和第一学園</v>
      </c>
      <c r="K1547" s="152" t="str">
        <f t="shared" si="275"/>
        <v>男</v>
      </c>
      <c r="M1547" s="151">
        <v>60545</v>
      </c>
      <c r="N1547" s="151" t="s">
        <v>1231</v>
      </c>
      <c r="O1547" s="151" t="s">
        <v>6055</v>
      </c>
      <c r="P1547" s="151" t="s">
        <v>1232</v>
      </c>
      <c r="Q1547" s="151" t="s">
        <v>373</v>
      </c>
      <c r="R1547" s="151" t="s">
        <v>885</v>
      </c>
      <c r="T1547" s="151">
        <v>1</v>
      </c>
    </row>
    <row r="1548" spans="1:20" x14ac:dyDescent="0.2">
      <c r="A1548" s="151">
        <f t="shared" si="267"/>
        <v>60546</v>
      </c>
      <c r="B1548" s="151">
        <f t="shared" si="268"/>
        <v>6</v>
      </c>
      <c r="C1548" s="152">
        <f t="shared" si="269"/>
        <v>5</v>
      </c>
      <c r="D1548" s="152" t="str">
        <f t="shared" si="270"/>
        <v>上原</v>
      </c>
      <c r="E1548" s="152" t="str">
        <f t="shared" si="271"/>
        <v>宏太</v>
      </c>
      <c r="F1548" s="153" t="str">
        <f t="shared" si="272"/>
        <v>ｳｴﾊﾗ</v>
      </c>
      <c r="G1548" s="153" t="str">
        <f t="shared" si="273"/>
        <v>ｺｳﾀ</v>
      </c>
      <c r="H1548" s="154">
        <f t="shared" si="274"/>
        <v>1</v>
      </c>
      <c r="I1548" s="152" t="str">
        <f t="shared" si="266"/>
        <v>昭和第一学園</v>
      </c>
      <c r="K1548" s="152" t="str">
        <f t="shared" si="275"/>
        <v>男</v>
      </c>
      <c r="M1548" s="151">
        <v>60546</v>
      </c>
      <c r="N1548" s="151" t="s">
        <v>1208</v>
      </c>
      <c r="O1548" s="151" t="s">
        <v>6056</v>
      </c>
      <c r="P1548" s="151" t="s">
        <v>1209</v>
      </c>
      <c r="Q1548" s="151" t="s">
        <v>535</v>
      </c>
      <c r="R1548" s="151" t="s">
        <v>885</v>
      </c>
      <c r="T1548" s="151">
        <v>1</v>
      </c>
    </row>
    <row r="1549" spans="1:20" x14ac:dyDescent="0.2">
      <c r="A1549" s="151">
        <f t="shared" si="267"/>
        <v>60547</v>
      </c>
      <c r="B1549" s="151">
        <f t="shared" si="268"/>
        <v>6</v>
      </c>
      <c r="C1549" s="152">
        <f t="shared" si="269"/>
        <v>5</v>
      </c>
      <c r="D1549" s="152" t="str">
        <f t="shared" si="270"/>
        <v>田中</v>
      </c>
      <c r="E1549" s="152" t="str">
        <f t="shared" si="271"/>
        <v>耀嗣</v>
      </c>
      <c r="F1549" s="153" t="str">
        <f t="shared" si="272"/>
        <v>ﾀﾅｶ</v>
      </c>
      <c r="G1549" s="153" t="str">
        <f t="shared" si="273"/>
        <v>ﾖｳｼﾞ</v>
      </c>
      <c r="H1549" s="154">
        <f t="shared" si="274"/>
        <v>1</v>
      </c>
      <c r="I1549" s="152" t="str">
        <f t="shared" si="266"/>
        <v>昭和第一学園</v>
      </c>
      <c r="K1549" s="152" t="str">
        <f t="shared" si="275"/>
        <v>男</v>
      </c>
      <c r="M1549" s="151">
        <v>60547</v>
      </c>
      <c r="N1549" s="151" t="s">
        <v>138</v>
      </c>
      <c r="O1549" s="151" t="s">
        <v>6057</v>
      </c>
      <c r="P1549" s="151" t="s">
        <v>418</v>
      </c>
      <c r="Q1549" s="151" t="s">
        <v>2258</v>
      </c>
      <c r="R1549" s="151" t="s">
        <v>885</v>
      </c>
      <c r="T1549" s="151">
        <v>1</v>
      </c>
    </row>
    <row r="1550" spans="1:20" x14ac:dyDescent="0.2">
      <c r="A1550" s="151">
        <f t="shared" si="267"/>
        <v>60548</v>
      </c>
      <c r="B1550" s="151">
        <f t="shared" si="268"/>
        <v>6</v>
      </c>
      <c r="C1550" s="152">
        <f t="shared" si="269"/>
        <v>5</v>
      </c>
      <c r="D1550" s="152" t="str">
        <f t="shared" si="270"/>
        <v>宮崎</v>
      </c>
      <c r="E1550" s="152" t="str">
        <f t="shared" si="271"/>
        <v>叶伍</v>
      </c>
      <c r="F1550" s="153" t="str">
        <f t="shared" si="272"/>
        <v>ﾐﾔｻﾞｷ</v>
      </c>
      <c r="G1550" s="153" t="str">
        <f t="shared" si="273"/>
        <v>ｷｮｳｺﾞ</v>
      </c>
      <c r="H1550" s="154">
        <f t="shared" si="274"/>
        <v>1</v>
      </c>
      <c r="I1550" s="152" t="str">
        <f t="shared" si="266"/>
        <v>昭和第一学園</v>
      </c>
      <c r="K1550" s="152" t="str">
        <f t="shared" si="275"/>
        <v>男</v>
      </c>
      <c r="M1550" s="151">
        <v>60548</v>
      </c>
      <c r="N1550" s="151" t="s">
        <v>1364</v>
      </c>
      <c r="O1550" s="151" t="s">
        <v>6058</v>
      </c>
      <c r="P1550" s="151" t="s">
        <v>1334</v>
      </c>
      <c r="Q1550" s="151" t="s">
        <v>6059</v>
      </c>
      <c r="R1550" s="151" t="s">
        <v>885</v>
      </c>
      <c r="T1550" s="151">
        <v>1</v>
      </c>
    </row>
    <row r="1551" spans="1:20" x14ac:dyDescent="0.2">
      <c r="A1551" s="151">
        <f t="shared" si="267"/>
        <v>60549</v>
      </c>
      <c r="B1551" s="151">
        <f t="shared" si="268"/>
        <v>6</v>
      </c>
      <c r="C1551" s="152">
        <f t="shared" si="269"/>
        <v>5</v>
      </c>
      <c r="D1551" s="152" t="str">
        <f t="shared" si="270"/>
        <v>生島</v>
      </c>
      <c r="E1551" s="152" t="str">
        <f t="shared" si="271"/>
        <v>智哉</v>
      </c>
      <c r="F1551" s="153" t="str">
        <f t="shared" si="272"/>
        <v>ｲｸｼﾏ</v>
      </c>
      <c r="G1551" s="153" t="str">
        <f t="shared" si="273"/>
        <v>ﾄﾓﾔ</v>
      </c>
      <c r="H1551" s="154">
        <f t="shared" si="274"/>
        <v>1</v>
      </c>
      <c r="I1551" s="152" t="str">
        <f t="shared" si="266"/>
        <v>昭和第一学園</v>
      </c>
      <c r="K1551" s="152" t="str">
        <f t="shared" si="275"/>
        <v>男</v>
      </c>
      <c r="M1551" s="151">
        <v>60549</v>
      </c>
      <c r="N1551" s="151" t="s">
        <v>1357</v>
      </c>
      <c r="O1551" s="151" t="s">
        <v>1456</v>
      </c>
      <c r="P1551" s="151" t="s">
        <v>1358</v>
      </c>
      <c r="Q1551" s="151" t="s">
        <v>454</v>
      </c>
      <c r="R1551" s="151" t="s">
        <v>885</v>
      </c>
      <c r="T1551" s="151">
        <v>1</v>
      </c>
    </row>
    <row r="1552" spans="1:20" x14ac:dyDescent="0.2">
      <c r="A1552" s="151">
        <f t="shared" si="267"/>
        <v>60559</v>
      </c>
      <c r="B1552" s="151">
        <f t="shared" si="268"/>
        <v>6</v>
      </c>
      <c r="C1552" s="152">
        <f t="shared" si="269"/>
        <v>5</v>
      </c>
      <c r="D1552" s="152" t="str">
        <f t="shared" si="270"/>
        <v>山下</v>
      </c>
      <c r="E1552" s="152" t="str">
        <f t="shared" si="271"/>
        <v>夏実</v>
      </c>
      <c r="F1552" s="153" t="str">
        <f t="shared" si="272"/>
        <v>ﾔﾏｼﾀ</v>
      </c>
      <c r="G1552" s="153" t="str">
        <f t="shared" si="273"/>
        <v>ﾅﾂﾐ</v>
      </c>
      <c r="H1552" s="154">
        <f t="shared" si="274"/>
        <v>3</v>
      </c>
      <c r="I1552" s="152" t="str">
        <f t="shared" si="266"/>
        <v>昭和第一学園</v>
      </c>
      <c r="K1552" s="152" t="str">
        <f t="shared" si="275"/>
        <v>女</v>
      </c>
      <c r="M1552" s="151">
        <v>60559</v>
      </c>
      <c r="N1552" s="151" t="s">
        <v>612</v>
      </c>
      <c r="O1552" s="151" t="s">
        <v>292</v>
      </c>
      <c r="P1552" s="151" t="s">
        <v>613</v>
      </c>
      <c r="Q1552" s="151" t="s">
        <v>351</v>
      </c>
      <c r="R1552" s="151" t="s">
        <v>886</v>
      </c>
      <c r="T1552" s="151">
        <v>3</v>
      </c>
    </row>
    <row r="1553" spans="1:20" x14ac:dyDescent="0.2">
      <c r="A1553" s="151">
        <f t="shared" si="267"/>
        <v>60560</v>
      </c>
      <c r="B1553" s="151">
        <f t="shared" si="268"/>
        <v>6</v>
      </c>
      <c r="C1553" s="152">
        <f t="shared" si="269"/>
        <v>5</v>
      </c>
      <c r="D1553" s="152" t="str">
        <f t="shared" si="270"/>
        <v>大竹</v>
      </c>
      <c r="E1553" s="152" t="str">
        <f t="shared" si="271"/>
        <v>未歩</v>
      </c>
      <c r="F1553" s="153" t="str">
        <f t="shared" si="272"/>
        <v>ｵｵﾀｹ</v>
      </c>
      <c r="G1553" s="153" t="str">
        <f t="shared" si="273"/>
        <v>ﾐﾌﾞ</v>
      </c>
      <c r="H1553" s="154">
        <f t="shared" si="274"/>
        <v>2</v>
      </c>
      <c r="I1553" s="152" t="str">
        <f t="shared" si="266"/>
        <v>昭和第一学園</v>
      </c>
      <c r="K1553" s="152" t="str">
        <f t="shared" si="275"/>
        <v>女</v>
      </c>
      <c r="M1553" s="151">
        <v>60560</v>
      </c>
      <c r="N1553" s="151" t="s">
        <v>1499</v>
      </c>
      <c r="O1553" s="151" t="s">
        <v>4526</v>
      </c>
      <c r="P1553" s="151" t="s">
        <v>1500</v>
      </c>
      <c r="Q1553" s="151" t="s">
        <v>4527</v>
      </c>
      <c r="R1553" s="151" t="s">
        <v>886</v>
      </c>
      <c r="T1553" s="151">
        <v>2</v>
      </c>
    </row>
    <row r="1554" spans="1:20" x14ac:dyDescent="0.2">
      <c r="A1554" s="151">
        <f t="shared" si="267"/>
        <v>60561</v>
      </c>
      <c r="B1554" s="151">
        <f t="shared" si="268"/>
        <v>6</v>
      </c>
      <c r="C1554" s="152">
        <f t="shared" si="269"/>
        <v>5</v>
      </c>
      <c r="D1554" s="152" t="str">
        <f t="shared" si="270"/>
        <v>村瀬</v>
      </c>
      <c r="E1554" s="152" t="str">
        <f t="shared" si="271"/>
        <v>光稀</v>
      </c>
      <c r="F1554" s="153" t="str">
        <f t="shared" si="272"/>
        <v>ﾑﾗｾ</v>
      </c>
      <c r="G1554" s="153" t="str">
        <f t="shared" si="273"/>
        <v>ﾐﾂｷ</v>
      </c>
      <c r="H1554" s="154">
        <f t="shared" si="274"/>
        <v>2</v>
      </c>
      <c r="I1554" s="152" t="str">
        <f t="shared" si="266"/>
        <v>昭和第一学園</v>
      </c>
      <c r="K1554" s="152" t="str">
        <f t="shared" si="275"/>
        <v>女</v>
      </c>
      <c r="M1554" s="151">
        <v>60561</v>
      </c>
      <c r="N1554" s="151" t="s">
        <v>4528</v>
      </c>
      <c r="O1554" s="151" t="s">
        <v>4529</v>
      </c>
      <c r="P1554" s="151" t="s">
        <v>4530</v>
      </c>
      <c r="Q1554" s="151" t="s">
        <v>1592</v>
      </c>
      <c r="R1554" s="151" t="s">
        <v>886</v>
      </c>
      <c r="T1554" s="151">
        <v>2</v>
      </c>
    </row>
    <row r="1555" spans="1:20" x14ac:dyDescent="0.2">
      <c r="A1555" s="151">
        <f t="shared" si="267"/>
        <v>60562</v>
      </c>
      <c r="B1555" s="151">
        <f t="shared" si="268"/>
        <v>6</v>
      </c>
      <c r="C1555" s="152">
        <f t="shared" si="269"/>
        <v>5</v>
      </c>
      <c r="D1555" s="152" t="str">
        <f t="shared" si="270"/>
        <v>菊池</v>
      </c>
      <c r="E1555" s="152" t="str">
        <f t="shared" si="271"/>
        <v>凜</v>
      </c>
      <c r="F1555" s="153" t="str">
        <f t="shared" si="272"/>
        <v>ｷｸﾁ</v>
      </c>
      <c r="G1555" s="153" t="str">
        <f t="shared" si="273"/>
        <v>ﾘﾝ</v>
      </c>
      <c r="H1555" s="154">
        <f t="shared" si="274"/>
        <v>2</v>
      </c>
      <c r="I1555" s="152" t="str">
        <f t="shared" si="266"/>
        <v>昭和第一学園</v>
      </c>
      <c r="K1555" s="152" t="str">
        <f t="shared" si="275"/>
        <v>女</v>
      </c>
      <c r="M1555" s="151">
        <v>60562</v>
      </c>
      <c r="N1555" s="151" t="s">
        <v>963</v>
      </c>
      <c r="O1555" s="151" t="s">
        <v>2650</v>
      </c>
      <c r="P1555" s="151" t="s">
        <v>338</v>
      </c>
      <c r="Q1555" s="151" t="s">
        <v>1838</v>
      </c>
      <c r="R1555" s="151" t="s">
        <v>886</v>
      </c>
      <c r="T1555" s="151">
        <v>2</v>
      </c>
    </row>
    <row r="1556" spans="1:20" x14ac:dyDescent="0.2">
      <c r="A1556" s="151">
        <f t="shared" si="267"/>
        <v>60563</v>
      </c>
      <c r="B1556" s="151">
        <f t="shared" si="268"/>
        <v>6</v>
      </c>
      <c r="C1556" s="152">
        <f t="shared" si="269"/>
        <v>5</v>
      </c>
      <c r="D1556" s="152" t="str">
        <f t="shared" si="270"/>
        <v>高根</v>
      </c>
      <c r="E1556" s="152" t="str">
        <f t="shared" si="271"/>
        <v>茉菜実</v>
      </c>
      <c r="F1556" s="153" t="str">
        <f t="shared" si="272"/>
        <v>ﾀｶﾈ</v>
      </c>
      <c r="G1556" s="153" t="str">
        <f t="shared" si="273"/>
        <v>ﾏﾅﾐ</v>
      </c>
      <c r="H1556" s="154">
        <f t="shared" si="274"/>
        <v>1</v>
      </c>
      <c r="I1556" s="152" t="str">
        <f t="shared" si="266"/>
        <v>昭和第一学園</v>
      </c>
      <c r="K1556" s="152" t="str">
        <f t="shared" si="275"/>
        <v>女</v>
      </c>
      <c r="M1556" s="151">
        <v>60563</v>
      </c>
      <c r="N1556" s="151" t="s">
        <v>6060</v>
      </c>
      <c r="O1556" s="151" t="s">
        <v>6061</v>
      </c>
      <c r="P1556" s="151" t="s">
        <v>6062</v>
      </c>
      <c r="Q1556" s="151" t="s">
        <v>1319</v>
      </c>
      <c r="R1556" s="151" t="s">
        <v>886</v>
      </c>
      <c r="T1556" s="151">
        <v>1</v>
      </c>
    </row>
    <row r="1557" spans="1:20" x14ac:dyDescent="0.2">
      <c r="A1557" s="151">
        <f t="shared" si="267"/>
        <v>60564</v>
      </c>
      <c r="B1557" s="151">
        <f t="shared" si="268"/>
        <v>6</v>
      </c>
      <c r="C1557" s="152">
        <f t="shared" si="269"/>
        <v>5</v>
      </c>
      <c r="D1557" s="152" t="str">
        <f t="shared" si="270"/>
        <v>振屋</v>
      </c>
      <c r="E1557" s="152" t="str">
        <f t="shared" si="271"/>
        <v>怜奈</v>
      </c>
      <c r="F1557" s="153" t="str">
        <f t="shared" si="272"/>
        <v>ﾌﾙﾔ</v>
      </c>
      <c r="G1557" s="153" t="str">
        <f t="shared" si="273"/>
        <v>ﾚｲﾅ</v>
      </c>
      <c r="H1557" s="154">
        <f t="shared" si="274"/>
        <v>1</v>
      </c>
      <c r="I1557" s="152" t="str">
        <f t="shared" si="266"/>
        <v>昭和第一学園</v>
      </c>
      <c r="K1557" s="152" t="str">
        <f t="shared" si="275"/>
        <v>女</v>
      </c>
      <c r="M1557" s="151">
        <v>60564</v>
      </c>
      <c r="N1557" s="151" t="s">
        <v>6063</v>
      </c>
      <c r="O1557" s="151" t="s">
        <v>6064</v>
      </c>
      <c r="P1557" s="151" t="s">
        <v>6065</v>
      </c>
      <c r="Q1557" s="151" t="s">
        <v>1426</v>
      </c>
      <c r="R1557" s="151" t="s">
        <v>886</v>
      </c>
      <c r="T1557" s="151">
        <v>1</v>
      </c>
    </row>
    <row r="1558" spans="1:20" x14ac:dyDescent="0.2">
      <c r="A1558" s="151">
        <f t="shared" si="267"/>
        <v>60565</v>
      </c>
      <c r="B1558" s="151">
        <f t="shared" si="268"/>
        <v>6</v>
      </c>
      <c r="C1558" s="152">
        <f t="shared" si="269"/>
        <v>5</v>
      </c>
      <c r="D1558" s="152" t="str">
        <f t="shared" si="270"/>
        <v>松本</v>
      </c>
      <c r="E1558" s="152" t="str">
        <f t="shared" si="271"/>
        <v>奈里</v>
      </c>
      <c r="F1558" s="153" t="str">
        <f t="shared" si="272"/>
        <v>ﾏﾂﾓﾄ</v>
      </c>
      <c r="G1558" s="153" t="str">
        <f t="shared" si="273"/>
        <v>ﾅﾘ</v>
      </c>
      <c r="H1558" s="154">
        <f t="shared" si="274"/>
        <v>1</v>
      </c>
      <c r="I1558" s="152" t="str">
        <f t="shared" si="266"/>
        <v>昭和第一学園</v>
      </c>
      <c r="K1558" s="152" t="str">
        <f t="shared" si="275"/>
        <v>女</v>
      </c>
      <c r="M1558" s="151">
        <v>60565</v>
      </c>
      <c r="N1558" s="151" t="s">
        <v>133</v>
      </c>
      <c r="O1558" s="151" t="s">
        <v>6066</v>
      </c>
      <c r="P1558" s="151" t="s">
        <v>311</v>
      </c>
      <c r="Q1558" s="151" t="s">
        <v>6067</v>
      </c>
      <c r="R1558" s="151" t="s">
        <v>886</v>
      </c>
      <c r="T1558" s="151">
        <v>1</v>
      </c>
    </row>
    <row r="1559" spans="1:20" x14ac:dyDescent="0.2">
      <c r="A1559" s="151">
        <f t="shared" si="267"/>
        <v>60703</v>
      </c>
      <c r="B1559" s="151">
        <f t="shared" si="268"/>
        <v>6</v>
      </c>
      <c r="C1559" s="152">
        <f t="shared" si="269"/>
        <v>7</v>
      </c>
      <c r="D1559" s="152" t="str">
        <f t="shared" si="270"/>
        <v>田中</v>
      </c>
      <c r="E1559" s="152" t="str">
        <f t="shared" si="271"/>
        <v>遼</v>
      </c>
      <c r="F1559" s="153" t="str">
        <f t="shared" si="272"/>
        <v>ﾀﾅｶ</v>
      </c>
      <c r="G1559" s="153" t="str">
        <f t="shared" si="273"/>
        <v>ﾘｮｳ</v>
      </c>
      <c r="H1559" s="154">
        <f t="shared" si="274"/>
        <v>3</v>
      </c>
      <c r="I1559" s="152" t="str">
        <f t="shared" si="266"/>
        <v>都片倉</v>
      </c>
      <c r="K1559" s="152" t="str">
        <f t="shared" si="275"/>
        <v>男</v>
      </c>
      <c r="M1559" s="380">
        <v>60703</v>
      </c>
      <c r="N1559" s="380" t="s">
        <v>138</v>
      </c>
      <c r="O1559" s="380" t="s">
        <v>132</v>
      </c>
      <c r="P1559" s="380" t="s">
        <v>418</v>
      </c>
      <c r="Q1559" s="380" t="s">
        <v>396</v>
      </c>
      <c r="R1559" s="380" t="s">
        <v>885</v>
      </c>
      <c r="S1559" s="379"/>
      <c r="T1559" s="380">
        <v>3</v>
      </c>
    </row>
    <row r="1560" spans="1:20" x14ac:dyDescent="0.2">
      <c r="A1560" s="151">
        <f t="shared" si="267"/>
        <v>60704</v>
      </c>
      <c r="B1560" s="151">
        <f t="shared" si="268"/>
        <v>6</v>
      </c>
      <c r="C1560" s="152">
        <f t="shared" si="269"/>
        <v>7</v>
      </c>
      <c r="D1560" s="152" t="str">
        <f t="shared" si="270"/>
        <v>佐々木</v>
      </c>
      <c r="E1560" s="152" t="str">
        <f t="shared" si="271"/>
        <v>涼介</v>
      </c>
      <c r="F1560" s="153" t="str">
        <f t="shared" si="272"/>
        <v>ｻｻｷ</v>
      </c>
      <c r="G1560" s="153" t="str">
        <f t="shared" si="273"/>
        <v>ﾘｮｳｽｹ</v>
      </c>
      <c r="H1560" s="154">
        <f t="shared" si="274"/>
        <v>3</v>
      </c>
      <c r="I1560" s="152" t="str">
        <f t="shared" si="266"/>
        <v>都片倉</v>
      </c>
      <c r="K1560" s="152" t="str">
        <f t="shared" si="275"/>
        <v>男</v>
      </c>
      <c r="M1560" s="380">
        <v>60704</v>
      </c>
      <c r="N1560" s="380" t="s">
        <v>505</v>
      </c>
      <c r="O1560" s="380" t="s">
        <v>621</v>
      </c>
      <c r="P1560" s="380" t="s">
        <v>506</v>
      </c>
      <c r="Q1560" s="380" t="s">
        <v>457</v>
      </c>
      <c r="R1560" s="380" t="s">
        <v>885</v>
      </c>
      <c r="S1560" s="379"/>
      <c r="T1560" s="380">
        <v>3</v>
      </c>
    </row>
    <row r="1561" spans="1:20" x14ac:dyDescent="0.2">
      <c r="A1561" s="151">
        <f t="shared" si="267"/>
        <v>60705</v>
      </c>
      <c r="B1561" s="151">
        <f t="shared" si="268"/>
        <v>6</v>
      </c>
      <c r="C1561" s="152">
        <f t="shared" si="269"/>
        <v>7</v>
      </c>
      <c r="D1561" s="152" t="str">
        <f t="shared" si="270"/>
        <v>重田</v>
      </c>
      <c r="E1561" s="152" t="str">
        <f t="shared" si="271"/>
        <v>一稀</v>
      </c>
      <c r="F1561" s="153" t="str">
        <f t="shared" si="272"/>
        <v>ｼｹﾞﾀ</v>
      </c>
      <c r="G1561" s="153" t="str">
        <f t="shared" si="273"/>
        <v>ｶｽﾞｷ</v>
      </c>
      <c r="H1561" s="154">
        <f t="shared" si="274"/>
        <v>3</v>
      </c>
      <c r="I1561" s="152" t="str">
        <f t="shared" si="266"/>
        <v>都片倉</v>
      </c>
      <c r="K1561" s="152" t="str">
        <f t="shared" si="275"/>
        <v>男</v>
      </c>
      <c r="M1561" s="380">
        <v>60705</v>
      </c>
      <c r="N1561" s="380" t="s">
        <v>2025</v>
      </c>
      <c r="O1561" s="380" t="s">
        <v>2026</v>
      </c>
      <c r="P1561" s="380" t="s">
        <v>2251</v>
      </c>
      <c r="Q1561" s="380" t="s">
        <v>376</v>
      </c>
      <c r="R1561" s="380" t="s">
        <v>885</v>
      </c>
      <c r="S1561" s="379"/>
      <c r="T1561" s="380">
        <v>3</v>
      </c>
    </row>
    <row r="1562" spans="1:20" x14ac:dyDescent="0.2">
      <c r="A1562" s="151">
        <f t="shared" si="267"/>
        <v>60706</v>
      </c>
      <c r="B1562" s="151">
        <f t="shared" si="268"/>
        <v>6</v>
      </c>
      <c r="C1562" s="152">
        <f t="shared" si="269"/>
        <v>7</v>
      </c>
      <c r="D1562" s="152" t="str">
        <f t="shared" si="270"/>
        <v>本田</v>
      </c>
      <c r="E1562" s="152" t="str">
        <f t="shared" si="271"/>
        <v>創大</v>
      </c>
      <c r="F1562" s="153" t="str">
        <f t="shared" si="272"/>
        <v>ﾎﾝﾀﾞ</v>
      </c>
      <c r="G1562" s="153" t="str">
        <f t="shared" si="273"/>
        <v>ｿｳﾀ</v>
      </c>
      <c r="H1562" s="154">
        <f t="shared" si="274"/>
        <v>3</v>
      </c>
      <c r="I1562" s="152" t="str">
        <f t="shared" si="266"/>
        <v>都片倉</v>
      </c>
      <c r="K1562" s="152" t="str">
        <f t="shared" si="275"/>
        <v>男</v>
      </c>
      <c r="M1562" s="380">
        <v>60706</v>
      </c>
      <c r="N1562" s="380" t="s">
        <v>145</v>
      </c>
      <c r="O1562" s="380" t="s">
        <v>2027</v>
      </c>
      <c r="P1562" s="380" t="s">
        <v>442</v>
      </c>
      <c r="Q1562" s="380" t="s">
        <v>594</v>
      </c>
      <c r="R1562" s="380" t="s">
        <v>885</v>
      </c>
      <c r="S1562" s="379"/>
      <c r="T1562" s="380">
        <v>3</v>
      </c>
    </row>
    <row r="1563" spans="1:20" x14ac:dyDescent="0.2">
      <c r="A1563" s="151">
        <f t="shared" si="267"/>
        <v>60707</v>
      </c>
      <c r="B1563" s="151">
        <f t="shared" si="268"/>
        <v>6</v>
      </c>
      <c r="C1563" s="152">
        <f t="shared" si="269"/>
        <v>7</v>
      </c>
      <c r="D1563" s="152" t="str">
        <f t="shared" si="270"/>
        <v>藤田</v>
      </c>
      <c r="E1563" s="152" t="str">
        <f t="shared" si="271"/>
        <v>俊</v>
      </c>
      <c r="F1563" s="153" t="str">
        <f t="shared" si="272"/>
        <v>ﾌｼﾞﾀ</v>
      </c>
      <c r="G1563" s="153" t="str">
        <f t="shared" si="273"/>
        <v>ｼｭﾝ</v>
      </c>
      <c r="H1563" s="154">
        <f t="shared" si="274"/>
        <v>3</v>
      </c>
      <c r="I1563" s="152" t="str">
        <f t="shared" si="266"/>
        <v>都片倉</v>
      </c>
      <c r="K1563" s="152" t="str">
        <f t="shared" si="275"/>
        <v>男</v>
      </c>
      <c r="M1563" s="151">
        <v>60707</v>
      </c>
      <c r="N1563" s="151" t="s">
        <v>142</v>
      </c>
      <c r="O1563" s="151" t="s">
        <v>1192</v>
      </c>
      <c r="P1563" s="151" t="s">
        <v>431</v>
      </c>
      <c r="Q1563" s="151" t="s">
        <v>583</v>
      </c>
      <c r="R1563" s="151" t="s">
        <v>885</v>
      </c>
      <c r="T1563" s="151">
        <v>3</v>
      </c>
    </row>
    <row r="1564" spans="1:20" x14ac:dyDescent="0.2">
      <c r="A1564" s="151">
        <f t="shared" si="267"/>
        <v>60708</v>
      </c>
      <c r="B1564" s="151">
        <f t="shared" si="268"/>
        <v>6</v>
      </c>
      <c r="C1564" s="152">
        <f t="shared" si="269"/>
        <v>7</v>
      </c>
      <c r="D1564" s="152" t="str">
        <f t="shared" si="270"/>
        <v>川面</v>
      </c>
      <c r="E1564" s="152" t="str">
        <f t="shared" si="271"/>
        <v>和輝</v>
      </c>
      <c r="F1564" s="153" t="str">
        <f t="shared" si="272"/>
        <v>ｶﾜﾂﾗ</v>
      </c>
      <c r="G1564" s="153" t="str">
        <f t="shared" si="273"/>
        <v>ｶｽﾞｷ</v>
      </c>
      <c r="H1564" s="154">
        <f t="shared" si="274"/>
        <v>3</v>
      </c>
      <c r="I1564" s="152" t="str">
        <f t="shared" si="266"/>
        <v>都片倉</v>
      </c>
      <c r="K1564" s="152" t="str">
        <f t="shared" si="275"/>
        <v>男</v>
      </c>
      <c r="M1564" s="151">
        <v>60708</v>
      </c>
      <c r="N1564" s="151" t="s">
        <v>2767</v>
      </c>
      <c r="O1564" s="151" t="s">
        <v>196</v>
      </c>
      <c r="P1564" s="151" t="s">
        <v>2768</v>
      </c>
      <c r="Q1564" s="151" t="s">
        <v>376</v>
      </c>
      <c r="R1564" s="151" t="s">
        <v>885</v>
      </c>
      <c r="T1564" s="151">
        <v>3</v>
      </c>
    </row>
    <row r="1565" spans="1:20" x14ac:dyDescent="0.2">
      <c r="A1565" s="151">
        <f t="shared" si="267"/>
        <v>60709</v>
      </c>
      <c r="B1565" s="151">
        <f t="shared" si="268"/>
        <v>6</v>
      </c>
      <c r="C1565" s="152">
        <f t="shared" si="269"/>
        <v>7</v>
      </c>
      <c r="D1565" s="152" t="str">
        <f t="shared" si="270"/>
        <v>石橋</v>
      </c>
      <c r="E1565" s="152" t="str">
        <f t="shared" si="271"/>
        <v>亮浩</v>
      </c>
      <c r="F1565" s="153" t="str">
        <f t="shared" si="272"/>
        <v>ｲｼﾊﾞｼ</v>
      </c>
      <c r="G1565" s="153" t="str">
        <f t="shared" si="273"/>
        <v>ｱｷﾋﾛ</v>
      </c>
      <c r="H1565" s="154">
        <f t="shared" si="274"/>
        <v>3</v>
      </c>
      <c r="I1565" s="152" t="str">
        <f t="shared" si="266"/>
        <v>都片倉</v>
      </c>
      <c r="K1565" s="152" t="str">
        <f t="shared" si="275"/>
        <v>男</v>
      </c>
      <c r="M1565" s="151">
        <v>60709</v>
      </c>
      <c r="N1565" s="151" t="s">
        <v>271</v>
      </c>
      <c r="O1565" s="151" t="s">
        <v>2769</v>
      </c>
      <c r="P1565" s="151" t="s">
        <v>619</v>
      </c>
      <c r="Q1565" s="151" t="s">
        <v>543</v>
      </c>
      <c r="R1565" s="151" t="s">
        <v>885</v>
      </c>
      <c r="T1565" s="151">
        <v>3</v>
      </c>
    </row>
    <row r="1566" spans="1:20" x14ac:dyDescent="0.2">
      <c r="A1566" s="151">
        <f t="shared" si="267"/>
        <v>60710</v>
      </c>
      <c r="B1566" s="151">
        <f t="shared" si="268"/>
        <v>6</v>
      </c>
      <c r="C1566" s="152">
        <f t="shared" si="269"/>
        <v>7</v>
      </c>
      <c r="D1566" s="152" t="str">
        <f t="shared" si="270"/>
        <v>西垣</v>
      </c>
      <c r="E1566" s="152" t="str">
        <f t="shared" si="271"/>
        <v>勇矢</v>
      </c>
      <c r="F1566" s="153" t="str">
        <f t="shared" si="272"/>
        <v>ﾆｼｶﾞｷ</v>
      </c>
      <c r="G1566" s="153" t="str">
        <f t="shared" si="273"/>
        <v>ﾕｳﾔ</v>
      </c>
      <c r="H1566" s="154">
        <f t="shared" si="274"/>
        <v>3</v>
      </c>
      <c r="I1566" s="152" t="str">
        <f t="shared" si="266"/>
        <v>都片倉</v>
      </c>
      <c r="K1566" s="152" t="str">
        <f t="shared" si="275"/>
        <v>男</v>
      </c>
      <c r="M1566" s="151">
        <v>60710</v>
      </c>
      <c r="N1566" s="151" t="s">
        <v>3035</v>
      </c>
      <c r="O1566" s="151" t="s">
        <v>3036</v>
      </c>
      <c r="P1566" s="151" t="s">
        <v>3037</v>
      </c>
      <c r="Q1566" s="151" t="s">
        <v>451</v>
      </c>
      <c r="R1566" s="151" t="s">
        <v>885</v>
      </c>
      <c r="T1566" s="151">
        <v>3</v>
      </c>
    </row>
    <row r="1567" spans="1:20" x14ac:dyDescent="0.2">
      <c r="A1567" s="151">
        <f t="shared" si="267"/>
        <v>60711</v>
      </c>
      <c r="B1567" s="151">
        <f t="shared" si="268"/>
        <v>6</v>
      </c>
      <c r="C1567" s="152">
        <f t="shared" si="269"/>
        <v>7</v>
      </c>
      <c r="D1567" s="152" t="str">
        <f t="shared" si="270"/>
        <v>齊藤</v>
      </c>
      <c r="E1567" s="152" t="str">
        <f t="shared" si="271"/>
        <v>廉</v>
      </c>
      <c r="F1567" s="153" t="str">
        <f t="shared" si="272"/>
        <v>ｻｲﾄｳ</v>
      </c>
      <c r="G1567" s="153" t="str">
        <f t="shared" si="273"/>
        <v>ﾚﾝ</v>
      </c>
      <c r="H1567" s="154">
        <f t="shared" si="274"/>
        <v>2</v>
      </c>
      <c r="I1567" s="152" t="str">
        <f t="shared" si="266"/>
        <v>都片倉</v>
      </c>
      <c r="K1567" s="152" t="str">
        <f t="shared" si="275"/>
        <v>男</v>
      </c>
      <c r="M1567" s="151">
        <v>60711</v>
      </c>
      <c r="N1567" s="151" t="s">
        <v>161</v>
      </c>
      <c r="O1567" s="151" t="s">
        <v>1853</v>
      </c>
      <c r="P1567" s="151" t="s">
        <v>321</v>
      </c>
      <c r="Q1567" s="151" t="s">
        <v>511</v>
      </c>
      <c r="R1567" s="151" t="s">
        <v>885</v>
      </c>
      <c r="T1567" s="151">
        <v>2</v>
      </c>
    </row>
    <row r="1568" spans="1:20" x14ac:dyDescent="0.2">
      <c r="A1568" s="151">
        <f t="shared" si="267"/>
        <v>60712</v>
      </c>
      <c r="B1568" s="151">
        <f t="shared" si="268"/>
        <v>6</v>
      </c>
      <c r="C1568" s="152">
        <f t="shared" si="269"/>
        <v>7</v>
      </c>
      <c r="D1568" s="152" t="str">
        <f t="shared" si="270"/>
        <v>中濵</v>
      </c>
      <c r="E1568" s="152" t="str">
        <f t="shared" si="271"/>
        <v>翔大</v>
      </c>
      <c r="F1568" s="153" t="str">
        <f t="shared" si="272"/>
        <v>ﾅｶﾊﾏ</v>
      </c>
      <c r="G1568" s="153" t="str">
        <f t="shared" si="273"/>
        <v>ｼｮｳﾀ</v>
      </c>
      <c r="H1568" s="154">
        <f t="shared" si="274"/>
        <v>2</v>
      </c>
      <c r="I1568" s="152" t="str">
        <f t="shared" si="266"/>
        <v>都片倉</v>
      </c>
      <c r="K1568" s="152" t="str">
        <f t="shared" si="275"/>
        <v>男</v>
      </c>
      <c r="M1568" s="151">
        <v>60712</v>
      </c>
      <c r="N1568" s="151" t="s">
        <v>3699</v>
      </c>
      <c r="O1568" s="151" t="s">
        <v>2170</v>
      </c>
      <c r="P1568" s="151" t="s">
        <v>3700</v>
      </c>
      <c r="Q1568" s="151" t="s">
        <v>462</v>
      </c>
      <c r="R1568" s="151" t="s">
        <v>885</v>
      </c>
      <c r="T1568" s="151">
        <v>2</v>
      </c>
    </row>
    <row r="1569" spans="1:20" x14ac:dyDescent="0.2">
      <c r="A1569" s="151">
        <f t="shared" si="267"/>
        <v>60713</v>
      </c>
      <c r="B1569" s="151">
        <f t="shared" si="268"/>
        <v>6</v>
      </c>
      <c r="C1569" s="152">
        <f t="shared" si="269"/>
        <v>7</v>
      </c>
      <c r="D1569" s="152" t="str">
        <f t="shared" si="270"/>
        <v>田倉</v>
      </c>
      <c r="E1569" s="152" t="str">
        <f t="shared" si="271"/>
        <v>敬</v>
      </c>
      <c r="F1569" s="153" t="str">
        <f t="shared" si="272"/>
        <v>ﾀｸﾗ</v>
      </c>
      <c r="G1569" s="153" t="str">
        <f t="shared" si="273"/>
        <v>ｹｲ</v>
      </c>
      <c r="H1569" s="154">
        <f t="shared" si="274"/>
        <v>2</v>
      </c>
      <c r="I1569" s="152" t="str">
        <f t="shared" si="266"/>
        <v>都片倉</v>
      </c>
      <c r="K1569" s="152" t="str">
        <f t="shared" si="275"/>
        <v>男</v>
      </c>
      <c r="M1569" s="151">
        <v>60713</v>
      </c>
      <c r="N1569" s="151" t="s">
        <v>3701</v>
      </c>
      <c r="O1569" s="151" t="s">
        <v>3702</v>
      </c>
      <c r="P1569" s="151" t="s">
        <v>3703</v>
      </c>
      <c r="Q1569" s="151" t="s">
        <v>308</v>
      </c>
      <c r="R1569" s="151" t="s">
        <v>885</v>
      </c>
      <c r="T1569" s="151">
        <v>2</v>
      </c>
    </row>
    <row r="1570" spans="1:20" x14ac:dyDescent="0.2">
      <c r="A1570" s="151">
        <f t="shared" si="267"/>
        <v>60714</v>
      </c>
      <c r="B1570" s="151">
        <f t="shared" si="268"/>
        <v>6</v>
      </c>
      <c r="C1570" s="152">
        <f t="shared" si="269"/>
        <v>7</v>
      </c>
      <c r="D1570" s="152" t="str">
        <f t="shared" si="270"/>
        <v>水留</v>
      </c>
      <c r="E1570" s="152" t="str">
        <f t="shared" si="271"/>
        <v>涼介</v>
      </c>
      <c r="F1570" s="153" t="str">
        <f t="shared" si="272"/>
        <v>ﾐｽﾞﾄﾒ</v>
      </c>
      <c r="G1570" s="153" t="str">
        <f t="shared" si="273"/>
        <v>ﾘｮｳｽｹ</v>
      </c>
      <c r="H1570" s="154">
        <f t="shared" si="274"/>
        <v>2</v>
      </c>
      <c r="I1570" s="152" t="str">
        <f t="shared" si="266"/>
        <v>都片倉</v>
      </c>
      <c r="K1570" s="152" t="str">
        <f t="shared" si="275"/>
        <v>男</v>
      </c>
      <c r="M1570" s="151">
        <v>60714</v>
      </c>
      <c r="N1570" s="151" t="s">
        <v>3704</v>
      </c>
      <c r="O1570" s="151" t="s">
        <v>621</v>
      </c>
      <c r="P1570" s="151" t="s">
        <v>3705</v>
      </c>
      <c r="Q1570" s="151" t="s">
        <v>457</v>
      </c>
      <c r="R1570" s="151" t="s">
        <v>885</v>
      </c>
      <c r="T1570" s="151">
        <v>2</v>
      </c>
    </row>
    <row r="1571" spans="1:20" x14ac:dyDescent="0.2">
      <c r="A1571" s="151">
        <f t="shared" si="267"/>
        <v>60715</v>
      </c>
      <c r="B1571" s="151">
        <f t="shared" si="268"/>
        <v>6</v>
      </c>
      <c r="C1571" s="152">
        <f t="shared" si="269"/>
        <v>7</v>
      </c>
      <c r="D1571" s="152" t="str">
        <f t="shared" si="270"/>
        <v>吉川</v>
      </c>
      <c r="E1571" s="152" t="str">
        <f t="shared" si="271"/>
        <v>弥麻人</v>
      </c>
      <c r="F1571" s="153" t="str">
        <f t="shared" si="272"/>
        <v>ﾖｼｶﾜ</v>
      </c>
      <c r="G1571" s="153" t="str">
        <f t="shared" si="273"/>
        <v>ﾔﾏﾄ</v>
      </c>
      <c r="H1571" s="154">
        <f t="shared" si="274"/>
        <v>2</v>
      </c>
      <c r="I1571" s="152" t="str">
        <f t="shared" si="266"/>
        <v>都片倉</v>
      </c>
      <c r="K1571" s="152" t="str">
        <f t="shared" si="275"/>
        <v>男</v>
      </c>
      <c r="M1571" s="151">
        <v>60715</v>
      </c>
      <c r="N1571" s="151" t="s">
        <v>189</v>
      </c>
      <c r="O1571" s="151" t="s">
        <v>3706</v>
      </c>
      <c r="P1571" s="151" t="s">
        <v>597</v>
      </c>
      <c r="Q1571" s="151" t="s">
        <v>1530</v>
      </c>
      <c r="R1571" s="151" t="s">
        <v>885</v>
      </c>
      <c r="T1571" s="151">
        <v>2</v>
      </c>
    </row>
    <row r="1572" spans="1:20" x14ac:dyDescent="0.2">
      <c r="A1572" s="151">
        <f t="shared" si="267"/>
        <v>60716</v>
      </c>
      <c r="B1572" s="151">
        <f t="shared" si="268"/>
        <v>6</v>
      </c>
      <c r="C1572" s="152">
        <f t="shared" si="269"/>
        <v>7</v>
      </c>
      <c r="D1572" s="152" t="str">
        <f t="shared" si="270"/>
        <v>富田</v>
      </c>
      <c r="E1572" s="152" t="str">
        <f t="shared" si="271"/>
        <v>健太</v>
      </c>
      <c r="F1572" s="153" t="str">
        <f t="shared" si="272"/>
        <v>ﾄﾐﾀ</v>
      </c>
      <c r="G1572" s="153" t="str">
        <f t="shared" si="273"/>
        <v>ｹﾝﾀ</v>
      </c>
      <c r="H1572" s="154">
        <f t="shared" si="274"/>
        <v>2</v>
      </c>
      <c r="I1572" s="152" t="str">
        <f t="shared" si="266"/>
        <v>都片倉</v>
      </c>
      <c r="K1572" s="152" t="str">
        <f t="shared" si="275"/>
        <v>男</v>
      </c>
      <c r="M1572" s="151">
        <v>60716</v>
      </c>
      <c r="N1572" s="151" t="s">
        <v>4531</v>
      </c>
      <c r="O1572" s="151" t="s">
        <v>107</v>
      </c>
      <c r="P1572" s="151" t="s">
        <v>4532</v>
      </c>
      <c r="Q1572" s="151" t="s">
        <v>322</v>
      </c>
      <c r="R1572" s="151" t="s">
        <v>885</v>
      </c>
      <c r="T1572" s="151">
        <v>2</v>
      </c>
    </row>
    <row r="1573" spans="1:20" x14ac:dyDescent="0.2">
      <c r="A1573" s="151">
        <f t="shared" si="267"/>
        <v>60717</v>
      </c>
      <c r="B1573" s="151">
        <f t="shared" si="268"/>
        <v>6</v>
      </c>
      <c r="C1573" s="152">
        <f t="shared" si="269"/>
        <v>7</v>
      </c>
      <c r="D1573" s="152" t="str">
        <f t="shared" si="270"/>
        <v>佐々木</v>
      </c>
      <c r="E1573" s="152" t="str">
        <f t="shared" si="271"/>
        <v>陽</v>
      </c>
      <c r="F1573" s="153" t="str">
        <f t="shared" si="272"/>
        <v>ｻｻｷ</v>
      </c>
      <c r="G1573" s="153" t="str">
        <f t="shared" si="273"/>
        <v>ｱﾀﾙ</v>
      </c>
      <c r="H1573" s="154">
        <f t="shared" si="274"/>
        <v>2</v>
      </c>
      <c r="I1573" s="152" t="str">
        <f t="shared" si="266"/>
        <v>都片倉</v>
      </c>
      <c r="K1573" s="152" t="str">
        <f t="shared" si="275"/>
        <v>男</v>
      </c>
      <c r="M1573" s="151">
        <v>60717</v>
      </c>
      <c r="N1573" s="151" t="s">
        <v>505</v>
      </c>
      <c r="O1573" s="151" t="s">
        <v>1295</v>
      </c>
      <c r="P1573" s="151" t="s">
        <v>506</v>
      </c>
      <c r="Q1573" s="151" t="s">
        <v>5019</v>
      </c>
      <c r="R1573" s="151" t="s">
        <v>885</v>
      </c>
      <c r="T1573" s="151">
        <v>2</v>
      </c>
    </row>
    <row r="1574" spans="1:20" x14ac:dyDescent="0.2">
      <c r="A1574" s="151">
        <f t="shared" si="267"/>
        <v>60718</v>
      </c>
      <c r="B1574" s="151">
        <f t="shared" si="268"/>
        <v>6</v>
      </c>
      <c r="C1574" s="152">
        <f t="shared" si="269"/>
        <v>7</v>
      </c>
      <c r="D1574" s="152" t="str">
        <f t="shared" si="270"/>
        <v>矢野</v>
      </c>
      <c r="E1574" s="152" t="str">
        <f t="shared" si="271"/>
        <v>瑛士</v>
      </c>
      <c r="F1574" s="153" t="str">
        <f t="shared" si="272"/>
        <v>ﾔﾉ</v>
      </c>
      <c r="G1574" s="153" t="str">
        <f t="shared" si="273"/>
        <v>ｱｷﾄ</v>
      </c>
      <c r="H1574" s="154">
        <f t="shared" si="274"/>
        <v>1</v>
      </c>
      <c r="I1574" s="152" t="str">
        <f t="shared" si="266"/>
        <v>都片倉</v>
      </c>
      <c r="K1574" s="152" t="str">
        <f t="shared" si="275"/>
        <v>男</v>
      </c>
      <c r="M1574" s="151">
        <v>60718</v>
      </c>
      <c r="N1574" s="151" t="s">
        <v>1522</v>
      </c>
      <c r="O1574" s="151" t="s">
        <v>5230</v>
      </c>
      <c r="P1574" s="151" t="s">
        <v>1510</v>
      </c>
      <c r="Q1574" s="151" t="s">
        <v>4423</v>
      </c>
      <c r="R1574" s="151" t="s">
        <v>885</v>
      </c>
      <c r="T1574" s="151">
        <v>1</v>
      </c>
    </row>
    <row r="1575" spans="1:20" x14ac:dyDescent="0.2">
      <c r="A1575" s="151">
        <f t="shared" si="267"/>
        <v>60719</v>
      </c>
      <c r="B1575" s="151">
        <f t="shared" si="268"/>
        <v>6</v>
      </c>
      <c r="C1575" s="152">
        <f t="shared" si="269"/>
        <v>7</v>
      </c>
      <c r="D1575" s="152" t="str">
        <f t="shared" si="270"/>
        <v>小林</v>
      </c>
      <c r="E1575" s="152" t="str">
        <f t="shared" si="271"/>
        <v>満照</v>
      </c>
      <c r="F1575" s="153" t="str">
        <f t="shared" si="272"/>
        <v>ｺﾊﾞﾔｼ</v>
      </c>
      <c r="G1575" s="153" t="str">
        <f t="shared" si="273"/>
        <v>ﾐﾂﾃﾙ</v>
      </c>
      <c r="H1575" s="154">
        <f t="shared" si="274"/>
        <v>1</v>
      </c>
      <c r="I1575" s="152" t="str">
        <f t="shared" si="266"/>
        <v>都片倉</v>
      </c>
      <c r="K1575" s="152" t="str">
        <f t="shared" si="275"/>
        <v>男</v>
      </c>
      <c r="M1575" s="151">
        <v>60719</v>
      </c>
      <c r="N1575" s="151" t="s">
        <v>121</v>
      </c>
      <c r="O1575" s="151" t="s">
        <v>5231</v>
      </c>
      <c r="P1575" s="151" t="s">
        <v>375</v>
      </c>
      <c r="Q1575" s="151" t="s">
        <v>5232</v>
      </c>
      <c r="R1575" s="151" t="s">
        <v>885</v>
      </c>
      <c r="T1575" s="151">
        <v>1</v>
      </c>
    </row>
    <row r="1576" spans="1:20" x14ac:dyDescent="0.2">
      <c r="A1576" s="151">
        <f t="shared" si="267"/>
        <v>60720</v>
      </c>
      <c r="B1576" s="151">
        <f t="shared" si="268"/>
        <v>6</v>
      </c>
      <c r="C1576" s="152">
        <f t="shared" si="269"/>
        <v>7</v>
      </c>
      <c r="D1576" s="152" t="str">
        <f t="shared" si="270"/>
        <v>堀内</v>
      </c>
      <c r="E1576" s="152" t="str">
        <f t="shared" si="271"/>
        <v>翔太</v>
      </c>
      <c r="F1576" s="153" t="str">
        <f t="shared" si="272"/>
        <v>ﾎﾘｳﾁ</v>
      </c>
      <c r="G1576" s="153" t="str">
        <f t="shared" si="273"/>
        <v>ｼｮｳﾀ</v>
      </c>
      <c r="H1576" s="154">
        <f t="shared" si="274"/>
        <v>1</v>
      </c>
      <c r="I1576" s="152" t="str">
        <f t="shared" si="266"/>
        <v>都片倉</v>
      </c>
      <c r="K1576" s="152" t="str">
        <f t="shared" si="275"/>
        <v>男</v>
      </c>
      <c r="M1576" s="151">
        <v>60720</v>
      </c>
      <c r="N1576" s="151" t="s">
        <v>1314</v>
      </c>
      <c r="O1576" s="151" t="s">
        <v>181</v>
      </c>
      <c r="P1576" s="151" t="s">
        <v>1315</v>
      </c>
      <c r="Q1576" s="151" t="s">
        <v>462</v>
      </c>
      <c r="R1576" s="151" t="s">
        <v>885</v>
      </c>
      <c r="T1576" s="151">
        <v>1</v>
      </c>
    </row>
    <row r="1577" spans="1:20" x14ac:dyDescent="0.2">
      <c r="A1577" s="151">
        <f t="shared" si="267"/>
        <v>60721</v>
      </c>
      <c r="B1577" s="151">
        <f t="shared" si="268"/>
        <v>6</v>
      </c>
      <c r="C1577" s="152">
        <f t="shared" si="269"/>
        <v>7</v>
      </c>
      <c r="D1577" s="152" t="str">
        <f t="shared" si="270"/>
        <v>矢野</v>
      </c>
      <c r="E1577" s="152" t="str">
        <f t="shared" si="271"/>
        <v>真琴</v>
      </c>
      <c r="F1577" s="153" t="str">
        <f t="shared" si="272"/>
        <v>ﾔﾉ</v>
      </c>
      <c r="G1577" s="153" t="str">
        <f t="shared" si="273"/>
        <v>ﾏｺﾄ</v>
      </c>
      <c r="H1577" s="154">
        <f t="shared" si="274"/>
        <v>1</v>
      </c>
      <c r="I1577" s="152" t="str">
        <f t="shared" si="266"/>
        <v>都片倉</v>
      </c>
      <c r="K1577" s="152" t="str">
        <f t="shared" si="275"/>
        <v>男</v>
      </c>
      <c r="M1577" s="151">
        <v>60721</v>
      </c>
      <c r="N1577" s="151" t="s">
        <v>1522</v>
      </c>
      <c r="O1577" s="151" t="s">
        <v>5233</v>
      </c>
      <c r="P1577" s="151" t="s">
        <v>1510</v>
      </c>
      <c r="Q1577" s="151" t="s">
        <v>891</v>
      </c>
      <c r="R1577" s="151" t="s">
        <v>885</v>
      </c>
      <c r="T1577" s="151">
        <v>1</v>
      </c>
    </row>
    <row r="1578" spans="1:20" x14ac:dyDescent="0.2">
      <c r="A1578" s="151">
        <f t="shared" si="267"/>
        <v>60722</v>
      </c>
      <c r="B1578" s="151">
        <f t="shared" si="268"/>
        <v>6</v>
      </c>
      <c r="C1578" s="152">
        <f t="shared" si="269"/>
        <v>7</v>
      </c>
      <c r="D1578" s="152" t="str">
        <f t="shared" si="270"/>
        <v>松原</v>
      </c>
      <c r="E1578" s="152" t="str">
        <f t="shared" si="271"/>
        <v>海音</v>
      </c>
      <c r="F1578" s="153" t="str">
        <f t="shared" si="272"/>
        <v>ﾏﾂﾊﾞﾗ</v>
      </c>
      <c r="G1578" s="153" t="str">
        <f t="shared" si="273"/>
        <v>ｶｲﾄ</v>
      </c>
      <c r="H1578" s="154">
        <f t="shared" si="274"/>
        <v>1</v>
      </c>
      <c r="I1578" s="152" t="str">
        <f t="shared" si="266"/>
        <v>都片倉</v>
      </c>
      <c r="K1578" s="152" t="str">
        <f t="shared" si="275"/>
        <v>男</v>
      </c>
      <c r="M1578" s="151">
        <v>60722</v>
      </c>
      <c r="N1578" s="151" t="s">
        <v>4254</v>
      </c>
      <c r="O1578" s="151" t="s">
        <v>5234</v>
      </c>
      <c r="P1578" s="151" t="s">
        <v>4255</v>
      </c>
      <c r="Q1578" s="151" t="s">
        <v>616</v>
      </c>
      <c r="R1578" s="151" t="s">
        <v>885</v>
      </c>
      <c r="T1578" s="151">
        <v>1</v>
      </c>
    </row>
    <row r="1579" spans="1:20" x14ac:dyDescent="0.2">
      <c r="A1579" s="151">
        <f t="shared" si="267"/>
        <v>60723</v>
      </c>
      <c r="B1579" s="151">
        <f t="shared" si="268"/>
        <v>6</v>
      </c>
      <c r="C1579" s="152">
        <f t="shared" si="269"/>
        <v>7</v>
      </c>
      <c r="D1579" s="152" t="str">
        <f t="shared" si="270"/>
        <v>池頭</v>
      </c>
      <c r="E1579" s="152" t="str">
        <f t="shared" si="271"/>
        <v>賢哉</v>
      </c>
      <c r="F1579" s="153" t="str">
        <f t="shared" si="272"/>
        <v>ｲｹｶﾞｼﾗ</v>
      </c>
      <c r="G1579" s="153" t="str">
        <f t="shared" si="273"/>
        <v>ｹﾝﾔ</v>
      </c>
      <c r="H1579" s="154">
        <f t="shared" si="274"/>
        <v>1</v>
      </c>
      <c r="I1579" s="152" t="str">
        <f t="shared" si="266"/>
        <v>都片倉</v>
      </c>
      <c r="K1579" s="152" t="str">
        <f t="shared" si="275"/>
        <v>男</v>
      </c>
      <c r="M1579" s="380">
        <v>60723</v>
      </c>
      <c r="N1579" s="380" t="s">
        <v>5235</v>
      </c>
      <c r="O1579" s="380" t="s">
        <v>5236</v>
      </c>
      <c r="P1579" s="380" t="s">
        <v>5237</v>
      </c>
      <c r="Q1579" s="380" t="s">
        <v>1264</v>
      </c>
      <c r="R1579" s="380" t="s">
        <v>885</v>
      </c>
      <c r="S1579" s="379"/>
      <c r="T1579" s="380">
        <v>1</v>
      </c>
    </row>
    <row r="1580" spans="1:20" x14ac:dyDescent="0.2">
      <c r="A1580" s="151">
        <f t="shared" si="267"/>
        <v>60724</v>
      </c>
      <c r="B1580" s="151">
        <f t="shared" si="268"/>
        <v>6</v>
      </c>
      <c r="C1580" s="152">
        <f t="shared" si="269"/>
        <v>7</v>
      </c>
      <c r="D1580" s="152" t="str">
        <f t="shared" si="270"/>
        <v>下田</v>
      </c>
      <c r="E1580" s="152" t="str">
        <f t="shared" si="271"/>
        <v>幹太</v>
      </c>
      <c r="F1580" s="153" t="str">
        <f t="shared" si="272"/>
        <v>ｼﾓﾀﾞ</v>
      </c>
      <c r="G1580" s="153" t="str">
        <f t="shared" si="273"/>
        <v>ｶﾝﾀ</v>
      </c>
      <c r="H1580" s="154">
        <f t="shared" si="274"/>
        <v>1</v>
      </c>
      <c r="I1580" s="152" t="str">
        <f t="shared" si="266"/>
        <v>都片倉</v>
      </c>
      <c r="K1580" s="152" t="str">
        <f t="shared" si="275"/>
        <v>男</v>
      </c>
      <c r="M1580" s="380">
        <v>60724</v>
      </c>
      <c r="N1580" s="380" t="s">
        <v>5238</v>
      </c>
      <c r="O1580" s="380" t="s">
        <v>5239</v>
      </c>
      <c r="P1580" s="380" t="s">
        <v>5240</v>
      </c>
      <c r="Q1580" s="380" t="s">
        <v>889</v>
      </c>
      <c r="R1580" s="380" t="s">
        <v>885</v>
      </c>
      <c r="S1580" s="379"/>
      <c r="T1580" s="380">
        <v>1</v>
      </c>
    </row>
    <row r="1581" spans="1:20" x14ac:dyDescent="0.2">
      <c r="A1581" s="151">
        <f t="shared" si="267"/>
        <v>60725</v>
      </c>
      <c r="B1581" s="151">
        <f t="shared" si="268"/>
        <v>6</v>
      </c>
      <c r="C1581" s="152">
        <f t="shared" si="269"/>
        <v>7</v>
      </c>
      <c r="D1581" s="152" t="str">
        <f t="shared" si="270"/>
        <v>江良</v>
      </c>
      <c r="E1581" s="152" t="str">
        <f t="shared" si="271"/>
        <v>宏大</v>
      </c>
      <c r="F1581" s="153" t="str">
        <f t="shared" si="272"/>
        <v>ｴﾗ</v>
      </c>
      <c r="G1581" s="153" t="str">
        <f t="shared" si="273"/>
        <v>ｺｳﾀﾞｲ</v>
      </c>
      <c r="H1581" s="154">
        <f t="shared" si="274"/>
        <v>1</v>
      </c>
      <c r="I1581" s="152" t="str">
        <f t="shared" si="266"/>
        <v>都片倉</v>
      </c>
      <c r="K1581" s="152" t="str">
        <f t="shared" si="275"/>
        <v>男</v>
      </c>
      <c r="M1581" s="380">
        <v>60725</v>
      </c>
      <c r="N1581" s="380" t="s">
        <v>6068</v>
      </c>
      <c r="O1581" s="380" t="s">
        <v>6069</v>
      </c>
      <c r="P1581" s="380" t="s">
        <v>6070</v>
      </c>
      <c r="Q1581" s="380" t="s">
        <v>343</v>
      </c>
      <c r="R1581" s="380" t="s">
        <v>885</v>
      </c>
      <c r="S1581" s="379"/>
      <c r="T1581" s="380">
        <v>1</v>
      </c>
    </row>
    <row r="1582" spans="1:20" x14ac:dyDescent="0.2">
      <c r="A1582" s="151">
        <f t="shared" si="267"/>
        <v>60726</v>
      </c>
      <c r="B1582" s="151">
        <f t="shared" si="268"/>
        <v>6</v>
      </c>
      <c r="C1582" s="152">
        <f t="shared" si="269"/>
        <v>7</v>
      </c>
      <c r="D1582" s="152" t="str">
        <f t="shared" si="270"/>
        <v>古津</v>
      </c>
      <c r="E1582" s="152" t="str">
        <f t="shared" si="271"/>
        <v>一輝</v>
      </c>
      <c r="F1582" s="153" t="str">
        <f t="shared" si="272"/>
        <v>ﾌﾙﾂ</v>
      </c>
      <c r="G1582" s="153" t="str">
        <f t="shared" si="273"/>
        <v>ｶｽﾞｷ</v>
      </c>
      <c r="H1582" s="154">
        <f t="shared" si="274"/>
        <v>1</v>
      </c>
      <c r="I1582" s="152" t="str">
        <f t="shared" si="266"/>
        <v>都片倉</v>
      </c>
      <c r="K1582" s="152" t="str">
        <f t="shared" si="275"/>
        <v>男</v>
      </c>
      <c r="M1582" s="380">
        <v>60726</v>
      </c>
      <c r="N1582" s="380" t="s">
        <v>6071</v>
      </c>
      <c r="O1582" s="380" t="s">
        <v>1219</v>
      </c>
      <c r="P1582" s="380" t="s">
        <v>6072</v>
      </c>
      <c r="Q1582" s="380" t="s">
        <v>376</v>
      </c>
      <c r="R1582" s="380" t="s">
        <v>885</v>
      </c>
      <c r="S1582" s="379"/>
      <c r="T1582" s="380">
        <v>1</v>
      </c>
    </row>
    <row r="1583" spans="1:20" x14ac:dyDescent="0.2">
      <c r="A1583" s="151">
        <f t="shared" si="267"/>
        <v>60756</v>
      </c>
      <c r="B1583" s="151">
        <f t="shared" si="268"/>
        <v>6</v>
      </c>
      <c r="C1583" s="152">
        <f t="shared" si="269"/>
        <v>7</v>
      </c>
      <c r="D1583" s="152" t="str">
        <f t="shared" si="270"/>
        <v>長谷川</v>
      </c>
      <c r="E1583" s="152" t="str">
        <f t="shared" si="271"/>
        <v>七海</v>
      </c>
      <c r="F1583" s="153" t="str">
        <f t="shared" si="272"/>
        <v>ﾊｾｶﾞﾜ</v>
      </c>
      <c r="G1583" s="153" t="str">
        <f t="shared" si="273"/>
        <v>ﾅﾅﾐ</v>
      </c>
      <c r="H1583" s="154">
        <f t="shared" si="274"/>
        <v>3</v>
      </c>
      <c r="I1583" s="152" t="str">
        <f t="shared" si="266"/>
        <v>都片倉</v>
      </c>
      <c r="K1583" s="152" t="str">
        <f t="shared" si="275"/>
        <v>女</v>
      </c>
      <c r="M1583" s="380">
        <v>60756</v>
      </c>
      <c r="N1583" s="380" t="s">
        <v>499</v>
      </c>
      <c r="O1583" s="380" t="s">
        <v>983</v>
      </c>
      <c r="P1583" s="380" t="s">
        <v>509</v>
      </c>
      <c r="Q1583" s="380" t="s">
        <v>595</v>
      </c>
      <c r="R1583" s="380" t="s">
        <v>886</v>
      </c>
      <c r="S1583" s="379"/>
      <c r="T1583" s="380">
        <v>3</v>
      </c>
    </row>
    <row r="1584" spans="1:20" x14ac:dyDescent="0.2">
      <c r="A1584" s="151">
        <f t="shared" si="267"/>
        <v>60757</v>
      </c>
      <c r="B1584" s="151">
        <f t="shared" si="268"/>
        <v>6</v>
      </c>
      <c r="C1584" s="152">
        <f t="shared" si="269"/>
        <v>7</v>
      </c>
      <c r="D1584" s="152" t="str">
        <f t="shared" si="270"/>
        <v>坂井</v>
      </c>
      <c r="E1584" s="152" t="str">
        <f t="shared" si="271"/>
        <v>莉菜</v>
      </c>
      <c r="F1584" s="153" t="str">
        <f t="shared" si="272"/>
        <v>ｻｶｲ</v>
      </c>
      <c r="G1584" s="153" t="str">
        <f t="shared" si="273"/>
        <v>ﾘﾅ</v>
      </c>
      <c r="H1584" s="154">
        <f t="shared" si="274"/>
        <v>3</v>
      </c>
      <c r="I1584" s="152" t="str">
        <f t="shared" si="266"/>
        <v>都片倉</v>
      </c>
      <c r="K1584" s="152" t="str">
        <f t="shared" si="275"/>
        <v>女</v>
      </c>
      <c r="M1584" s="380">
        <v>60757</v>
      </c>
      <c r="N1584" s="380" t="s">
        <v>2028</v>
      </c>
      <c r="O1584" s="380" t="s">
        <v>3038</v>
      </c>
      <c r="P1584" s="380" t="s">
        <v>620</v>
      </c>
      <c r="Q1584" s="380" t="s">
        <v>352</v>
      </c>
      <c r="R1584" s="380" t="s">
        <v>886</v>
      </c>
      <c r="S1584" s="379"/>
      <c r="T1584" s="380">
        <v>3</v>
      </c>
    </row>
    <row r="1585" spans="1:20" x14ac:dyDescent="0.2">
      <c r="A1585" s="151">
        <f t="shared" si="267"/>
        <v>60758</v>
      </c>
      <c r="B1585" s="151">
        <f t="shared" si="268"/>
        <v>6</v>
      </c>
      <c r="C1585" s="152">
        <f t="shared" si="269"/>
        <v>7</v>
      </c>
      <c r="D1585" s="152" t="str">
        <f t="shared" si="270"/>
        <v>新田</v>
      </c>
      <c r="E1585" s="152" t="str">
        <f t="shared" si="271"/>
        <v>彩瑛</v>
      </c>
      <c r="F1585" s="153" t="str">
        <f t="shared" si="272"/>
        <v>ﾆｯﾀ</v>
      </c>
      <c r="G1585" s="153" t="str">
        <f t="shared" si="273"/>
        <v>ｻｴ</v>
      </c>
      <c r="H1585" s="154">
        <f t="shared" si="274"/>
        <v>3</v>
      </c>
      <c r="I1585" s="152" t="str">
        <f t="shared" si="266"/>
        <v>都片倉</v>
      </c>
      <c r="K1585" s="152" t="str">
        <f t="shared" si="275"/>
        <v>女</v>
      </c>
      <c r="M1585" s="151">
        <v>60758</v>
      </c>
      <c r="N1585" s="151" t="s">
        <v>2770</v>
      </c>
      <c r="O1585" s="151" t="s">
        <v>1972</v>
      </c>
      <c r="P1585" s="151" t="s">
        <v>2771</v>
      </c>
      <c r="Q1585" s="151" t="s">
        <v>939</v>
      </c>
      <c r="R1585" s="151" t="s">
        <v>886</v>
      </c>
      <c r="T1585" s="151">
        <v>3</v>
      </c>
    </row>
    <row r="1586" spans="1:20" x14ac:dyDescent="0.2">
      <c r="A1586" s="151">
        <f t="shared" si="267"/>
        <v>60759</v>
      </c>
      <c r="B1586" s="151">
        <f t="shared" si="268"/>
        <v>6</v>
      </c>
      <c r="C1586" s="152">
        <f t="shared" si="269"/>
        <v>7</v>
      </c>
      <c r="D1586" s="152" t="str">
        <f t="shared" si="270"/>
        <v>斗賀</v>
      </c>
      <c r="E1586" s="152" t="str">
        <f t="shared" si="271"/>
        <v>千聖</v>
      </c>
      <c r="F1586" s="153" t="str">
        <f t="shared" si="272"/>
        <v>ﾄｶﾞ</v>
      </c>
      <c r="G1586" s="153" t="str">
        <f t="shared" si="273"/>
        <v>ﾁｻﾄ</v>
      </c>
      <c r="H1586" s="154">
        <f t="shared" si="274"/>
        <v>3</v>
      </c>
      <c r="I1586" s="152" t="str">
        <f t="shared" si="266"/>
        <v>都片倉</v>
      </c>
      <c r="K1586" s="152" t="str">
        <f t="shared" si="275"/>
        <v>女</v>
      </c>
      <c r="M1586" s="151">
        <v>60759</v>
      </c>
      <c r="N1586" s="151" t="s">
        <v>2029</v>
      </c>
      <c r="O1586" s="151" t="s">
        <v>1650</v>
      </c>
      <c r="P1586" s="151" t="s">
        <v>2252</v>
      </c>
      <c r="Q1586" s="151" t="s">
        <v>27</v>
      </c>
      <c r="R1586" s="151" t="s">
        <v>886</v>
      </c>
      <c r="T1586" s="151">
        <v>3</v>
      </c>
    </row>
    <row r="1587" spans="1:20" x14ac:dyDescent="0.2">
      <c r="A1587" s="151">
        <f t="shared" si="267"/>
        <v>60760</v>
      </c>
      <c r="B1587" s="151">
        <f t="shared" si="268"/>
        <v>6</v>
      </c>
      <c r="C1587" s="152">
        <f t="shared" si="269"/>
        <v>7</v>
      </c>
      <c r="D1587" s="152" t="str">
        <f t="shared" si="270"/>
        <v>宇賀神</v>
      </c>
      <c r="E1587" s="152" t="str">
        <f t="shared" si="271"/>
        <v>佑花</v>
      </c>
      <c r="F1587" s="153" t="str">
        <f t="shared" si="272"/>
        <v>ｳｶﾞｼﾞﾝ</v>
      </c>
      <c r="G1587" s="153" t="str">
        <f t="shared" si="273"/>
        <v>ﾕｳｶ</v>
      </c>
      <c r="H1587" s="154">
        <f t="shared" si="274"/>
        <v>3</v>
      </c>
      <c r="I1587" s="152" t="str">
        <f t="shared" si="266"/>
        <v>都片倉</v>
      </c>
      <c r="K1587" s="152" t="str">
        <f t="shared" si="275"/>
        <v>女</v>
      </c>
      <c r="M1587" s="151">
        <v>60760</v>
      </c>
      <c r="N1587" s="151" t="s">
        <v>2030</v>
      </c>
      <c r="O1587" s="151" t="s">
        <v>1789</v>
      </c>
      <c r="P1587" s="151" t="s">
        <v>2253</v>
      </c>
      <c r="Q1587" s="151" t="s">
        <v>554</v>
      </c>
      <c r="R1587" s="151" t="s">
        <v>886</v>
      </c>
      <c r="T1587" s="151">
        <v>3</v>
      </c>
    </row>
    <row r="1588" spans="1:20" x14ac:dyDescent="0.2">
      <c r="A1588" s="151">
        <f t="shared" si="267"/>
        <v>60761</v>
      </c>
      <c r="B1588" s="151">
        <f t="shared" si="268"/>
        <v>6</v>
      </c>
      <c r="C1588" s="152">
        <f t="shared" si="269"/>
        <v>7</v>
      </c>
      <c r="D1588" s="152" t="str">
        <f t="shared" si="270"/>
        <v>吉田</v>
      </c>
      <c r="E1588" s="152" t="str">
        <f t="shared" si="271"/>
        <v>流佳</v>
      </c>
      <c r="F1588" s="153" t="str">
        <f t="shared" si="272"/>
        <v>ﾖｼﾀﾞ</v>
      </c>
      <c r="G1588" s="153" t="str">
        <f t="shared" si="273"/>
        <v>ﾙｶ</v>
      </c>
      <c r="H1588" s="154">
        <f t="shared" si="274"/>
        <v>3</v>
      </c>
      <c r="I1588" s="152" t="str">
        <f t="shared" si="266"/>
        <v>都片倉</v>
      </c>
      <c r="K1588" s="152" t="str">
        <f t="shared" si="275"/>
        <v>女</v>
      </c>
      <c r="M1588" s="151">
        <v>60761</v>
      </c>
      <c r="N1588" s="151" t="s">
        <v>163</v>
      </c>
      <c r="O1588" s="151" t="s">
        <v>2772</v>
      </c>
      <c r="P1588" s="151" t="s">
        <v>510</v>
      </c>
      <c r="Q1588" s="151" t="s">
        <v>1630</v>
      </c>
      <c r="R1588" s="151" t="s">
        <v>886</v>
      </c>
      <c r="T1588" s="151">
        <v>3</v>
      </c>
    </row>
    <row r="1589" spans="1:20" x14ac:dyDescent="0.2">
      <c r="A1589" s="151">
        <f t="shared" si="267"/>
        <v>60762</v>
      </c>
      <c r="B1589" s="151">
        <f t="shared" si="268"/>
        <v>6</v>
      </c>
      <c r="C1589" s="152">
        <f t="shared" si="269"/>
        <v>7</v>
      </c>
      <c r="D1589" s="152" t="str">
        <f t="shared" si="270"/>
        <v>豊田</v>
      </c>
      <c r="E1589" s="152" t="str">
        <f t="shared" si="271"/>
        <v>萌恵</v>
      </c>
      <c r="F1589" s="153" t="str">
        <f t="shared" si="272"/>
        <v>ﾄﾖﾀﾞ</v>
      </c>
      <c r="G1589" s="153" t="str">
        <f t="shared" si="273"/>
        <v>ﾓｴ</v>
      </c>
      <c r="H1589" s="154">
        <f t="shared" si="274"/>
        <v>3</v>
      </c>
      <c r="I1589" s="152" t="str">
        <f t="shared" si="266"/>
        <v>都片倉</v>
      </c>
      <c r="K1589" s="152" t="str">
        <f t="shared" si="275"/>
        <v>女</v>
      </c>
      <c r="M1589" s="151">
        <v>60762</v>
      </c>
      <c r="N1589" s="151" t="s">
        <v>242</v>
      </c>
      <c r="O1589" s="151" t="s">
        <v>3058</v>
      </c>
      <c r="P1589" s="151" t="s">
        <v>502</v>
      </c>
      <c r="Q1589" s="151" t="s">
        <v>410</v>
      </c>
      <c r="R1589" s="151" t="s">
        <v>886</v>
      </c>
      <c r="T1589" s="151">
        <v>3</v>
      </c>
    </row>
    <row r="1590" spans="1:20" x14ac:dyDescent="0.2">
      <c r="A1590" s="151">
        <f t="shared" si="267"/>
        <v>60763</v>
      </c>
      <c r="B1590" s="151">
        <f t="shared" si="268"/>
        <v>6</v>
      </c>
      <c r="C1590" s="152">
        <f t="shared" si="269"/>
        <v>7</v>
      </c>
      <c r="D1590" s="152" t="str">
        <f t="shared" si="270"/>
        <v>福士</v>
      </c>
      <c r="E1590" s="152" t="str">
        <f t="shared" si="271"/>
        <v>響</v>
      </c>
      <c r="F1590" s="153" t="str">
        <f t="shared" si="272"/>
        <v>ﾌｸｼ</v>
      </c>
      <c r="G1590" s="153" t="str">
        <f t="shared" si="273"/>
        <v>ﾋﾋﾞｷ</v>
      </c>
      <c r="H1590" s="154">
        <f t="shared" si="274"/>
        <v>2</v>
      </c>
      <c r="I1590" s="152" t="str">
        <f t="shared" si="266"/>
        <v>都片倉</v>
      </c>
      <c r="K1590" s="152" t="str">
        <f t="shared" si="275"/>
        <v>女</v>
      </c>
      <c r="M1590" s="151">
        <v>60763</v>
      </c>
      <c r="N1590" s="151" t="s">
        <v>3707</v>
      </c>
      <c r="O1590" s="151" t="s">
        <v>1234</v>
      </c>
      <c r="P1590" s="151" t="s">
        <v>3708</v>
      </c>
      <c r="Q1590" s="151" t="s">
        <v>16</v>
      </c>
      <c r="R1590" s="151" t="s">
        <v>886</v>
      </c>
      <c r="T1590" s="151">
        <v>2</v>
      </c>
    </row>
    <row r="1591" spans="1:20" x14ac:dyDescent="0.2">
      <c r="A1591" s="151">
        <f t="shared" si="267"/>
        <v>60764</v>
      </c>
      <c r="B1591" s="151">
        <f t="shared" si="268"/>
        <v>6</v>
      </c>
      <c r="C1591" s="152">
        <f t="shared" si="269"/>
        <v>7</v>
      </c>
      <c r="D1591" s="152" t="str">
        <f t="shared" si="270"/>
        <v>大川</v>
      </c>
      <c r="E1591" s="152" t="str">
        <f t="shared" si="271"/>
        <v>なつき</v>
      </c>
      <c r="F1591" s="153" t="str">
        <f t="shared" si="272"/>
        <v>ｵｵｶﾜ</v>
      </c>
      <c r="G1591" s="153" t="str">
        <f t="shared" si="273"/>
        <v>ﾅﾂｷ</v>
      </c>
      <c r="H1591" s="154">
        <f t="shared" si="274"/>
        <v>2</v>
      </c>
      <c r="I1591" s="152" t="str">
        <f t="shared" si="266"/>
        <v>都片倉</v>
      </c>
      <c r="K1591" s="152" t="str">
        <f t="shared" si="275"/>
        <v>女</v>
      </c>
      <c r="M1591" s="151">
        <v>60764</v>
      </c>
      <c r="N1591" s="151" t="s">
        <v>3709</v>
      </c>
      <c r="O1591" s="151" t="s">
        <v>3710</v>
      </c>
      <c r="P1591" s="151" t="s">
        <v>3711</v>
      </c>
      <c r="Q1591" s="151" t="s">
        <v>345</v>
      </c>
      <c r="R1591" s="151" t="s">
        <v>886</v>
      </c>
      <c r="T1591" s="151">
        <v>2</v>
      </c>
    </row>
    <row r="1592" spans="1:20" x14ac:dyDescent="0.2">
      <c r="A1592" s="151">
        <f t="shared" si="267"/>
        <v>60765</v>
      </c>
      <c r="B1592" s="151">
        <f t="shared" si="268"/>
        <v>6</v>
      </c>
      <c r="C1592" s="152">
        <f t="shared" si="269"/>
        <v>7</v>
      </c>
      <c r="D1592" s="152" t="str">
        <f t="shared" si="270"/>
        <v>石坂</v>
      </c>
      <c r="E1592" s="152" t="str">
        <f t="shared" si="271"/>
        <v>優奈</v>
      </c>
      <c r="F1592" s="153" t="str">
        <f t="shared" si="272"/>
        <v>ｲｼｻﾞｶ</v>
      </c>
      <c r="G1592" s="153" t="str">
        <f t="shared" si="273"/>
        <v>ﾕｳﾅ</v>
      </c>
      <c r="H1592" s="154">
        <f t="shared" si="274"/>
        <v>2</v>
      </c>
      <c r="I1592" s="152" t="str">
        <f t="shared" si="266"/>
        <v>都片倉</v>
      </c>
      <c r="K1592" s="152" t="str">
        <f t="shared" si="275"/>
        <v>女</v>
      </c>
      <c r="M1592" s="151">
        <v>60765</v>
      </c>
      <c r="N1592" s="151" t="s">
        <v>1324</v>
      </c>
      <c r="O1592" s="151" t="s">
        <v>3712</v>
      </c>
      <c r="P1592" s="151" t="s">
        <v>1325</v>
      </c>
      <c r="Q1592" s="151" t="s">
        <v>974</v>
      </c>
      <c r="R1592" s="151" t="s">
        <v>886</v>
      </c>
      <c r="T1592" s="151">
        <v>2</v>
      </c>
    </row>
    <row r="1593" spans="1:20" x14ac:dyDescent="0.2">
      <c r="A1593" s="151">
        <f t="shared" si="267"/>
        <v>60766</v>
      </c>
      <c r="B1593" s="151">
        <f t="shared" si="268"/>
        <v>6</v>
      </c>
      <c r="C1593" s="152">
        <f t="shared" si="269"/>
        <v>7</v>
      </c>
      <c r="D1593" s="152" t="str">
        <f t="shared" si="270"/>
        <v>石坂</v>
      </c>
      <c r="E1593" s="152" t="str">
        <f t="shared" si="271"/>
        <v>優佳</v>
      </c>
      <c r="F1593" s="153" t="str">
        <f t="shared" si="272"/>
        <v>ｲｼｻﾞｶ</v>
      </c>
      <c r="G1593" s="153" t="str">
        <f t="shared" si="273"/>
        <v>ﾕｳｶ</v>
      </c>
      <c r="H1593" s="154">
        <f t="shared" si="274"/>
        <v>2</v>
      </c>
      <c r="I1593" s="152" t="str">
        <f t="shared" si="266"/>
        <v>都片倉</v>
      </c>
      <c r="K1593" s="152" t="str">
        <f t="shared" si="275"/>
        <v>女</v>
      </c>
      <c r="M1593" s="380">
        <v>60766</v>
      </c>
      <c r="N1593" s="380" t="s">
        <v>1324</v>
      </c>
      <c r="O1593" s="380" t="s">
        <v>3713</v>
      </c>
      <c r="P1593" s="380" t="s">
        <v>1325</v>
      </c>
      <c r="Q1593" s="380" t="s">
        <v>554</v>
      </c>
      <c r="R1593" s="380" t="s">
        <v>886</v>
      </c>
      <c r="S1593" s="379"/>
      <c r="T1593" s="380">
        <v>2</v>
      </c>
    </row>
    <row r="1594" spans="1:20" x14ac:dyDescent="0.2">
      <c r="A1594" s="151">
        <f t="shared" si="267"/>
        <v>60767</v>
      </c>
      <c r="B1594" s="151">
        <f t="shared" si="268"/>
        <v>6</v>
      </c>
      <c r="C1594" s="152">
        <f t="shared" si="269"/>
        <v>7</v>
      </c>
      <c r="D1594" s="152" t="str">
        <f t="shared" si="270"/>
        <v>篠田</v>
      </c>
      <c r="E1594" s="152" t="str">
        <f t="shared" si="271"/>
        <v>真子</v>
      </c>
      <c r="F1594" s="153" t="str">
        <f t="shared" si="272"/>
        <v>ｼﾉﾀﾞ</v>
      </c>
      <c r="G1594" s="153" t="str">
        <f t="shared" si="273"/>
        <v>ﾏｺ</v>
      </c>
      <c r="H1594" s="154">
        <f t="shared" si="274"/>
        <v>2</v>
      </c>
      <c r="I1594" s="152" t="str">
        <f t="shared" si="266"/>
        <v>都片倉</v>
      </c>
      <c r="K1594" s="152" t="str">
        <f t="shared" si="275"/>
        <v>女</v>
      </c>
      <c r="M1594" s="380">
        <v>60767</v>
      </c>
      <c r="N1594" s="380" t="s">
        <v>1555</v>
      </c>
      <c r="O1594" s="380" t="s">
        <v>1363</v>
      </c>
      <c r="P1594" s="380" t="s">
        <v>1556</v>
      </c>
      <c r="Q1594" s="380" t="s">
        <v>1348</v>
      </c>
      <c r="R1594" s="380" t="s">
        <v>886</v>
      </c>
      <c r="S1594" s="379"/>
      <c r="T1594" s="380">
        <v>2</v>
      </c>
    </row>
    <row r="1595" spans="1:20" x14ac:dyDescent="0.2">
      <c r="A1595" s="151">
        <f t="shared" si="267"/>
        <v>60768</v>
      </c>
      <c r="B1595" s="151">
        <f t="shared" si="268"/>
        <v>6</v>
      </c>
      <c r="C1595" s="152">
        <f t="shared" si="269"/>
        <v>7</v>
      </c>
      <c r="D1595" s="152" t="str">
        <f t="shared" si="270"/>
        <v>秋山</v>
      </c>
      <c r="E1595" s="152" t="str">
        <f t="shared" si="271"/>
        <v>佳澄</v>
      </c>
      <c r="F1595" s="153" t="str">
        <f t="shared" si="272"/>
        <v>ｱｷﾔﾏ</v>
      </c>
      <c r="G1595" s="153" t="str">
        <f t="shared" si="273"/>
        <v>ｶｽﾐ</v>
      </c>
      <c r="H1595" s="154">
        <f t="shared" si="274"/>
        <v>2</v>
      </c>
      <c r="I1595" s="152" t="str">
        <f t="shared" si="266"/>
        <v>都片倉</v>
      </c>
      <c r="K1595" s="152" t="str">
        <f t="shared" si="275"/>
        <v>女</v>
      </c>
      <c r="M1595" s="380">
        <v>60768</v>
      </c>
      <c r="N1595" s="380" t="s">
        <v>137</v>
      </c>
      <c r="O1595" s="380" t="s">
        <v>3714</v>
      </c>
      <c r="P1595" s="380" t="s">
        <v>370</v>
      </c>
      <c r="Q1595" s="380" t="s">
        <v>1290</v>
      </c>
      <c r="R1595" s="380" t="s">
        <v>886</v>
      </c>
      <c r="S1595" s="379"/>
      <c r="T1595" s="380">
        <v>2</v>
      </c>
    </row>
    <row r="1596" spans="1:20" x14ac:dyDescent="0.2">
      <c r="A1596" s="151">
        <f t="shared" si="267"/>
        <v>60769</v>
      </c>
      <c r="B1596" s="151">
        <f t="shared" si="268"/>
        <v>6</v>
      </c>
      <c r="C1596" s="152">
        <f t="shared" si="269"/>
        <v>7</v>
      </c>
      <c r="D1596" s="152" t="str">
        <f t="shared" si="270"/>
        <v>御子柴</v>
      </c>
      <c r="E1596" s="152" t="str">
        <f t="shared" si="271"/>
        <v>瑠那</v>
      </c>
      <c r="F1596" s="153" t="str">
        <f t="shared" si="272"/>
        <v>ﾐｺｼﾊﾞ</v>
      </c>
      <c r="G1596" s="153" t="str">
        <f t="shared" si="273"/>
        <v>ﾙﾅ</v>
      </c>
      <c r="H1596" s="154">
        <f t="shared" si="274"/>
        <v>1</v>
      </c>
      <c r="I1596" s="152" t="str">
        <f t="shared" si="266"/>
        <v>都片倉</v>
      </c>
      <c r="K1596" s="152" t="str">
        <f t="shared" si="275"/>
        <v>女</v>
      </c>
      <c r="M1596" s="380">
        <v>60769</v>
      </c>
      <c r="N1596" s="380" t="s">
        <v>5241</v>
      </c>
      <c r="O1596" s="380" t="s">
        <v>5242</v>
      </c>
      <c r="P1596" s="380" t="s">
        <v>5243</v>
      </c>
      <c r="Q1596" s="380" t="s">
        <v>1237</v>
      </c>
      <c r="R1596" s="380" t="s">
        <v>886</v>
      </c>
      <c r="S1596" s="379"/>
      <c r="T1596" s="380">
        <v>1</v>
      </c>
    </row>
    <row r="1597" spans="1:20" x14ac:dyDescent="0.2">
      <c r="A1597" s="151">
        <f t="shared" si="267"/>
        <v>60770</v>
      </c>
      <c r="B1597" s="151">
        <f t="shared" si="268"/>
        <v>6</v>
      </c>
      <c r="C1597" s="152">
        <f t="shared" si="269"/>
        <v>7</v>
      </c>
      <c r="D1597" s="152" t="str">
        <f t="shared" si="270"/>
        <v>青木</v>
      </c>
      <c r="E1597" s="152" t="str">
        <f t="shared" si="271"/>
        <v>羽彩</v>
      </c>
      <c r="F1597" s="153" t="str">
        <f t="shared" si="272"/>
        <v>ｱｵｷ</v>
      </c>
      <c r="G1597" s="153" t="str">
        <f t="shared" si="273"/>
        <v>ｳｻ</v>
      </c>
      <c r="H1597" s="154">
        <f t="shared" si="274"/>
        <v>1</v>
      </c>
      <c r="I1597" s="152" t="str">
        <f t="shared" si="266"/>
        <v>都片倉</v>
      </c>
      <c r="K1597" s="152" t="str">
        <f t="shared" si="275"/>
        <v>女</v>
      </c>
      <c r="M1597" s="380">
        <v>60770</v>
      </c>
      <c r="N1597" s="380" t="s">
        <v>152</v>
      </c>
      <c r="O1597" s="380" t="s">
        <v>5244</v>
      </c>
      <c r="P1597" s="380" t="s">
        <v>455</v>
      </c>
      <c r="Q1597" s="380" t="s">
        <v>5245</v>
      </c>
      <c r="R1597" s="380" t="s">
        <v>886</v>
      </c>
      <c r="S1597" s="379"/>
      <c r="T1597" s="380">
        <v>1</v>
      </c>
    </row>
    <row r="1598" spans="1:20" x14ac:dyDescent="0.2">
      <c r="A1598" s="151">
        <f t="shared" si="267"/>
        <v>60771</v>
      </c>
      <c r="B1598" s="151">
        <f t="shared" si="268"/>
        <v>6</v>
      </c>
      <c r="C1598" s="152">
        <f t="shared" si="269"/>
        <v>7</v>
      </c>
      <c r="D1598" s="152" t="str">
        <f t="shared" si="270"/>
        <v>經塚</v>
      </c>
      <c r="E1598" s="152" t="str">
        <f t="shared" si="271"/>
        <v>みう</v>
      </c>
      <c r="F1598" s="153" t="str">
        <f t="shared" si="272"/>
        <v>ｷｮｳﾂﾞｶ</v>
      </c>
      <c r="G1598" s="153" t="str">
        <f t="shared" si="273"/>
        <v>ﾐｳ</v>
      </c>
      <c r="H1598" s="154">
        <f t="shared" si="274"/>
        <v>1</v>
      </c>
      <c r="I1598" s="152" t="str">
        <f t="shared" si="266"/>
        <v>都片倉</v>
      </c>
      <c r="K1598" s="152" t="str">
        <f t="shared" si="275"/>
        <v>女</v>
      </c>
      <c r="M1598" s="380">
        <v>60771</v>
      </c>
      <c r="N1598" s="380" t="s">
        <v>5246</v>
      </c>
      <c r="O1598" s="380" t="s">
        <v>5247</v>
      </c>
      <c r="P1598" s="380" t="s">
        <v>5248</v>
      </c>
      <c r="Q1598" s="380" t="s">
        <v>2738</v>
      </c>
      <c r="R1598" s="380" t="s">
        <v>886</v>
      </c>
      <c r="S1598" s="379"/>
      <c r="T1598" s="380">
        <v>1</v>
      </c>
    </row>
    <row r="1599" spans="1:20" x14ac:dyDescent="0.2">
      <c r="A1599" s="151">
        <f t="shared" si="267"/>
        <v>60772</v>
      </c>
      <c r="B1599" s="151">
        <f t="shared" si="268"/>
        <v>6</v>
      </c>
      <c r="C1599" s="152">
        <f t="shared" si="269"/>
        <v>7</v>
      </c>
      <c r="D1599" s="152" t="str">
        <f t="shared" si="270"/>
        <v>柳原</v>
      </c>
      <c r="E1599" s="152" t="str">
        <f t="shared" si="271"/>
        <v>佳乃</v>
      </c>
      <c r="F1599" s="153" t="str">
        <f t="shared" si="272"/>
        <v>ﾔﾅｷﾞﾊﾗ</v>
      </c>
      <c r="G1599" s="153" t="str">
        <f t="shared" si="273"/>
        <v>ｶﾉ</v>
      </c>
      <c r="H1599" s="154">
        <f t="shared" si="274"/>
        <v>1</v>
      </c>
      <c r="I1599" s="152" t="str">
        <f t="shared" si="266"/>
        <v>都片倉</v>
      </c>
      <c r="K1599" s="152" t="str">
        <f t="shared" si="275"/>
        <v>女</v>
      </c>
      <c r="M1599" s="380">
        <v>60772</v>
      </c>
      <c r="N1599" s="380" t="s">
        <v>4917</v>
      </c>
      <c r="O1599" s="380" t="s">
        <v>5249</v>
      </c>
      <c r="P1599" s="380" t="s">
        <v>1491</v>
      </c>
      <c r="Q1599" s="380" t="s">
        <v>5250</v>
      </c>
      <c r="R1599" s="380" t="s">
        <v>886</v>
      </c>
      <c r="S1599" s="379"/>
      <c r="T1599" s="380">
        <v>1</v>
      </c>
    </row>
    <row r="1600" spans="1:20" x14ac:dyDescent="0.2">
      <c r="A1600" s="151">
        <f t="shared" si="267"/>
        <v>60773</v>
      </c>
      <c r="B1600" s="151">
        <f t="shared" si="268"/>
        <v>6</v>
      </c>
      <c r="C1600" s="152">
        <f t="shared" si="269"/>
        <v>7</v>
      </c>
      <c r="D1600" s="152" t="str">
        <f t="shared" si="270"/>
        <v>根津</v>
      </c>
      <c r="E1600" s="152" t="str">
        <f t="shared" si="271"/>
        <v>帆夏</v>
      </c>
      <c r="F1600" s="153" t="str">
        <f t="shared" si="272"/>
        <v>ﾈﾂﾞ</v>
      </c>
      <c r="G1600" s="153" t="str">
        <f t="shared" si="273"/>
        <v>ﾎﾉｶ</v>
      </c>
      <c r="H1600" s="154">
        <f t="shared" si="274"/>
        <v>1</v>
      </c>
      <c r="I1600" s="152" t="str">
        <f t="shared" si="266"/>
        <v>都片倉</v>
      </c>
      <c r="K1600" s="152" t="str">
        <f t="shared" si="275"/>
        <v>女</v>
      </c>
      <c r="M1600" s="380">
        <v>60773</v>
      </c>
      <c r="N1600" s="380" t="s">
        <v>1518</v>
      </c>
      <c r="O1600" s="380" t="s">
        <v>5251</v>
      </c>
      <c r="P1600" s="380" t="s">
        <v>2929</v>
      </c>
      <c r="Q1600" s="380" t="s">
        <v>935</v>
      </c>
      <c r="R1600" s="380" t="s">
        <v>886</v>
      </c>
      <c r="S1600" s="379"/>
      <c r="T1600" s="380">
        <v>1</v>
      </c>
    </row>
    <row r="1601" spans="1:20" x14ac:dyDescent="0.2">
      <c r="A1601" s="151">
        <f t="shared" si="267"/>
        <v>60774</v>
      </c>
      <c r="B1601" s="151">
        <f t="shared" si="268"/>
        <v>6</v>
      </c>
      <c r="C1601" s="152">
        <f t="shared" si="269"/>
        <v>7</v>
      </c>
      <c r="D1601" s="152" t="str">
        <f t="shared" si="270"/>
        <v>遠藤</v>
      </c>
      <c r="E1601" s="152" t="str">
        <f t="shared" si="271"/>
        <v>小夏</v>
      </c>
      <c r="F1601" s="153" t="str">
        <f t="shared" si="272"/>
        <v>ｴﾝﾄﾞｳ</v>
      </c>
      <c r="G1601" s="153" t="str">
        <f t="shared" si="273"/>
        <v>ｺﾅﾂ</v>
      </c>
      <c r="H1601" s="154">
        <f t="shared" si="274"/>
        <v>1</v>
      </c>
      <c r="I1601" s="152" t="str">
        <f t="shared" si="266"/>
        <v>都片倉</v>
      </c>
      <c r="K1601" s="152" t="str">
        <f t="shared" si="275"/>
        <v>女</v>
      </c>
      <c r="M1601" s="380">
        <v>60774</v>
      </c>
      <c r="N1601" s="380" t="s">
        <v>99</v>
      </c>
      <c r="O1601" s="380" t="s">
        <v>5252</v>
      </c>
      <c r="P1601" s="380" t="s">
        <v>303</v>
      </c>
      <c r="Q1601" s="380" t="s">
        <v>5253</v>
      </c>
      <c r="R1601" s="380" t="s">
        <v>886</v>
      </c>
      <c r="S1601" s="379"/>
      <c r="T1601" s="380">
        <v>1</v>
      </c>
    </row>
    <row r="1602" spans="1:20" x14ac:dyDescent="0.2">
      <c r="A1602" s="151">
        <f t="shared" si="267"/>
        <v>60775</v>
      </c>
      <c r="B1602" s="151">
        <f t="shared" si="268"/>
        <v>6</v>
      </c>
      <c r="C1602" s="152">
        <f t="shared" si="269"/>
        <v>7</v>
      </c>
      <c r="D1602" s="152" t="str">
        <f t="shared" si="270"/>
        <v>渡邉</v>
      </c>
      <c r="E1602" s="152" t="str">
        <f t="shared" si="271"/>
        <v>実来</v>
      </c>
      <c r="F1602" s="153" t="str">
        <f t="shared" si="272"/>
        <v>ﾜﾀﾅﾍﾞ</v>
      </c>
      <c r="G1602" s="153" t="str">
        <f t="shared" si="273"/>
        <v>ﾐｸ</v>
      </c>
      <c r="H1602" s="154">
        <f t="shared" si="274"/>
        <v>1</v>
      </c>
      <c r="I1602" s="152" t="str">
        <f t="shared" ref="I1602:I1665" si="276">VLOOKUP(B1602*100+C1602,テスト,2,0)</f>
        <v>都片倉</v>
      </c>
      <c r="K1602" s="152" t="str">
        <f t="shared" si="275"/>
        <v>女</v>
      </c>
      <c r="M1602" s="380">
        <v>60775</v>
      </c>
      <c r="N1602" s="380" t="s">
        <v>156</v>
      </c>
      <c r="O1602" s="380" t="s">
        <v>1959</v>
      </c>
      <c r="P1602" s="380" t="s">
        <v>346</v>
      </c>
      <c r="Q1602" s="380" t="s">
        <v>557</v>
      </c>
      <c r="R1602" s="380" t="s">
        <v>886</v>
      </c>
      <c r="S1602" s="379"/>
      <c r="T1602" s="380">
        <v>1</v>
      </c>
    </row>
    <row r="1603" spans="1:20" x14ac:dyDescent="0.2">
      <c r="A1603" s="151">
        <f t="shared" ref="A1603:A1666" si="277">M1603</f>
        <v>60776</v>
      </c>
      <c r="B1603" s="151">
        <f t="shared" ref="B1603:B1666" si="278">ROUNDDOWN(A1603/10000,0)</f>
        <v>6</v>
      </c>
      <c r="C1603" s="152">
        <f t="shared" ref="C1603:C1666" si="279">ROUNDDOWN((A1603-B1603*10000)/100,0)</f>
        <v>7</v>
      </c>
      <c r="D1603" s="152" t="str">
        <f t="shared" ref="D1603:D1666" si="280">N1603</f>
        <v>小川</v>
      </c>
      <c r="E1603" s="152" t="str">
        <f t="shared" ref="E1603:E1666" si="281">O1603</f>
        <v>樹里亜</v>
      </c>
      <c r="F1603" s="153" t="str">
        <f t="shared" ref="F1603:F1666" si="282">P1603</f>
        <v>ｵｶﾞﾜ</v>
      </c>
      <c r="G1603" s="153" t="str">
        <f t="shared" ref="G1603:G1666" si="283">Q1603</f>
        <v>ｼﾞｭﾘｱ</v>
      </c>
      <c r="H1603" s="154">
        <f t="shared" ref="H1603:H1666" si="284">T1603</f>
        <v>1</v>
      </c>
      <c r="I1603" s="152" t="str">
        <f t="shared" si="276"/>
        <v>都片倉</v>
      </c>
      <c r="K1603" s="152" t="str">
        <f t="shared" ref="K1603:K1666" si="285">R1603</f>
        <v>女</v>
      </c>
      <c r="M1603" s="380">
        <v>60776</v>
      </c>
      <c r="N1603" s="380" t="s">
        <v>128</v>
      </c>
      <c r="O1603" s="380" t="s">
        <v>6073</v>
      </c>
      <c r="P1603" s="380" t="s">
        <v>382</v>
      </c>
      <c r="Q1603" s="380" t="s">
        <v>6074</v>
      </c>
      <c r="R1603" s="380" t="s">
        <v>886</v>
      </c>
      <c r="S1603" s="379"/>
      <c r="T1603" s="380">
        <v>1</v>
      </c>
    </row>
    <row r="1604" spans="1:20" x14ac:dyDescent="0.2">
      <c r="A1604" s="151">
        <f t="shared" si="277"/>
        <v>60777</v>
      </c>
      <c r="B1604" s="151">
        <f t="shared" si="278"/>
        <v>6</v>
      </c>
      <c r="C1604" s="152">
        <f t="shared" si="279"/>
        <v>7</v>
      </c>
      <c r="D1604" s="152" t="str">
        <f t="shared" si="280"/>
        <v>浅野</v>
      </c>
      <c r="E1604" s="152" t="str">
        <f t="shared" si="281"/>
        <v>真愛</v>
      </c>
      <c r="F1604" s="153" t="str">
        <f t="shared" si="282"/>
        <v>ｱｻﾉ</v>
      </c>
      <c r="G1604" s="153" t="str">
        <f t="shared" si="283"/>
        <v>ﾏｲ</v>
      </c>
      <c r="H1604" s="154">
        <f t="shared" si="284"/>
        <v>1</v>
      </c>
      <c r="I1604" s="152" t="str">
        <f t="shared" si="276"/>
        <v>都片倉</v>
      </c>
      <c r="K1604" s="152" t="str">
        <f t="shared" si="285"/>
        <v>女</v>
      </c>
      <c r="M1604" s="380">
        <v>60777</v>
      </c>
      <c r="N1604" s="380" t="s">
        <v>1251</v>
      </c>
      <c r="O1604" s="380" t="s">
        <v>6075</v>
      </c>
      <c r="P1604" s="380" t="s">
        <v>1252</v>
      </c>
      <c r="Q1604" s="380" t="s">
        <v>411</v>
      </c>
      <c r="R1604" s="380" t="s">
        <v>886</v>
      </c>
      <c r="S1604" s="379"/>
      <c r="T1604" s="380">
        <v>1</v>
      </c>
    </row>
    <row r="1605" spans="1:20" x14ac:dyDescent="0.2">
      <c r="A1605" s="151">
        <f t="shared" si="277"/>
        <v>60810</v>
      </c>
      <c r="B1605" s="151">
        <f t="shared" si="278"/>
        <v>6</v>
      </c>
      <c r="C1605" s="152">
        <f t="shared" si="279"/>
        <v>8</v>
      </c>
      <c r="D1605" s="152" t="str">
        <f t="shared" si="280"/>
        <v>市村</v>
      </c>
      <c r="E1605" s="152" t="str">
        <f t="shared" si="281"/>
        <v>知詩</v>
      </c>
      <c r="F1605" s="153" t="str">
        <f t="shared" si="282"/>
        <v>ｲﾁﾑﾗ</v>
      </c>
      <c r="G1605" s="153" t="str">
        <f t="shared" si="283"/>
        <v>ﾄﾓｼ</v>
      </c>
      <c r="H1605" s="154">
        <f t="shared" si="284"/>
        <v>3</v>
      </c>
      <c r="I1605" s="152" t="str">
        <f t="shared" si="276"/>
        <v>都翔陽</v>
      </c>
      <c r="K1605" s="152" t="str">
        <f t="shared" si="285"/>
        <v>男</v>
      </c>
      <c r="M1605" s="151">
        <v>60810</v>
      </c>
      <c r="N1605" s="151" t="s">
        <v>1293</v>
      </c>
      <c r="O1605" s="151" t="s">
        <v>2773</v>
      </c>
      <c r="P1605" s="151" t="s">
        <v>1294</v>
      </c>
      <c r="Q1605" s="151" t="s">
        <v>2774</v>
      </c>
      <c r="R1605" s="151" t="s">
        <v>885</v>
      </c>
      <c r="T1605" s="151">
        <v>3</v>
      </c>
    </row>
    <row r="1606" spans="1:20" x14ac:dyDescent="0.2">
      <c r="A1606" s="151">
        <f t="shared" si="277"/>
        <v>60811</v>
      </c>
      <c r="B1606" s="151">
        <f t="shared" si="278"/>
        <v>6</v>
      </c>
      <c r="C1606" s="152">
        <f t="shared" si="279"/>
        <v>8</v>
      </c>
      <c r="D1606" s="152" t="str">
        <f t="shared" si="280"/>
        <v>杉野</v>
      </c>
      <c r="E1606" s="152" t="str">
        <f t="shared" si="281"/>
        <v>建太</v>
      </c>
      <c r="F1606" s="153" t="str">
        <f t="shared" si="282"/>
        <v>ｽｷﾞﾉ</v>
      </c>
      <c r="G1606" s="153" t="str">
        <f t="shared" si="283"/>
        <v>ｹﾝﾀ</v>
      </c>
      <c r="H1606" s="154">
        <f t="shared" si="284"/>
        <v>3</v>
      </c>
      <c r="I1606" s="152" t="str">
        <f t="shared" si="276"/>
        <v>都翔陽</v>
      </c>
      <c r="K1606" s="152" t="str">
        <f t="shared" si="285"/>
        <v>男</v>
      </c>
      <c r="M1606" s="151">
        <v>60811</v>
      </c>
      <c r="N1606" s="151" t="s">
        <v>2775</v>
      </c>
      <c r="O1606" s="151" t="s">
        <v>2776</v>
      </c>
      <c r="P1606" s="151" t="s">
        <v>2777</v>
      </c>
      <c r="Q1606" s="151" t="s">
        <v>322</v>
      </c>
      <c r="R1606" s="151" t="s">
        <v>885</v>
      </c>
      <c r="T1606" s="151">
        <v>3</v>
      </c>
    </row>
    <row r="1607" spans="1:20" x14ac:dyDescent="0.2">
      <c r="A1607" s="151">
        <f t="shared" si="277"/>
        <v>60812</v>
      </c>
      <c r="B1607" s="151">
        <f t="shared" si="278"/>
        <v>6</v>
      </c>
      <c r="C1607" s="152">
        <f t="shared" si="279"/>
        <v>8</v>
      </c>
      <c r="D1607" s="152" t="str">
        <f t="shared" si="280"/>
        <v>阿部</v>
      </c>
      <c r="E1607" s="152" t="str">
        <f t="shared" si="281"/>
        <v>竜成</v>
      </c>
      <c r="F1607" s="153" t="str">
        <f t="shared" si="282"/>
        <v>ｱﾍﾞ</v>
      </c>
      <c r="G1607" s="153" t="str">
        <f t="shared" si="283"/>
        <v>ﾘｭｳｾｲ</v>
      </c>
      <c r="H1607" s="154">
        <f t="shared" si="284"/>
        <v>3</v>
      </c>
      <c r="I1607" s="152" t="str">
        <f t="shared" si="276"/>
        <v>都翔陽</v>
      </c>
      <c r="K1607" s="152" t="str">
        <f t="shared" si="285"/>
        <v>男</v>
      </c>
      <c r="M1607" s="151">
        <v>60812</v>
      </c>
      <c r="N1607" s="151" t="s">
        <v>105</v>
      </c>
      <c r="O1607" s="151" t="s">
        <v>2778</v>
      </c>
      <c r="P1607" s="151" t="s">
        <v>318</v>
      </c>
      <c r="Q1607" s="151" t="s">
        <v>1288</v>
      </c>
      <c r="R1607" s="151" t="s">
        <v>885</v>
      </c>
      <c r="T1607" s="151">
        <v>3</v>
      </c>
    </row>
    <row r="1608" spans="1:20" x14ac:dyDescent="0.2">
      <c r="A1608" s="151">
        <f t="shared" si="277"/>
        <v>60813</v>
      </c>
      <c r="B1608" s="151">
        <f t="shared" si="278"/>
        <v>6</v>
      </c>
      <c r="C1608" s="152">
        <f t="shared" si="279"/>
        <v>8</v>
      </c>
      <c r="D1608" s="152" t="str">
        <f t="shared" si="280"/>
        <v>菊田</v>
      </c>
      <c r="E1608" s="152" t="str">
        <f t="shared" si="281"/>
        <v>優吾</v>
      </c>
      <c r="F1608" s="153" t="str">
        <f t="shared" si="282"/>
        <v>ｷｸﾀ</v>
      </c>
      <c r="G1608" s="153" t="str">
        <f t="shared" si="283"/>
        <v>ﾕｳｺﾞ</v>
      </c>
      <c r="H1608" s="154">
        <f t="shared" si="284"/>
        <v>3</v>
      </c>
      <c r="I1608" s="152" t="str">
        <f t="shared" si="276"/>
        <v>都翔陽</v>
      </c>
      <c r="K1608" s="152" t="str">
        <f t="shared" si="285"/>
        <v>男</v>
      </c>
      <c r="M1608" s="151">
        <v>60813</v>
      </c>
      <c r="N1608" s="151" t="s">
        <v>2779</v>
      </c>
      <c r="O1608" s="151" t="s">
        <v>2780</v>
      </c>
      <c r="P1608" s="151" t="s">
        <v>2781</v>
      </c>
      <c r="Q1608" s="151" t="s">
        <v>2244</v>
      </c>
      <c r="R1608" s="151" t="s">
        <v>885</v>
      </c>
      <c r="T1608" s="151">
        <v>3</v>
      </c>
    </row>
    <row r="1609" spans="1:20" x14ac:dyDescent="0.2">
      <c r="A1609" s="151">
        <f t="shared" si="277"/>
        <v>60814</v>
      </c>
      <c r="B1609" s="151">
        <f t="shared" si="278"/>
        <v>6</v>
      </c>
      <c r="C1609" s="152">
        <f t="shared" si="279"/>
        <v>8</v>
      </c>
      <c r="D1609" s="152" t="str">
        <f t="shared" si="280"/>
        <v>細野</v>
      </c>
      <c r="E1609" s="152" t="str">
        <f t="shared" si="281"/>
        <v>双樹</v>
      </c>
      <c r="F1609" s="153" t="str">
        <f t="shared" si="282"/>
        <v>ﾎｿﾉ</v>
      </c>
      <c r="G1609" s="153" t="str">
        <f t="shared" si="283"/>
        <v>ｿｳｼﾞｭ</v>
      </c>
      <c r="H1609" s="154">
        <f t="shared" si="284"/>
        <v>3</v>
      </c>
      <c r="I1609" s="152" t="str">
        <f t="shared" si="276"/>
        <v>都翔陽</v>
      </c>
      <c r="K1609" s="152" t="str">
        <f t="shared" si="285"/>
        <v>男</v>
      </c>
      <c r="M1609" s="151">
        <v>60814</v>
      </c>
      <c r="N1609" s="151" t="s">
        <v>1824</v>
      </c>
      <c r="O1609" s="151" t="s">
        <v>2782</v>
      </c>
      <c r="P1609" s="151" t="s">
        <v>1825</v>
      </c>
      <c r="Q1609" s="151" t="s">
        <v>2783</v>
      </c>
      <c r="R1609" s="151" t="s">
        <v>885</v>
      </c>
      <c r="T1609" s="151">
        <v>3</v>
      </c>
    </row>
    <row r="1610" spans="1:20" x14ac:dyDescent="0.2">
      <c r="A1610" s="151">
        <f t="shared" si="277"/>
        <v>60817</v>
      </c>
      <c r="B1610" s="151">
        <f t="shared" si="278"/>
        <v>6</v>
      </c>
      <c r="C1610" s="152">
        <f t="shared" si="279"/>
        <v>8</v>
      </c>
      <c r="D1610" s="152" t="str">
        <f t="shared" si="280"/>
        <v>河野</v>
      </c>
      <c r="E1610" s="152" t="str">
        <f t="shared" si="281"/>
        <v>翼</v>
      </c>
      <c r="F1610" s="153" t="str">
        <f t="shared" si="282"/>
        <v>ｶﾜﾉ</v>
      </c>
      <c r="G1610" s="153" t="str">
        <f t="shared" si="283"/>
        <v>ﾂﾊﾞｻ</v>
      </c>
      <c r="H1610" s="154">
        <f t="shared" si="284"/>
        <v>2</v>
      </c>
      <c r="I1610" s="152" t="str">
        <f t="shared" si="276"/>
        <v>都翔陽</v>
      </c>
      <c r="K1610" s="152" t="str">
        <f t="shared" si="285"/>
        <v>男</v>
      </c>
      <c r="M1610" s="151">
        <v>60817</v>
      </c>
      <c r="N1610" s="151" t="s">
        <v>2410</v>
      </c>
      <c r="O1610" s="151" t="s">
        <v>291</v>
      </c>
      <c r="P1610" s="151" t="s">
        <v>4038</v>
      </c>
      <c r="Q1610" s="151" t="s">
        <v>448</v>
      </c>
      <c r="R1610" s="151" t="s">
        <v>885</v>
      </c>
      <c r="T1610" s="151">
        <v>2</v>
      </c>
    </row>
    <row r="1611" spans="1:20" x14ac:dyDescent="0.2">
      <c r="A1611" s="151">
        <f t="shared" si="277"/>
        <v>60818</v>
      </c>
      <c r="B1611" s="151">
        <f t="shared" si="278"/>
        <v>6</v>
      </c>
      <c r="C1611" s="152">
        <f t="shared" si="279"/>
        <v>8</v>
      </c>
      <c r="D1611" s="152" t="str">
        <f t="shared" si="280"/>
        <v>曽我</v>
      </c>
      <c r="E1611" s="152" t="str">
        <f t="shared" si="281"/>
        <v>勇太</v>
      </c>
      <c r="F1611" s="153" t="str">
        <f t="shared" si="282"/>
        <v>ｿｶﾞ</v>
      </c>
      <c r="G1611" s="153" t="str">
        <f t="shared" si="283"/>
        <v>ﾕｳﾀ</v>
      </c>
      <c r="H1611" s="154">
        <f t="shared" si="284"/>
        <v>2</v>
      </c>
      <c r="I1611" s="152" t="str">
        <f t="shared" si="276"/>
        <v>都翔陽</v>
      </c>
      <c r="K1611" s="152" t="str">
        <f t="shared" si="285"/>
        <v>男</v>
      </c>
      <c r="M1611" s="151">
        <v>60818</v>
      </c>
      <c r="N1611" s="151" t="s">
        <v>4533</v>
      </c>
      <c r="O1611" s="151" t="s">
        <v>192</v>
      </c>
      <c r="P1611" s="151" t="s">
        <v>4534</v>
      </c>
      <c r="Q1611" s="151" t="s">
        <v>373</v>
      </c>
      <c r="R1611" s="151" t="s">
        <v>885</v>
      </c>
      <c r="T1611" s="151">
        <v>2</v>
      </c>
    </row>
    <row r="1612" spans="1:20" x14ac:dyDescent="0.2">
      <c r="A1612" s="151">
        <f t="shared" si="277"/>
        <v>60819</v>
      </c>
      <c r="B1612" s="151">
        <f t="shared" si="278"/>
        <v>6</v>
      </c>
      <c r="C1612" s="152">
        <f t="shared" si="279"/>
        <v>8</v>
      </c>
      <c r="D1612" s="152" t="str">
        <f t="shared" si="280"/>
        <v>阿部</v>
      </c>
      <c r="E1612" s="152" t="str">
        <f t="shared" si="281"/>
        <v>竜也</v>
      </c>
      <c r="F1612" s="153" t="str">
        <f t="shared" si="282"/>
        <v>ｱﾍﾞ</v>
      </c>
      <c r="G1612" s="153" t="str">
        <f t="shared" si="283"/>
        <v>ﾀﾂﾔ</v>
      </c>
      <c r="H1612" s="154">
        <f t="shared" si="284"/>
        <v>2</v>
      </c>
      <c r="I1612" s="152" t="str">
        <f t="shared" si="276"/>
        <v>都翔陽</v>
      </c>
      <c r="K1612" s="152" t="str">
        <f t="shared" si="285"/>
        <v>男</v>
      </c>
      <c r="M1612" s="380">
        <v>60819</v>
      </c>
      <c r="N1612" s="380" t="s">
        <v>105</v>
      </c>
      <c r="O1612" s="380" t="s">
        <v>3802</v>
      </c>
      <c r="P1612" s="380" t="s">
        <v>318</v>
      </c>
      <c r="Q1612" s="380" t="s">
        <v>477</v>
      </c>
      <c r="R1612" s="380" t="s">
        <v>885</v>
      </c>
      <c r="S1612" s="379"/>
      <c r="T1612" s="380">
        <v>2</v>
      </c>
    </row>
    <row r="1613" spans="1:20" x14ac:dyDescent="0.2">
      <c r="A1613" s="151">
        <f t="shared" si="277"/>
        <v>60820</v>
      </c>
      <c r="B1613" s="151">
        <f t="shared" si="278"/>
        <v>6</v>
      </c>
      <c r="C1613" s="152">
        <f t="shared" si="279"/>
        <v>8</v>
      </c>
      <c r="D1613" s="152" t="str">
        <f t="shared" si="280"/>
        <v>竹山</v>
      </c>
      <c r="E1613" s="152" t="str">
        <f t="shared" si="281"/>
        <v>和秀</v>
      </c>
      <c r="F1613" s="153" t="str">
        <f t="shared" si="282"/>
        <v>ﾀｹﾔﾏ</v>
      </c>
      <c r="G1613" s="153" t="str">
        <f t="shared" si="283"/>
        <v>ｶｽﾞﾋﾃﾞ</v>
      </c>
      <c r="H1613" s="154">
        <f t="shared" si="284"/>
        <v>2</v>
      </c>
      <c r="I1613" s="152" t="str">
        <f t="shared" si="276"/>
        <v>都翔陽</v>
      </c>
      <c r="K1613" s="152" t="str">
        <f t="shared" si="285"/>
        <v>男</v>
      </c>
      <c r="M1613" s="380">
        <v>60820</v>
      </c>
      <c r="N1613" s="380" t="s">
        <v>4535</v>
      </c>
      <c r="O1613" s="380" t="s">
        <v>4536</v>
      </c>
      <c r="P1613" s="380" t="s">
        <v>4537</v>
      </c>
      <c r="Q1613" s="380" t="s">
        <v>4538</v>
      </c>
      <c r="R1613" s="380" t="s">
        <v>885</v>
      </c>
      <c r="S1613" s="379"/>
      <c r="T1613" s="380">
        <v>2</v>
      </c>
    </row>
    <row r="1614" spans="1:20" x14ac:dyDescent="0.2">
      <c r="A1614" s="151">
        <f t="shared" si="277"/>
        <v>60821</v>
      </c>
      <c r="B1614" s="151">
        <f t="shared" si="278"/>
        <v>6</v>
      </c>
      <c r="C1614" s="152">
        <f t="shared" si="279"/>
        <v>8</v>
      </c>
      <c r="D1614" s="152" t="str">
        <f t="shared" si="280"/>
        <v>鈴木</v>
      </c>
      <c r="E1614" s="152" t="str">
        <f t="shared" si="281"/>
        <v>大成</v>
      </c>
      <c r="F1614" s="153" t="str">
        <f t="shared" si="282"/>
        <v>ｽｽﾞｷ</v>
      </c>
      <c r="G1614" s="153" t="str">
        <f t="shared" si="283"/>
        <v>ﾀｲｾｲ</v>
      </c>
      <c r="H1614" s="154">
        <f t="shared" si="284"/>
        <v>2</v>
      </c>
      <c r="I1614" s="152" t="str">
        <f t="shared" si="276"/>
        <v>都翔陽</v>
      </c>
      <c r="K1614" s="152" t="str">
        <f t="shared" si="285"/>
        <v>男</v>
      </c>
      <c r="M1614" s="380">
        <v>60821</v>
      </c>
      <c r="N1614" s="380" t="s">
        <v>108</v>
      </c>
      <c r="O1614" s="380" t="s">
        <v>1027</v>
      </c>
      <c r="P1614" s="380" t="s">
        <v>356</v>
      </c>
      <c r="Q1614" s="380" t="s">
        <v>1438</v>
      </c>
      <c r="R1614" s="380" t="s">
        <v>885</v>
      </c>
      <c r="S1614" s="379"/>
      <c r="T1614" s="380">
        <v>2</v>
      </c>
    </row>
    <row r="1615" spans="1:20" x14ac:dyDescent="0.2">
      <c r="A1615" s="151">
        <f t="shared" si="277"/>
        <v>60822</v>
      </c>
      <c r="B1615" s="151">
        <f t="shared" si="278"/>
        <v>6</v>
      </c>
      <c r="C1615" s="152">
        <f t="shared" si="279"/>
        <v>8</v>
      </c>
      <c r="D1615" s="152" t="str">
        <f t="shared" si="280"/>
        <v>吉田</v>
      </c>
      <c r="E1615" s="152" t="str">
        <f t="shared" si="281"/>
        <v>透流</v>
      </c>
      <c r="F1615" s="153" t="str">
        <f t="shared" si="282"/>
        <v>ﾖｼﾀﾞ</v>
      </c>
      <c r="G1615" s="153" t="str">
        <f t="shared" si="283"/>
        <v>ﾕｷﾅｶﾞ</v>
      </c>
      <c r="H1615" s="154">
        <f t="shared" si="284"/>
        <v>2</v>
      </c>
      <c r="I1615" s="152" t="str">
        <f t="shared" si="276"/>
        <v>都翔陽</v>
      </c>
      <c r="K1615" s="152" t="str">
        <f t="shared" si="285"/>
        <v>男</v>
      </c>
      <c r="M1615" s="380">
        <v>60822</v>
      </c>
      <c r="N1615" s="380" t="s">
        <v>163</v>
      </c>
      <c r="O1615" s="380" t="s">
        <v>4539</v>
      </c>
      <c r="P1615" s="380" t="s">
        <v>510</v>
      </c>
      <c r="Q1615" s="380" t="s">
        <v>4540</v>
      </c>
      <c r="R1615" s="380" t="s">
        <v>885</v>
      </c>
      <c r="S1615" s="379"/>
      <c r="T1615" s="380">
        <v>2</v>
      </c>
    </row>
    <row r="1616" spans="1:20" x14ac:dyDescent="0.2">
      <c r="A1616" s="151">
        <f t="shared" si="277"/>
        <v>60824</v>
      </c>
      <c r="B1616" s="151">
        <f t="shared" si="278"/>
        <v>6</v>
      </c>
      <c r="C1616" s="152">
        <f t="shared" si="279"/>
        <v>8</v>
      </c>
      <c r="D1616" s="152" t="str">
        <f t="shared" si="280"/>
        <v>駒形</v>
      </c>
      <c r="E1616" s="152" t="str">
        <f t="shared" si="281"/>
        <v>玲生</v>
      </c>
      <c r="F1616" s="153" t="str">
        <f t="shared" si="282"/>
        <v>ｺﾏｶﾞﾀ</v>
      </c>
      <c r="G1616" s="153" t="str">
        <f t="shared" si="283"/>
        <v>ﾚｲ</v>
      </c>
      <c r="H1616" s="154">
        <f t="shared" si="284"/>
        <v>2</v>
      </c>
      <c r="I1616" s="152" t="str">
        <f t="shared" si="276"/>
        <v>都翔陽</v>
      </c>
      <c r="K1616" s="152" t="str">
        <f t="shared" si="285"/>
        <v>男</v>
      </c>
      <c r="M1616" s="380">
        <v>60824</v>
      </c>
      <c r="N1616" s="380" t="s">
        <v>4542</v>
      </c>
      <c r="O1616" s="380" t="s">
        <v>4543</v>
      </c>
      <c r="P1616" s="380" t="s">
        <v>4544</v>
      </c>
      <c r="Q1616" s="380" t="s">
        <v>427</v>
      </c>
      <c r="R1616" s="380" t="s">
        <v>885</v>
      </c>
      <c r="S1616" s="379"/>
      <c r="T1616" s="380">
        <v>2</v>
      </c>
    </row>
    <row r="1617" spans="1:20" x14ac:dyDescent="0.2">
      <c r="A1617" s="151">
        <f t="shared" si="277"/>
        <v>60825</v>
      </c>
      <c r="B1617" s="151">
        <f t="shared" si="278"/>
        <v>6</v>
      </c>
      <c r="C1617" s="152">
        <f t="shared" si="279"/>
        <v>8</v>
      </c>
      <c r="D1617" s="152" t="str">
        <f t="shared" si="280"/>
        <v>信永</v>
      </c>
      <c r="E1617" s="152" t="str">
        <f t="shared" si="281"/>
        <v>英介</v>
      </c>
      <c r="F1617" s="153" t="str">
        <f t="shared" si="282"/>
        <v>ﾉﾌﾞﾅｶﾞ</v>
      </c>
      <c r="G1617" s="153" t="str">
        <f t="shared" si="283"/>
        <v>ｴｲｽｹ</v>
      </c>
      <c r="H1617" s="154">
        <f t="shared" si="284"/>
        <v>2</v>
      </c>
      <c r="I1617" s="152" t="str">
        <f t="shared" si="276"/>
        <v>都翔陽</v>
      </c>
      <c r="K1617" s="152" t="str">
        <f t="shared" si="285"/>
        <v>男</v>
      </c>
      <c r="M1617" s="380">
        <v>60825</v>
      </c>
      <c r="N1617" s="380" t="s">
        <v>4545</v>
      </c>
      <c r="O1617" s="380" t="s">
        <v>4546</v>
      </c>
      <c r="P1617" s="380" t="s">
        <v>4547</v>
      </c>
      <c r="Q1617" s="380" t="s">
        <v>1765</v>
      </c>
      <c r="R1617" s="380" t="s">
        <v>885</v>
      </c>
      <c r="S1617" s="379"/>
      <c r="T1617" s="380">
        <v>2</v>
      </c>
    </row>
    <row r="1618" spans="1:20" x14ac:dyDescent="0.2">
      <c r="A1618" s="151">
        <f t="shared" si="277"/>
        <v>60826</v>
      </c>
      <c r="B1618" s="151">
        <f t="shared" si="278"/>
        <v>6</v>
      </c>
      <c r="C1618" s="152">
        <f t="shared" si="279"/>
        <v>8</v>
      </c>
      <c r="D1618" s="152" t="str">
        <f t="shared" si="280"/>
        <v>菊池</v>
      </c>
      <c r="E1618" s="152" t="str">
        <f t="shared" si="281"/>
        <v>光</v>
      </c>
      <c r="F1618" s="153" t="str">
        <f t="shared" si="282"/>
        <v>ｷｸﾁ</v>
      </c>
      <c r="G1618" s="153" t="str">
        <f t="shared" si="283"/>
        <v>ﾋｶﾙ</v>
      </c>
      <c r="H1618" s="154">
        <f t="shared" si="284"/>
        <v>1</v>
      </c>
      <c r="I1618" s="152" t="str">
        <f t="shared" si="276"/>
        <v>都翔陽</v>
      </c>
      <c r="K1618" s="152" t="str">
        <f t="shared" si="285"/>
        <v>男</v>
      </c>
      <c r="M1618" s="380">
        <v>60826</v>
      </c>
      <c r="N1618" s="380" t="s">
        <v>963</v>
      </c>
      <c r="O1618" s="380" t="s">
        <v>266</v>
      </c>
      <c r="P1618" s="380" t="s">
        <v>338</v>
      </c>
      <c r="Q1618" s="380" t="s">
        <v>393</v>
      </c>
      <c r="R1618" s="380" t="s">
        <v>885</v>
      </c>
      <c r="S1618" s="379"/>
      <c r="T1618" s="380">
        <v>1</v>
      </c>
    </row>
    <row r="1619" spans="1:20" x14ac:dyDescent="0.2">
      <c r="A1619" s="151">
        <f t="shared" si="277"/>
        <v>60827</v>
      </c>
      <c r="B1619" s="151">
        <f t="shared" si="278"/>
        <v>6</v>
      </c>
      <c r="C1619" s="152">
        <f t="shared" si="279"/>
        <v>8</v>
      </c>
      <c r="D1619" s="152" t="str">
        <f t="shared" si="280"/>
        <v>小林</v>
      </c>
      <c r="E1619" s="152" t="str">
        <f t="shared" si="281"/>
        <v>翼</v>
      </c>
      <c r="F1619" s="153" t="str">
        <f t="shared" si="282"/>
        <v>ｺﾊﾞﾔｼ</v>
      </c>
      <c r="G1619" s="153" t="str">
        <f t="shared" si="283"/>
        <v>ﾂﾊﾞｻ</v>
      </c>
      <c r="H1619" s="154">
        <f t="shared" si="284"/>
        <v>1</v>
      </c>
      <c r="I1619" s="152" t="str">
        <f t="shared" si="276"/>
        <v>都翔陽</v>
      </c>
      <c r="K1619" s="152" t="str">
        <f t="shared" si="285"/>
        <v>男</v>
      </c>
      <c r="M1619" s="151">
        <v>60827</v>
      </c>
      <c r="N1619" s="151" t="s">
        <v>121</v>
      </c>
      <c r="O1619" s="151" t="s">
        <v>291</v>
      </c>
      <c r="P1619" s="151" t="s">
        <v>375</v>
      </c>
      <c r="Q1619" s="151" t="s">
        <v>448</v>
      </c>
      <c r="R1619" s="151" t="s">
        <v>885</v>
      </c>
      <c r="T1619" s="151">
        <v>1</v>
      </c>
    </row>
    <row r="1620" spans="1:20" x14ac:dyDescent="0.2">
      <c r="A1620" s="151">
        <f t="shared" si="277"/>
        <v>60828</v>
      </c>
      <c r="B1620" s="151">
        <f t="shared" si="278"/>
        <v>6</v>
      </c>
      <c r="C1620" s="152">
        <f t="shared" si="279"/>
        <v>8</v>
      </c>
      <c r="D1620" s="152" t="str">
        <f t="shared" si="280"/>
        <v>片元</v>
      </c>
      <c r="E1620" s="152" t="str">
        <f t="shared" si="281"/>
        <v>直道</v>
      </c>
      <c r="F1620" s="153" t="str">
        <f t="shared" si="282"/>
        <v>ｶﾀﾓﾄ</v>
      </c>
      <c r="G1620" s="153" t="str">
        <f t="shared" si="283"/>
        <v>ﾅｵﾐﾁ</v>
      </c>
      <c r="H1620" s="154">
        <f t="shared" si="284"/>
        <v>1</v>
      </c>
      <c r="I1620" s="152" t="str">
        <f t="shared" si="276"/>
        <v>都翔陽</v>
      </c>
      <c r="K1620" s="152" t="str">
        <f t="shared" si="285"/>
        <v>男</v>
      </c>
      <c r="M1620" s="151">
        <v>60828</v>
      </c>
      <c r="N1620" s="151" t="s">
        <v>6076</v>
      </c>
      <c r="O1620" s="151" t="s">
        <v>6077</v>
      </c>
      <c r="P1620" s="151" t="s">
        <v>6078</v>
      </c>
      <c r="Q1620" s="151" t="s">
        <v>6079</v>
      </c>
      <c r="R1620" s="151" t="s">
        <v>885</v>
      </c>
      <c r="T1620" s="151">
        <v>1</v>
      </c>
    </row>
    <row r="1621" spans="1:20" x14ac:dyDescent="0.2">
      <c r="A1621" s="151">
        <f t="shared" si="277"/>
        <v>60829</v>
      </c>
      <c r="B1621" s="151">
        <f t="shared" si="278"/>
        <v>6</v>
      </c>
      <c r="C1621" s="152">
        <f t="shared" si="279"/>
        <v>8</v>
      </c>
      <c r="D1621" s="152" t="str">
        <f t="shared" si="280"/>
        <v>小林</v>
      </c>
      <c r="E1621" s="152" t="str">
        <f t="shared" si="281"/>
        <v>賢裕</v>
      </c>
      <c r="F1621" s="153" t="str">
        <f t="shared" si="282"/>
        <v>ｺﾊﾞﾔｼ</v>
      </c>
      <c r="G1621" s="153" t="str">
        <f t="shared" si="283"/>
        <v>ｹﾝｽｹ</v>
      </c>
      <c r="H1621" s="154">
        <f t="shared" si="284"/>
        <v>1</v>
      </c>
      <c r="I1621" s="152" t="str">
        <f t="shared" si="276"/>
        <v>都翔陽</v>
      </c>
      <c r="K1621" s="152" t="str">
        <f t="shared" si="285"/>
        <v>男</v>
      </c>
      <c r="M1621" s="151">
        <v>60829</v>
      </c>
      <c r="N1621" s="151" t="s">
        <v>121</v>
      </c>
      <c r="O1621" s="151" t="s">
        <v>6080</v>
      </c>
      <c r="P1621" s="151" t="s">
        <v>375</v>
      </c>
      <c r="Q1621" s="151" t="s">
        <v>4401</v>
      </c>
      <c r="R1621" s="151" t="s">
        <v>885</v>
      </c>
      <c r="T1621" s="151">
        <v>1</v>
      </c>
    </row>
    <row r="1622" spans="1:20" x14ac:dyDescent="0.2">
      <c r="A1622" s="151">
        <f t="shared" si="277"/>
        <v>60830</v>
      </c>
      <c r="B1622" s="151">
        <f t="shared" si="278"/>
        <v>6</v>
      </c>
      <c r="C1622" s="152">
        <f t="shared" si="279"/>
        <v>8</v>
      </c>
      <c r="D1622" s="152" t="str">
        <f t="shared" si="280"/>
        <v>片桐</v>
      </c>
      <c r="E1622" s="152" t="str">
        <f t="shared" si="281"/>
        <v>優真</v>
      </c>
      <c r="F1622" s="153" t="str">
        <f t="shared" si="282"/>
        <v>ｶﾀｷﾞﾘ</v>
      </c>
      <c r="G1622" s="153" t="str">
        <f t="shared" si="283"/>
        <v>ﾕｳﾏ</v>
      </c>
      <c r="H1622" s="154">
        <f t="shared" si="284"/>
        <v>1</v>
      </c>
      <c r="I1622" s="152" t="str">
        <f t="shared" si="276"/>
        <v>都翔陽</v>
      </c>
      <c r="K1622" s="152" t="str">
        <f t="shared" si="285"/>
        <v>男</v>
      </c>
      <c r="M1622" s="151">
        <v>60830</v>
      </c>
      <c r="N1622" s="151" t="s">
        <v>6081</v>
      </c>
      <c r="O1622" s="151" t="s">
        <v>1465</v>
      </c>
      <c r="P1622" s="151" t="s">
        <v>6082</v>
      </c>
      <c r="Q1622" s="151" t="s">
        <v>618</v>
      </c>
      <c r="R1622" s="151" t="s">
        <v>885</v>
      </c>
      <c r="T1622" s="151">
        <v>1</v>
      </c>
    </row>
    <row r="1623" spans="1:20" x14ac:dyDescent="0.2">
      <c r="A1623" s="151">
        <f t="shared" si="277"/>
        <v>60851</v>
      </c>
      <c r="B1623" s="151">
        <f t="shared" si="278"/>
        <v>6</v>
      </c>
      <c r="C1623" s="152">
        <f t="shared" si="279"/>
        <v>8</v>
      </c>
      <c r="D1623" s="152" t="str">
        <f t="shared" si="280"/>
        <v>渡邊</v>
      </c>
      <c r="E1623" s="152" t="str">
        <f t="shared" si="281"/>
        <v>春香</v>
      </c>
      <c r="F1623" s="153" t="str">
        <f t="shared" si="282"/>
        <v>ﾜﾀﾅﾍﾞ</v>
      </c>
      <c r="G1623" s="153" t="str">
        <f t="shared" si="283"/>
        <v>ﾊﾙｶ</v>
      </c>
      <c r="H1623" s="154">
        <f t="shared" si="284"/>
        <v>3</v>
      </c>
      <c r="I1623" s="152" t="str">
        <f t="shared" si="276"/>
        <v>都翔陽</v>
      </c>
      <c r="K1623" s="152" t="str">
        <f t="shared" si="285"/>
        <v>女</v>
      </c>
      <c r="M1623" s="151">
        <v>60851</v>
      </c>
      <c r="N1623" s="151" t="s">
        <v>223</v>
      </c>
      <c r="O1623" s="151" t="s">
        <v>2784</v>
      </c>
      <c r="P1623" s="151" t="s">
        <v>346</v>
      </c>
      <c r="Q1623" s="151" t="s">
        <v>364</v>
      </c>
      <c r="R1623" s="151" t="s">
        <v>886</v>
      </c>
      <c r="T1623" s="151">
        <v>3</v>
      </c>
    </row>
    <row r="1624" spans="1:20" x14ac:dyDescent="0.2">
      <c r="A1624" s="151">
        <f t="shared" si="277"/>
        <v>60852</v>
      </c>
      <c r="B1624" s="151">
        <f t="shared" si="278"/>
        <v>6</v>
      </c>
      <c r="C1624" s="152">
        <f t="shared" si="279"/>
        <v>8</v>
      </c>
      <c r="D1624" s="152" t="str">
        <f t="shared" si="280"/>
        <v>志禮田</v>
      </c>
      <c r="E1624" s="152" t="str">
        <f t="shared" si="281"/>
        <v>茉奈</v>
      </c>
      <c r="F1624" s="153" t="str">
        <f t="shared" si="282"/>
        <v>ｼﾚﾀﾞ</v>
      </c>
      <c r="G1624" s="153" t="str">
        <f t="shared" si="283"/>
        <v>ﾏﾅ</v>
      </c>
      <c r="H1624" s="154">
        <f t="shared" si="284"/>
        <v>3</v>
      </c>
      <c r="I1624" s="152" t="str">
        <f t="shared" si="276"/>
        <v>都翔陽</v>
      </c>
      <c r="K1624" s="152" t="str">
        <f t="shared" si="285"/>
        <v>女</v>
      </c>
      <c r="M1624" s="380">
        <v>60852</v>
      </c>
      <c r="N1624" s="380" t="s">
        <v>3039</v>
      </c>
      <c r="O1624" s="380" t="s">
        <v>3040</v>
      </c>
      <c r="P1624" s="380" t="s">
        <v>3041</v>
      </c>
      <c r="Q1624" s="380" t="s">
        <v>657</v>
      </c>
      <c r="R1624" s="380" t="s">
        <v>886</v>
      </c>
      <c r="S1624" s="379"/>
      <c r="T1624" s="380">
        <v>3</v>
      </c>
    </row>
    <row r="1625" spans="1:20" x14ac:dyDescent="0.2">
      <c r="A1625" s="151">
        <f t="shared" si="277"/>
        <v>60853</v>
      </c>
      <c r="B1625" s="151">
        <f t="shared" si="278"/>
        <v>6</v>
      </c>
      <c r="C1625" s="152">
        <f t="shared" si="279"/>
        <v>8</v>
      </c>
      <c r="D1625" s="152" t="str">
        <f t="shared" si="280"/>
        <v>向畑</v>
      </c>
      <c r="E1625" s="152" t="str">
        <f t="shared" si="281"/>
        <v>咲衣</v>
      </c>
      <c r="F1625" s="153" t="str">
        <f t="shared" si="282"/>
        <v>ﾑｶｲﾊﾀ</v>
      </c>
      <c r="G1625" s="153" t="str">
        <f t="shared" si="283"/>
        <v>ｻｴ</v>
      </c>
      <c r="H1625" s="154">
        <f t="shared" si="284"/>
        <v>2</v>
      </c>
      <c r="I1625" s="152" t="str">
        <f t="shared" si="276"/>
        <v>都翔陽</v>
      </c>
      <c r="K1625" s="152" t="str">
        <f t="shared" si="285"/>
        <v>女</v>
      </c>
      <c r="M1625" s="380">
        <v>60853</v>
      </c>
      <c r="N1625" s="380" t="s">
        <v>4548</v>
      </c>
      <c r="O1625" s="380" t="s">
        <v>4549</v>
      </c>
      <c r="P1625" s="380" t="s">
        <v>4550</v>
      </c>
      <c r="Q1625" s="380" t="s">
        <v>939</v>
      </c>
      <c r="R1625" s="380" t="s">
        <v>886</v>
      </c>
      <c r="S1625" s="379"/>
      <c r="T1625" s="380">
        <v>2</v>
      </c>
    </row>
    <row r="1626" spans="1:20" x14ac:dyDescent="0.2">
      <c r="A1626" s="151">
        <f t="shared" si="277"/>
        <v>60854</v>
      </c>
      <c r="B1626" s="151">
        <f t="shared" si="278"/>
        <v>6</v>
      </c>
      <c r="C1626" s="152">
        <f t="shared" si="279"/>
        <v>8</v>
      </c>
      <c r="D1626" s="152" t="str">
        <f t="shared" si="280"/>
        <v>坂本</v>
      </c>
      <c r="E1626" s="152" t="str">
        <f t="shared" si="281"/>
        <v>果菜</v>
      </c>
      <c r="F1626" s="153" t="str">
        <f t="shared" si="282"/>
        <v>ｻｶﾓﾄ</v>
      </c>
      <c r="G1626" s="153" t="str">
        <f t="shared" si="283"/>
        <v>ｶﾅ</v>
      </c>
      <c r="H1626" s="154">
        <f t="shared" si="284"/>
        <v>1</v>
      </c>
      <c r="I1626" s="152" t="str">
        <f t="shared" si="276"/>
        <v>都翔陽</v>
      </c>
      <c r="K1626" s="152" t="str">
        <f t="shared" si="285"/>
        <v>女</v>
      </c>
      <c r="M1626" s="380">
        <v>60854</v>
      </c>
      <c r="N1626" s="380" t="s">
        <v>175</v>
      </c>
      <c r="O1626" s="380" t="s">
        <v>6083</v>
      </c>
      <c r="P1626" s="380" t="s">
        <v>430</v>
      </c>
      <c r="Q1626" s="380" t="s">
        <v>555</v>
      </c>
      <c r="R1626" s="380" t="s">
        <v>886</v>
      </c>
      <c r="S1626" s="379"/>
      <c r="T1626" s="380">
        <v>1</v>
      </c>
    </row>
    <row r="1627" spans="1:20" x14ac:dyDescent="0.2">
      <c r="A1627" s="151">
        <f t="shared" si="277"/>
        <v>60855</v>
      </c>
      <c r="B1627" s="151">
        <f t="shared" si="278"/>
        <v>6</v>
      </c>
      <c r="C1627" s="152">
        <f t="shared" si="279"/>
        <v>8</v>
      </c>
      <c r="D1627" s="152" t="str">
        <f t="shared" si="280"/>
        <v>里見</v>
      </c>
      <c r="E1627" s="152" t="str">
        <f t="shared" si="281"/>
        <v>美海</v>
      </c>
      <c r="F1627" s="153" t="str">
        <f t="shared" si="282"/>
        <v>ｻﾄﾐ</v>
      </c>
      <c r="G1627" s="153" t="str">
        <f t="shared" si="283"/>
        <v>ﾐｳ</v>
      </c>
      <c r="H1627" s="154">
        <f t="shared" si="284"/>
        <v>1</v>
      </c>
      <c r="I1627" s="152" t="str">
        <f t="shared" si="276"/>
        <v>都翔陽</v>
      </c>
      <c r="K1627" s="152" t="str">
        <f t="shared" si="285"/>
        <v>女</v>
      </c>
      <c r="M1627" s="380">
        <v>60855</v>
      </c>
      <c r="N1627" s="380" t="s">
        <v>6084</v>
      </c>
      <c r="O1627" s="380" t="s">
        <v>6085</v>
      </c>
      <c r="P1627" s="380" t="s">
        <v>6086</v>
      </c>
      <c r="Q1627" s="380" t="s">
        <v>2738</v>
      </c>
      <c r="R1627" s="380" t="s">
        <v>886</v>
      </c>
      <c r="S1627" s="379"/>
      <c r="T1627" s="380">
        <v>1</v>
      </c>
    </row>
    <row r="1628" spans="1:20" x14ac:dyDescent="0.2">
      <c r="A1628" s="151">
        <f t="shared" si="277"/>
        <v>60856</v>
      </c>
      <c r="B1628" s="151">
        <f t="shared" si="278"/>
        <v>6</v>
      </c>
      <c r="C1628" s="152">
        <f t="shared" si="279"/>
        <v>8</v>
      </c>
      <c r="D1628" s="152" t="str">
        <f t="shared" si="280"/>
        <v>星野</v>
      </c>
      <c r="E1628" s="152" t="str">
        <f t="shared" si="281"/>
        <v>有紀</v>
      </c>
      <c r="F1628" s="153" t="str">
        <f t="shared" si="282"/>
        <v>ﾎｼﾉ</v>
      </c>
      <c r="G1628" s="153" t="str">
        <f t="shared" si="283"/>
        <v>ﾕｷ</v>
      </c>
      <c r="H1628" s="154">
        <f t="shared" si="284"/>
        <v>1</v>
      </c>
      <c r="I1628" s="152" t="str">
        <f t="shared" si="276"/>
        <v>都翔陽</v>
      </c>
      <c r="K1628" s="152" t="str">
        <f t="shared" si="285"/>
        <v>女</v>
      </c>
      <c r="M1628" s="380">
        <v>60856</v>
      </c>
      <c r="N1628" s="380" t="s">
        <v>12</v>
      </c>
      <c r="O1628" s="380" t="s">
        <v>4568</v>
      </c>
      <c r="P1628" s="380" t="s">
        <v>13</v>
      </c>
      <c r="Q1628" s="380" t="s">
        <v>464</v>
      </c>
      <c r="R1628" s="380" t="s">
        <v>886</v>
      </c>
      <c r="S1628" s="379"/>
      <c r="T1628" s="380">
        <v>1</v>
      </c>
    </row>
    <row r="1629" spans="1:20" x14ac:dyDescent="0.2">
      <c r="A1629" s="151">
        <f t="shared" si="277"/>
        <v>60857</v>
      </c>
      <c r="B1629" s="151">
        <f t="shared" si="278"/>
        <v>6</v>
      </c>
      <c r="C1629" s="152">
        <f t="shared" si="279"/>
        <v>8</v>
      </c>
      <c r="D1629" s="152" t="str">
        <f t="shared" si="280"/>
        <v>喜田</v>
      </c>
      <c r="E1629" s="152" t="str">
        <f t="shared" si="281"/>
        <v>杏花</v>
      </c>
      <c r="F1629" s="153" t="str">
        <f t="shared" si="282"/>
        <v>ｷﾀﾞ</v>
      </c>
      <c r="G1629" s="153" t="str">
        <f t="shared" si="283"/>
        <v>ｷｮｳｶ</v>
      </c>
      <c r="H1629" s="154">
        <f t="shared" si="284"/>
        <v>1</v>
      </c>
      <c r="I1629" s="152" t="str">
        <f t="shared" si="276"/>
        <v>都翔陽</v>
      </c>
      <c r="K1629" s="152" t="str">
        <f t="shared" si="285"/>
        <v>女</v>
      </c>
      <c r="M1629" s="380">
        <v>60857</v>
      </c>
      <c r="N1629" s="380" t="s">
        <v>6087</v>
      </c>
      <c r="O1629" s="380" t="s">
        <v>6088</v>
      </c>
      <c r="P1629" s="380" t="s">
        <v>6089</v>
      </c>
      <c r="Q1629" s="380" t="s">
        <v>1509</v>
      </c>
      <c r="R1629" s="380" t="s">
        <v>886</v>
      </c>
      <c r="S1629" s="379"/>
      <c r="T1629" s="380">
        <v>1</v>
      </c>
    </row>
    <row r="1630" spans="1:20" x14ac:dyDescent="0.2">
      <c r="A1630" s="151">
        <f t="shared" si="277"/>
        <v>60858</v>
      </c>
      <c r="B1630" s="151">
        <f t="shared" si="278"/>
        <v>6</v>
      </c>
      <c r="C1630" s="152">
        <f t="shared" si="279"/>
        <v>8</v>
      </c>
      <c r="D1630" s="152" t="str">
        <f t="shared" si="280"/>
        <v>菊池</v>
      </c>
      <c r="E1630" s="152" t="str">
        <f t="shared" si="281"/>
        <v>ひより</v>
      </c>
      <c r="F1630" s="153" t="str">
        <f t="shared" si="282"/>
        <v>ｷｸﾁ</v>
      </c>
      <c r="G1630" s="153" t="str">
        <f t="shared" si="283"/>
        <v>ﾋﾖﾘ</v>
      </c>
      <c r="H1630" s="154">
        <f t="shared" si="284"/>
        <v>1</v>
      </c>
      <c r="I1630" s="152" t="str">
        <f t="shared" si="276"/>
        <v>都翔陽</v>
      </c>
      <c r="K1630" s="152" t="str">
        <f t="shared" si="285"/>
        <v>女</v>
      </c>
      <c r="M1630" s="380">
        <v>60858</v>
      </c>
      <c r="N1630" s="380" t="s">
        <v>963</v>
      </c>
      <c r="O1630" s="380" t="s">
        <v>6090</v>
      </c>
      <c r="P1630" s="380" t="s">
        <v>338</v>
      </c>
      <c r="Q1630" s="380" t="s">
        <v>1289</v>
      </c>
      <c r="R1630" s="380" t="s">
        <v>886</v>
      </c>
      <c r="S1630" s="379"/>
      <c r="T1630" s="380">
        <v>1</v>
      </c>
    </row>
    <row r="1631" spans="1:20" x14ac:dyDescent="0.2">
      <c r="A1631" s="151">
        <f t="shared" si="277"/>
        <v>60859</v>
      </c>
      <c r="B1631" s="151">
        <f t="shared" si="278"/>
        <v>6</v>
      </c>
      <c r="C1631" s="152">
        <f t="shared" si="279"/>
        <v>8</v>
      </c>
      <c r="D1631" s="152" t="str">
        <f t="shared" si="280"/>
        <v>坂本</v>
      </c>
      <c r="E1631" s="152" t="str">
        <f t="shared" si="281"/>
        <v>桐子</v>
      </c>
      <c r="F1631" s="153" t="str">
        <f t="shared" si="282"/>
        <v>ｻｶﾓﾄ</v>
      </c>
      <c r="G1631" s="153" t="str">
        <f t="shared" si="283"/>
        <v>ｷﾘｺ</v>
      </c>
      <c r="H1631" s="154">
        <f t="shared" si="284"/>
        <v>1</v>
      </c>
      <c r="I1631" s="152" t="str">
        <f t="shared" si="276"/>
        <v>都翔陽</v>
      </c>
      <c r="K1631" s="152" t="str">
        <f t="shared" si="285"/>
        <v>女</v>
      </c>
      <c r="M1631" s="380">
        <v>60859</v>
      </c>
      <c r="N1631" s="380" t="s">
        <v>175</v>
      </c>
      <c r="O1631" s="380" t="s">
        <v>6091</v>
      </c>
      <c r="P1631" s="380" t="s">
        <v>430</v>
      </c>
      <c r="Q1631" s="380" t="s">
        <v>6092</v>
      </c>
      <c r="R1631" s="380" t="s">
        <v>886</v>
      </c>
      <c r="S1631" s="379"/>
      <c r="T1631" s="380">
        <v>1</v>
      </c>
    </row>
    <row r="1632" spans="1:20" x14ac:dyDescent="0.2">
      <c r="A1632" s="151">
        <f t="shared" si="277"/>
        <v>60899</v>
      </c>
      <c r="B1632" s="151">
        <f t="shared" si="278"/>
        <v>6</v>
      </c>
      <c r="C1632" s="152">
        <f t="shared" si="279"/>
        <v>8</v>
      </c>
      <c r="D1632" s="152" t="str">
        <f t="shared" si="280"/>
        <v>菊池</v>
      </c>
      <c r="E1632" s="152" t="str">
        <f t="shared" si="281"/>
        <v>ひなの</v>
      </c>
      <c r="F1632" s="153" t="str">
        <f t="shared" si="282"/>
        <v>ｷｸﾁ</v>
      </c>
      <c r="G1632" s="153" t="str">
        <f t="shared" si="283"/>
        <v>ﾋﾅﾉ</v>
      </c>
      <c r="H1632" s="154">
        <f t="shared" si="284"/>
        <v>3</v>
      </c>
      <c r="I1632" s="152" t="str">
        <f t="shared" si="276"/>
        <v>都翔陽</v>
      </c>
      <c r="K1632" s="152" t="str">
        <f t="shared" si="285"/>
        <v>女</v>
      </c>
      <c r="M1632" s="380">
        <v>60899</v>
      </c>
      <c r="N1632" s="380" t="s">
        <v>963</v>
      </c>
      <c r="O1632" s="380" t="s">
        <v>1541</v>
      </c>
      <c r="P1632" s="380" t="s">
        <v>338</v>
      </c>
      <c r="Q1632" s="380" t="s">
        <v>1309</v>
      </c>
      <c r="R1632" s="380" t="s">
        <v>886</v>
      </c>
      <c r="S1632" s="379"/>
      <c r="T1632" s="380">
        <v>3</v>
      </c>
    </row>
    <row r="1633" spans="1:20" x14ac:dyDescent="0.2">
      <c r="A1633" s="151">
        <f t="shared" si="277"/>
        <v>61011</v>
      </c>
      <c r="B1633" s="151">
        <f t="shared" si="278"/>
        <v>6</v>
      </c>
      <c r="C1633" s="152">
        <f t="shared" si="279"/>
        <v>10</v>
      </c>
      <c r="D1633" s="152" t="str">
        <f t="shared" si="280"/>
        <v>千田</v>
      </c>
      <c r="E1633" s="152" t="str">
        <f t="shared" si="281"/>
        <v>裕貴</v>
      </c>
      <c r="F1633" s="153" t="str">
        <f t="shared" si="282"/>
        <v>ﾁﾀﾞ</v>
      </c>
      <c r="G1633" s="153" t="str">
        <f t="shared" si="283"/>
        <v>ﾕｳｷ</v>
      </c>
      <c r="H1633" s="154">
        <f t="shared" si="284"/>
        <v>1</v>
      </c>
      <c r="I1633" s="152" t="str">
        <f t="shared" si="276"/>
        <v>都八王子北</v>
      </c>
      <c r="K1633" s="152" t="str">
        <f t="shared" si="285"/>
        <v>男</v>
      </c>
      <c r="M1633" s="380">
        <v>61011</v>
      </c>
      <c r="N1633" s="380" t="s">
        <v>4360</v>
      </c>
      <c r="O1633" s="380" t="s">
        <v>5780</v>
      </c>
      <c r="P1633" s="380" t="s">
        <v>4361</v>
      </c>
      <c r="Q1633" s="380" t="s">
        <v>307</v>
      </c>
      <c r="R1633" s="380" t="s">
        <v>885</v>
      </c>
      <c r="S1633" s="379"/>
      <c r="T1633" s="380">
        <v>1</v>
      </c>
    </row>
    <row r="1634" spans="1:20" x14ac:dyDescent="0.2">
      <c r="A1634" s="151">
        <f t="shared" si="277"/>
        <v>61012</v>
      </c>
      <c r="B1634" s="151">
        <f t="shared" si="278"/>
        <v>6</v>
      </c>
      <c r="C1634" s="152">
        <f t="shared" si="279"/>
        <v>10</v>
      </c>
      <c r="D1634" s="152" t="str">
        <f t="shared" si="280"/>
        <v>杉之尾</v>
      </c>
      <c r="E1634" s="152" t="str">
        <f t="shared" si="281"/>
        <v>悠</v>
      </c>
      <c r="F1634" s="153" t="str">
        <f t="shared" si="282"/>
        <v>ｽｷﾞﾉｵ</v>
      </c>
      <c r="G1634" s="153" t="str">
        <f t="shared" si="283"/>
        <v>ﾕｳ</v>
      </c>
      <c r="H1634" s="154">
        <f t="shared" si="284"/>
        <v>1</v>
      </c>
      <c r="I1634" s="152" t="str">
        <f t="shared" si="276"/>
        <v>都八王子北</v>
      </c>
      <c r="K1634" s="152" t="str">
        <f t="shared" si="285"/>
        <v>男</v>
      </c>
      <c r="M1634" s="380">
        <v>61012</v>
      </c>
      <c r="N1634" s="380" t="s">
        <v>6093</v>
      </c>
      <c r="O1634" s="380" t="s">
        <v>1242</v>
      </c>
      <c r="P1634" s="380" t="s">
        <v>6094</v>
      </c>
      <c r="Q1634" s="380" t="s">
        <v>549</v>
      </c>
      <c r="R1634" s="380" t="s">
        <v>885</v>
      </c>
      <c r="S1634" s="379"/>
      <c r="T1634" s="380">
        <v>1</v>
      </c>
    </row>
    <row r="1635" spans="1:20" x14ac:dyDescent="0.2">
      <c r="A1635" s="151">
        <f t="shared" si="277"/>
        <v>61040</v>
      </c>
      <c r="B1635" s="151">
        <f t="shared" si="278"/>
        <v>6</v>
      </c>
      <c r="C1635" s="152">
        <f t="shared" si="279"/>
        <v>10</v>
      </c>
      <c r="D1635" s="152" t="str">
        <f t="shared" si="280"/>
        <v>山口</v>
      </c>
      <c r="E1635" s="152" t="str">
        <f t="shared" si="281"/>
        <v>駿介</v>
      </c>
      <c r="F1635" s="153" t="str">
        <f t="shared" si="282"/>
        <v>ﾔﾏｸﾞﾁ</v>
      </c>
      <c r="G1635" s="153" t="str">
        <f t="shared" si="283"/>
        <v>ｼｭﾝｽｹ</v>
      </c>
      <c r="H1635" s="154">
        <f t="shared" si="284"/>
        <v>3</v>
      </c>
      <c r="I1635" s="152" t="str">
        <f t="shared" si="276"/>
        <v>都八王子北</v>
      </c>
      <c r="K1635" s="152" t="str">
        <f t="shared" si="285"/>
        <v>男</v>
      </c>
      <c r="M1635" s="380">
        <v>61040</v>
      </c>
      <c r="N1635" s="380" t="s">
        <v>180</v>
      </c>
      <c r="O1635" s="380" t="s">
        <v>283</v>
      </c>
      <c r="P1635" s="380" t="s">
        <v>565</v>
      </c>
      <c r="Q1635" s="380" t="s">
        <v>478</v>
      </c>
      <c r="R1635" s="380" t="s">
        <v>885</v>
      </c>
      <c r="S1635" s="379"/>
      <c r="T1635" s="380">
        <v>3</v>
      </c>
    </row>
    <row r="1636" spans="1:20" x14ac:dyDescent="0.2">
      <c r="A1636" s="151">
        <f t="shared" si="277"/>
        <v>61041</v>
      </c>
      <c r="B1636" s="151">
        <f t="shared" si="278"/>
        <v>6</v>
      </c>
      <c r="C1636" s="152">
        <f t="shared" si="279"/>
        <v>10</v>
      </c>
      <c r="D1636" s="152" t="str">
        <f t="shared" si="280"/>
        <v>川口</v>
      </c>
      <c r="E1636" s="152" t="str">
        <f t="shared" si="281"/>
        <v>侑真</v>
      </c>
      <c r="F1636" s="153" t="str">
        <f t="shared" si="282"/>
        <v>ｶﾜｸﾞﾁ</v>
      </c>
      <c r="G1636" s="153" t="str">
        <f t="shared" si="283"/>
        <v>ﾕｳﾏ</v>
      </c>
      <c r="H1636" s="154">
        <f t="shared" si="284"/>
        <v>3</v>
      </c>
      <c r="I1636" s="152" t="str">
        <f t="shared" si="276"/>
        <v>都八王子北</v>
      </c>
      <c r="K1636" s="152" t="str">
        <f t="shared" si="285"/>
        <v>男</v>
      </c>
      <c r="M1636" s="380">
        <v>61041</v>
      </c>
      <c r="N1636" s="380" t="s">
        <v>168</v>
      </c>
      <c r="O1636" s="380" t="s">
        <v>2786</v>
      </c>
      <c r="P1636" s="380" t="s">
        <v>327</v>
      </c>
      <c r="Q1636" s="380" t="s">
        <v>618</v>
      </c>
      <c r="R1636" s="380" t="s">
        <v>885</v>
      </c>
      <c r="S1636" s="379"/>
      <c r="T1636" s="380">
        <v>3</v>
      </c>
    </row>
    <row r="1637" spans="1:20" x14ac:dyDescent="0.2">
      <c r="A1637" s="151">
        <f t="shared" si="277"/>
        <v>61043</v>
      </c>
      <c r="B1637" s="151">
        <f t="shared" si="278"/>
        <v>6</v>
      </c>
      <c r="C1637" s="152">
        <f t="shared" si="279"/>
        <v>10</v>
      </c>
      <c r="D1637" s="152" t="str">
        <f t="shared" si="280"/>
        <v>大酒井</v>
      </c>
      <c r="E1637" s="152" t="str">
        <f t="shared" si="281"/>
        <v>颯太</v>
      </c>
      <c r="F1637" s="153" t="str">
        <f t="shared" si="282"/>
        <v>ｵｵｻｶｲ</v>
      </c>
      <c r="G1637" s="153" t="str">
        <f t="shared" si="283"/>
        <v>ｿｳﾀ</v>
      </c>
      <c r="H1637" s="154">
        <f t="shared" si="284"/>
        <v>3</v>
      </c>
      <c r="I1637" s="152" t="str">
        <f t="shared" si="276"/>
        <v>都八王子北</v>
      </c>
      <c r="K1637" s="152" t="str">
        <f t="shared" si="285"/>
        <v>男</v>
      </c>
      <c r="M1637" s="380">
        <v>61043</v>
      </c>
      <c r="N1637" s="380" t="s">
        <v>2787</v>
      </c>
      <c r="O1637" s="380" t="s">
        <v>950</v>
      </c>
      <c r="P1637" s="380" t="s">
        <v>2788</v>
      </c>
      <c r="Q1637" s="380" t="s">
        <v>594</v>
      </c>
      <c r="R1637" s="380" t="s">
        <v>885</v>
      </c>
      <c r="S1637" s="379"/>
      <c r="T1637" s="380">
        <v>3</v>
      </c>
    </row>
    <row r="1638" spans="1:20" x14ac:dyDescent="0.2">
      <c r="A1638" s="151">
        <f t="shared" si="277"/>
        <v>61045</v>
      </c>
      <c r="B1638" s="151">
        <f t="shared" si="278"/>
        <v>6</v>
      </c>
      <c r="C1638" s="152">
        <f t="shared" si="279"/>
        <v>10</v>
      </c>
      <c r="D1638" s="152" t="str">
        <f t="shared" si="280"/>
        <v>谷奥</v>
      </c>
      <c r="E1638" s="152" t="str">
        <f t="shared" si="281"/>
        <v>歩</v>
      </c>
      <c r="F1638" s="153" t="str">
        <f t="shared" si="282"/>
        <v>ﾀﾆｵｸ</v>
      </c>
      <c r="G1638" s="153" t="str">
        <f t="shared" si="283"/>
        <v>ｱﾕﾑ</v>
      </c>
      <c r="H1638" s="154">
        <f t="shared" si="284"/>
        <v>2</v>
      </c>
      <c r="I1638" s="152" t="str">
        <f t="shared" si="276"/>
        <v>都八王子北</v>
      </c>
      <c r="K1638" s="152" t="str">
        <f t="shared" si="285"/>
        <v>男</v>
      </c>
      <c r="M1638" s="380">
        <v>61045</v>
      </c>
      <c r="N1638" s="380" t="s">
        <v>3715</v>
      </c>
      <c r="O1638" s="380" t="s">
        <v>1554</v>
      </c>
      <c r="P1638" s="380" t="s">
        <v>3716</v>
      </c>
      <c r="Q1638" s="380" t="s">
        <v>1395</v>
      </c>
      <c r="R1638" s="380" t="s">
        <v>885</v>
      </c>
      <c r="S1638" s="379"/>
      <c r="T1638" s="380">
        <v>2</v>
      </c>
    </row>
    <row r="1639" spans="1:20" x14ac:dyDescent="0.2">
      <c r="A1639" s="151">
        <f t="shared" si="277"/>
        <v>61048</v>
      </c>
      <c r="B1639" s="151">
        <f t="shared" si="278"/>
        <v>6</v>
      </c>
      <c r="C1639" s="152">
        <f t="shared" si="279"/>
        <v>10</v>
      </c>
      <c r="D1639" s="152" t="str">
        <f t="shared" si="280"/>
        <v>古田</v>
      </c>
      <c r="E1639" s="152" t="str">
        <f t="shared" si="281"/>
        <v>一峰</v>
      </c>
      <c r="F1639" s="153" t="str">
        <f t="shared" si="282"/>
        <v>ﾌﾙﾀ</v>
      </c>
      <c r="G1639" s="153" t="str">
        <f t="shared" si="283"/>
        <v>ｶｽﾞﾀｶ</v>
      </c>
      <c r="H1639" s="154">
        <f t="shared" si="284"/>
        <v>2</v>
      </c>
      <c r="I1639" s="152" t="str">
        <f t="shared" si="276"/>
        <v>都八王子北</v>
      </c>
      <c r="K1639" s="152" t="str">
        <f t="shared" si="285"/>
        <v>男</v>
      </c>
      <c r="M1639" s="380">
        <v>61048</v>
      </c>
      <c r="N1639" s="380" t="s">
        <v>1526</v>
      </c>
      <c r="O1639" s="380" t="s">
        <v>4552</v>
      </c>
      <c r="P1639" s="380" t="s">
        <v>1527</v>
      </c>
      <c r="Q1639" s="380" t="s">
        <v>1672</v>
      </c>
      <c r="R1639" s="380" t="s">
        <v>885</v>
      </c>
      <c r="S1639" s="379"/>
      <c r="T1639" s="380">
        <v>2</v>
      </c>
    </row>
    <row r="1640" spans="1:20" x14ac:dyDescent="0.2">
      <c r="A1640" s="151">
        <f t="shared" si="277"/>
        <v>61052</v>
      </c>
      <c r="B1640" s="151">
        <f t="shared" si="278"/>
        <v>6</v>
      </c>
      <c r="C1640" s="152">
        <f t="shared" si="279"/>
        <v>10</v>
      </c>
      <c r="D1640" s="152" t="str">
        <f t="shared" si="280"/>
        <v>大久保</v>
      </c>
      <c r="E1640" s="152" t="str">
        <f t="shared" si="281"/>
        <v>郁</v>
      </c>
      <c r="F1640" s="153" t="str">
        <f t="shared" si="282"/>
        <v>ｵｵｸﾎﾞ</v>
      </c>
      <c r="G1640" s="153" t="str">
        <f t="shared" si="283"/>
        <v>ｲｸ</v>
      </c>
      <c r="H1640" s="154">
        <f t="shared" si="284"/>
        <v>2</v>
      </c>
      <c r="I1640" s="152" t="str">
        <f t="shared" si="276"/>
        <v>都八王子北</v>
      </c>
      <c r="K1640" s="152" t="str">
        <f t="shared" si="285"/>
        <v>女</v>
      </c>
      <c r="M1640" s="380">
        <v>61052</v>
      </c>
      <c r="N1640" s="380" t="s">
        <v>428</v>
      </c>
      <c r="O1640" s="380" t="s">
        <v>1993</v>
      </c>
      <c r="P1640" s="380" t="s">
        <v>429</v>
      </c>
      <c r="Q1640" s="380" t="s">
        <v>4553</v>
      </c>
      <c r="R1640" s="380" t="s">
        <v>886</v>
      </c>
      <c r="S1640" s="379"/>
      <c r="T1640" s="380">
        <v>2</v>
      </c>
    </row>
    <row r="1641" spans="1:20" x14ac:dyDescent="0.2">
      <c r="A1641" s="151">
        <f t="shared" si="277"/>
        <v>61053</v>
      </c>
      <c r="B1641" s="151">
        <f t="shared" si="278"/>
        <v>6</v>
      </c>
      <c r="C1641" s="152">
        <f t="shared" si="279"/>
        <v>10</v>
      </c>
      <c r="D1641" s="152" t="str">
        <f t="shared" si="280"/>
        <v>佐野</v>
      </c>
      <c r="E1641" s="152" t="str">
        <f t="shared" si="281"/>
        <v>栞</v>
      </c>
      <c r="F1641" s="153" t="str">
        <f t="shared" si="282"/>
        <v>ｻﾉ</v>
      </c>
      <c r="G1641" s="153" t="str">
        <f t="shared" si="283"/>
        <v>ｼｵﾘ</v>
      </c>
      <c r="H1641" s="154">
        <f t="shared" si="284"/>
        <v>2</v>
      </c>
      <c r="I1641" s="152" t="str">
        <f t="shared" si="276"/>
        <v>都八王子北</v>
      </c>
      <c r="K1641" s="152" t="str">
        <f t="shared" si="285"/>
        <v>女</v>
      </c>
      <c r="M1641" s="380">
        <v>61053</v>
      </c>
      <c r="N1641" s="380" t="s">
        <v>187</v>
      </c>
      <c r="O1641" s="380" t="s">
        <v>4209</v>
      </c>
      <c r="P1641" s="380" t="s">
        <v>584</v>
      </c>
      <c r="Q1641" s="380" t="s">
        <v>493</v>
      </c>
      <c r="R1641" s="380" t="s">
        <v>886</v>
      </c>
      <c r="S1641" s="379"/>
      <c r="T1641" s="380">
        <v>2</v>
      </c>
    </row>
    <row r="1642" spans="1:20" x14ac:dyDescent="0.2">
      <c r="A1642" s="151">
        <f t="shared" si="277"/>
        <v>61054</v>
      </c>
      <c r="B1642" s="151">
        <f t="shared" si="278"/>
        <v>6</v>
      </c>
      <c r="C1642" s="152">
        <f t="shared" si="279"/>
        <v>10</v>
      </c>
      <c r="D1642" s="152" t="str">
        <f t="shared" si="280"/>
        <v>豊田</v>
      </c>
      <c r="E1642" s="152" t="str">
        <f t="shared" si="281"/>
        <v>侑菜</v>
      </c>
      <c r="F1642" s="153" t="str">
        <f t="shared" si="282"/>
        <v>ﾄﾖﾀﾞ</v>
      </c>
      <c r="G1642" s="153" t="str">
        <f t="shared" si="283"/>
        <v>ﾕｷﾅ</v>
      </c>
      <c r="H1642" s="154">
        <f t="shared" si="284"/>
        <v>2</v>
      </c>
      <c r="I1642" s="152" t="str">
        <f t="shared" si="276"/>
        <v>都八王子北</v>
      </c>
      <c r="K1642" s="152" t="str">
        <f t="shared" si="285"/>
        <v>女</v>
      </c>
      <c r="M1642" s="380">
        <v>61054</v>
      </c>
      <c r="N1642" s="380" t="s">
        <v>242</v>
      </c>
      <c r="O1642" s="380" t="s">
        <v>4068</v>
      </c>
      <c r="P1642" s="380" t="s">
        <v>502</v>
      </c>
      <c r="Q1642" s="380" t="s">
        <v>1690</v>
      </c>
      <c r="R1642" s="380" t="s">
        <v>886</v>
      </c>
      <c r="S1642" s="379"/>
      <c r="T1642" s="380">
        <v>2</v>
      </c>
    </row>
    <row r="1643" spans="1:20" x14ac:dyDescent="0.2">
      <c r="A1643" s="151">
        <f t="shared" si="277"/>
        <v>61061</v>
      </c>
      <c r="B1643" s="151">
        <f t="shared" si="278"/>
        <v>6</v>
      </c>
      <c r="C1643" s="152">
        <f t="shared" si="279"/>
        <v>10</v>
      </c>
      <c r="D1643" s="152" t="str">
        <f t="shared" si="280"/>
        <v>本橋</v>
      </c>
      <c r="E1643" s="152" t="str">
        <f t="shared" si="281"/>
        <v>ゆりえ</v>
      </c>
      <c r="F1643" s="153" t="str">
        <f t="shared" si="282"/>
        <v>ﾓﾄﾊｼ</v>
      </c>
      <c r="G1643" s="153" t="str">
        <f t="shared" si="283"/>
        <v>ﾕﾘｴ</v>
      </c>
      <c r="H1643" s="154">
        <f t="shared" si="284"/>
        <v>1</v>
      </c>
      <c r="I1643" s="152" t="str">
        <f t="shared" si="276"/>
        <v>都八王子北</v>
      </c>
      <c r="K1643" s="152" t="str">
        <f t="shared" si="285"/>
        <v>女</v>
      </c>
      <c r="M1643" s="380">
        <v>61061</v>
      </c>
      <c r="N1643" s="380" t="s">
        <v>5152</v>
      </c>
      <c r="O1643" s="380" t="s">
        <v>6095</v>
      </c>
      <c r="P1643" s="380" t="s">
        <v>5154</v>
      </c>
      <c r="Q1643" s="380" t="s">
        <v>6096</v>
      </c>
      <c r="R1643" s="380" t="s">
        <v>886</v>
      </c>
      <c r="S1643" s="379"/>
      <c r="T1643" s="380">
        <v>1</v>
      </c>
    </row>
    <row r="1644" spans="1:20" x14ac:dyDescent="0.2">
      <c r="A1644" s="151">
        <f t="shared" si="277"/>
        <v>61117</v>
      </c>
      <c r="B1644" s="151">
        <f t="shared" si="278"/>
        <v>6</v>
      </c>
      <c r="C1644" s="152">
        <f t="shared" si="279"/>
        <v>11</v>
      </c>
      <c r="D1644" s="152" t="str">
        <f t="shared" si="280"/>
        <v>森田</v>
      </c>
      <c r="E1644" s="152" t="str">
        <f t="shared" si="281"/>
        <v>楓雅</v>
      </c>
      <c r="F1644" s="153" t="str">
        <f t="shared" si="282"/>
        <v>ﾓﾘﾀ</v>
      </c>
      <c r="G1644" s="153" t="str">
        <f t="shared" si="283"/>
        <v>ﾌｳｶﾞ</v>
      </c>
      <c r="H1644" s="154">
        <f t="shared" si="284"/>
        <v>2</v>
      </c>
      <c r="I1644" s="152" t="str">
        <f t="shared" si="276"/>
        <v>都八王子桑志</v>
      </c>
      <c r="K1644" s="152" t="str">
        <f t="shared" si="285"/>
        <v>男</v>
      </c>
      <c r="M1644" s="380">
        <v>61117</v>
      </c>
      <c r="N1644" s="380" t="s">
        <v>139</v>
      </c>
      <c r="O1644" s="380" t="s">
        <v>4554</v>
      </c>
      <c r="P1644" s="380" t="s">
        <v>420</v>
      </c>
      <c r="Q1644" s="380" t="s">
        <v>4555</v>
      </c>
      <c r="R1644" s="380" t="s">
        <v>885</v>
      </c>
      <c r="S1644" s="379"/>
      <c r="T1644" s="380">
        <v>2</v>
      </c>
    </row>
    <row r="1645" spans="1:20" x14ac:dyDescent="0.2">
      <c r="A1645" s="151">
        <f t="shared" si="277"/>
        <v>61118</v>
      </c>
      <c r="B1645" s="151">
        <f t="shared" si="278"/>
        <v>6</v>
      </c>
      <c r="C1645" s="152">
        <f t="shared" si="279"/>
        <v>11</v>
      </c>
      <c r="D1645" s="152" t="str">
        <f t="shared" si="280"/>
        <v>伊藤</v>
      </c>
      <c r="E1645" s="152" t="str">
        <f t="shared" si="281"/>
        <v>寛人</v>
      </c>
      <c r="F1645" s="153" t="str">
        <f t="shared" si="282"/>
        <v>ｲﾄｳ</v>
      </c>
      <c r="G1645" s="153" t="str">
        <f t="shared" si="283"/>
        <v>ﾋﾛﾄ</v>
      </c>
      <c r="H1645" s="154">
        <f t="shared" si="284"/>
        <v>1</v>
      </c>
      <c r="I1645" s="152" t="str">
        <f t="shared" si="276"/>
        <v>都八王子桑志</v>
      </c>
      <c r="K1645" s="152" t="str">
        <f t="shared" si="285"/>
        <v>男</v>
      </c>
      <c r="M1645" s="380">
        <v>61118</v>
      </c>
      <c r="N1645" s="380" t="s">
        <v>106</v>
      </c>
      <c r="O1645" s="380" t="s">
        <v>3383</v>
      </c>
      <c r="P1645" s="380" t="s">
        <v>319</v>
      </c>
      <c r="Q1645" s="380" t="s">
        <v>484</v>
      </c>
      <c r="R1645" s="380" t="s">
        <v>885</v>
      </c>
      <c r="S1645" s="379"/>
      <c r="T1645" s="380">
        <v>1</v>
      </c>
    </row>
    <row r="1646" spans="1:20" x14ac:dyDescent="0.2">
      <c r="A1646" s="151">
        <f t="shared" si="277"/>
        <v>61119</v>
      </c>
      <c r="B1646" s="151">
        <f t="shared" si="278"/>
        <v>6</v>
      </c>
      <c r="C1646" s="152">
        <f t="shared" si="279"/>
        <v>11</v>
      </c>
      <c r="D1646" s="152" t="str">
        <f t="shared" si="280"/>
        <v>中村</v>
      </c>
      <c r="E1646" s="152" t="str">
        <f t="shared" si="281"/>
        <v>駿</v>
      </c>
      <c r="F1646" s="153" t="str">
        <f t="shared" si="282"/>
        <v>ﾅｶﾑﾗ</v>
      </c>
      <c r="G1646" s="153" t="str">
        <f t="shared" si="283"/>
        <v>ｼｭﾝ</v>
      </c>
      <c r="H1646" s="154">
        <f t="shared" si="284"/>
        <v>1</v>
      </c>
      <c r="I1646" s="152" t="str">
        <f t="shared" si="276"/>
        <v>都八王子桑志</v>
      </c>
      <c r="K1646" s="152" t="str">
        <f t="shared" si="285"/>
        <v>男</v>
      </c>
      <c r="M1646" s="380">
        <v>61119</v>
      </c>
      <c r="N1646" s="380" t="s">
        <v>147</v>
      </c>
      <c r="O1646" s="380" t="s">
        <v>2903</v>
      </c>
      <c r="P1646" s="380" t="s">
        <v>445</v>
      </c>
      <c r="Q1646" s="380" t="s">
        <v>583</v>
      </c>
      <c r="R1646" s="380" t="s">
        <v>885</v>
      </c>
      <c r="S1646" s="379"/>
      <c r="T1646" s="380">
        <v>1</v>
      </c>
    </row>
    <row r="1647" spans="1:20" x14ac:dyDescent="0.2">
      <c r="A1647" s="151">
        <f t="shared" si="277"/>
        <v>61120</v>
      </c>
      <c r="B1647" s="151">
        <f t="shared" si="278"/>
        <v>6</v>
      </c>
      <c r="C1647" s="152">
        <f t="shared" si="279"/>
        <v>11</v>
      </c>
      <c r="D1647" s="152" t="str">
        <f t="shared" si="280"/>
        <v>小林</v>
      </c>
      <c r="E1647" s="152" t="str">
        <f t="shared" si="281"/>
        <v>碧音</v>
      </c>
      <c r="F1647" s="153" t="str">
        <f t="shared" si="282"/>
        <v>ｺﾊﾞﾔｼ</v>
      </c>
      <c r="G1647" s="153" t="str">
        <f t="shared" si="283"/>
        <v>ｱｵﾄ</v>
      </c>
      <c r="H1647" s="154">
        <f t="shared" si="284"/>
        <v>1</v>
      </c>
      <c r="I1647" s="152" t="str">
        <f t="shared" si="276"/>
        <v>都八王子桑志</v>
      </c>
      <c r="K1647" s="152" t="str">
        <f t="shared" si="285"/>
        <v>男</v>
      </c>
      <c r="M1647" s="380">
        <v>61120</v>
      </c>
      <c r="N1647" s="380" t="s">
        <v>121</v>
      </c>
      <c r="O1647" s="380" t="s">
        <v>6097</v>
      </c>
      <c r="P1647" s="380" t="s">
        <v>375</v>
      </c>
      <c r="Q1647" s="380" t="s">
        <v>6098</v>
      </c>
      <c r="R1647" s="380" t="s">
        <v>885</v>
      </c>
      <c r="S1647" s="379"/>
      <c r="T1647" s="380">
        <v>1</v>
      </c>
    </row>
    <row r="1648" spans="1:20" x14ac:dyDescent="0.2">
      <c r="A1648" s="151">
        <f t="shared" si="277"/>
        <v>61155</v>
      </c>
      <c r="B1648" s="151">
        <f t="shared" si="278"/>
        <v>6</v>
      </c>
      <c r="C1648" s="152">
        <f t="shared" si="279"/>
        <v>11</v>
      </c>
      <c r="D1648" s="152" t="str">
        <f t="shared" si="280"/>
        <v>大貫</v>
      </c>
      <c r="E1648" s="152" t="str">
        <f t="shared" si="281"/>
        <v>つむぎ</v>
      </c>
      <c r="F1648" s="153" t="str">
        <f t="shared" si="282"/>
        <v>ｵｵﾇｷ</v>
      </c>
      <c r="G1648" s="153" t="str">
        <f t="shared" si="283"/>
        <v>ﾂﾑｷﾞ</v>
      </c>
      <c r="H1648" s="154">
        <f t="shared" si="284"/>
        <v>2</v>
      </c>
      <c r="I1648" s="152" t="str">
        <f t="shared" si="276"/>
        <v>都八王子桑志</v>
      </c>
      <c r="K1648" s="152" t="str">
        <f t="shared" si="285"/>
        <v>女</v>
      </c>
      <c r="M1648" s="380">
        <v>61155</v>
      </c>
      <c r="N1648" s="380" t="s">
        <v>4556</v>
      </c>
      <c r="O1648" s="380" t="s">
        <v>4557</v>
      </c>
      <c r="P1648" s="380" t="s">
        <v>4558</v>
      </c>
      <c r="Q1648" s="380" t="s">
        <v>1665</v>
      </c>
      <c r="R1648" s="380" t="s">
        <v>886</v>
      </c>
      <c r="S1648" s="379"/>
      <c r="T1648" s="380">
        <v>2</v>
      </c>
    </row>
    <row r="1649" spans="1:20" x14ac:dyDescent="0.2">
      <c r="A1649" s="151">
        <f t="shared" si="277"/>
        <v>61156</v>
      </c>
      <c r="B1649" s="151">
        <f t="shared" si="278"/>
        <v>6</v>
      </c>
      <c r="C1649" s="152">
        <f t="shared" si="279"/>
        <v>11</v>
      </c>
      <c r="D1649" s="152" t="str">
        <f t="shared" si="280"/>
        <v>安田</v>
      </c>
      <c r="E1649" s="152" t="str">
        <f t="shared" si="281"/>
        <v>晴香</v>
      </c>
      <c r="F1649" s="153" t="str">
        <f t="shared" si="282"/>
        <v>ﾔｽﾀﾞ</v>
      </c>
      <c r="G1649" s="153" t="str">
        <f t="shared" si="283"/>
        <v>ﾊﾙｶ</v>
      </c>
      <c r="H1649" s="154">
        <f t="shared" si="284"/>
        <v>1</v>
      </c>
      <c r="I1649" s="152" t="str">
        <f t="shared" si="276"/>
        <v>都八王子桑志</v>
      </c>
      <c r="K1649" s="152" t="str">
        <f t="shared" si="285"/>
        <v>女</v>
      </c>
      <c r="M1649" s="380">
        <v>61156</v>
      </c>
      <c r="N1649" s="380" t="s">
        <v>1737</v>
      </c>
      <c r="O1649" s="380" t="s">
        <v>117</v>
      </c>
      <c r="P1649" s="380" t="s">
        <v>1738</v>
      </c>
      <c r="Q1649" s="380" t="s">
        <v>364</v>
      </c>
      <c r="R1649" s="380" t="s">
        <v>886</v>
      </c>
      <c r="S1649" s="379"/>
      <c r="T1649" s="380">
        <v>1</v>
      </c>
    </row>
    <row r="1650" spans="1:20" x14ac:dyDescent="0.2">
      <c r="A1650" s="151">
        <f t="shared" si="277"/>
        <v>61320</v>
      </c>
      <c r="B1650" s="151">
        <f t="shared" si="278"/>
        <v>6</v>
      </c>
      <c r="C1650" s="152">
        <f t="shared" si="279"/>
        <v>13</v>
      </c>
      <c r="D1650" s="152" t="str">
        <f t="shared" si="280"/>
        <v>岡元</v>
      </c>
      <c r="E1650" s="152" t="str">
        <f t="shared" si="281"/>
        <v>亮</v>
      </c>
      <c r="F1650" s="153" t="str">
        <f t="shared" si="282"/>
        <v>ｵｶﾓﾄ</v>
      </c>
      <c r="G1650" s="153" t="str">
        <f t="shared" si="283"/>
        <v>ﾘｮｳ</v>
      </c>
      <c r="H1650" s="154">
        <f t="shared" si="284"/>
        <v>1</v>
      </c>
      <c r="I1650" s="152" t="str">
        <f t="shared" si="276"/>
        <v>都八王子東</v>
      </c>
      <c r="K1650" s="152" t="str">
        <f t="shared" si="285"/>
        <v>男</v>
      </c>
      <c r="M1650" s="380">
        <v>61320</v>
      </c>
      <c r="N1650" s="380" t="s">
        <v>6099</v>
      </c>
      <c r="O1650" s="380" t="s">
        <v>281</v>
      </c>
      <c r="P1650" s="380" t="s">
        <v>372</v>
      </c>
      <c r="Q1650" s="380" t="s">
        <v>396</v>
      </c>
      <c r="R1650" s="380" t="s">
        <v>885</v>
      </c>
      <c r="S1650" s="379"/>
      <c r="T1650" s="380">
        <v>1</v>
      </c>
    </row>
    <row r="1651" spans="1:20" x14ac:dyDescent="0.2">
      <c r="A1651" s="151">
        <f t="shared" si="277"/>
        <v>61321</v>
      </c>
      <c r="B1651" s="151">
        <f t="shared" si="278"/>
        <v>6</v>
      </c>
      <c r="C1651" s="152">
        <f t="shared" si="279"/>
        <v>13</v>
      </c>
      <c r="D1651" s="152" t="str">
        <f t="shared" si="280"/>
        <v>日比野</v>
      </c>
      <c r="E1651" s="152" t="str">
        <f t="shared" si="281"/>
        <v>浩太</v>
      </c>
      <c r="F1651" s="153" t="str">
        <f t="shared" si="282"/>
        <v>ﾋﾋﾞﾉ</v>
      </c>
      <c r="G1651" s="153" t="str">
        <f t="shared" si="283"/>
        <v>ｺｳﾀ</v>
      </c>
      <c r="H1651" s="154">
        <f t="shared" si="284"/>
        <v>1</v>
      </c>
      <c r="I1651" s="152" t="str">
        <f t="shared" si="276"/>
        <v>都八王子東</v>
      </c>
      <c r="K1651" s="152" t="str">
        <f t="shared" si="285"/>
        <v>男</v>
      </c>
      <c r="M1651" s="380">
        <v>61321</v>
      </c>
      <c r="N1651" s="380" t="s">
        <v>6100</v>
      </c>
      <c r="O1651" s="380" t="s">
        <v>6101</v>
      </c>
      <c r="P1651" s="380" t="s">
        <v>6102</v>
      </c>
      <c r="Q1651" s="380" t="s">
        <v>535</v>
      </c>
      <c r="R1651" s="380" t="s">
        <v>885</v>
      </c>
      <c r="S1651" s="379"/>
      <c r="T1651" s="380">
        <v>1</v>
      </c>
    </row>
    <row r="1652" spans="1:20" x14ac:dyDescent="0.2">
      <c r="A1652" s="151">
        <f t="shared" si="277"/>
        <v>61322</v>
      </c>
      <c r="B1652" s="151">
        <f t="shared" si="278"/>
        <v>6</v>
      </c>
      <c r="C1652" s="152">
        <f t="shared" si="279"/>
        <v>13</v>
      </c>
      <c r="D1652" s="152" t="str">
        <f t="shared" si="280"/>
        <v>八木</v>
      </c>
      <c r="E1652" s="152" t="str">
        <f t="shared" si="281"/>
        <v>皓太</v>
      </c>
      <c r="F1652" s="153" t="str">
        <f t="shared" si="282"/>
        <v>ﾔｷﾞ</v>
      </c>
      <c r="G1652" s="153" t="str">
        <f t="shared" si="283"/>
        <v>ｺｳﾀ</v>
      </c>
      <c r="H1652" s="154">
        <f t="shared" si="284"/>
        <v>1</v>
      </c>
      <c r="I1652" s="152" t="str">
        <f t="shared" si="276"/>
        <v>都八王子東</v>
      </c>
      <c r="K1652" s="152" t="str">
        <f t="shared" si="285"/>
        <v>男</v>
      </c>
      <c r="M1652" s="380">
        <v>61322</v>
      </c>
      <c r="N1652" s="380" t="s">
        <v>1382</v>
      </c>
      <c r="O1652" s="380" t="s">
        <v>6103</v>
      </c>
      <c r="P1652" s="380" t="s">
        <v>1341</v>
      </c>
      <c r="Q1652" s="380" t="s">
        <v>535</v>
      </c>
      <c r="R1652" s="380" t="s">
        <v>885</v>
      </c>
      <c r="S1652" s="379"/>
      <c r="T1652" s="380">
        <v>1</v>
      </c>
    </row>
    <row r="1653" spans="1:20" x14ac:dyDescent="0.2">
      <c r="A1653" s="151">
        <f t="shared" si="277"/>
        <v>61323</v>
      </c>
      <c r="B1653" s="151">
        <f t="shared" si="278"/>
        <v>6</v>
      </c>
      <c r="C1653" s="152">
        <f t="shared" si="279"/>
        <v>13</v>
      </c>
      <c r="D1653" s="152" t="str">
        <f t="shared" si="280"/>
        <v>市川</v>
      </c>
      <c r="E1653" s="152" t="str">
        <f t="shared" si="281"/>
        <v>由大</v>
      </c>
      <c r="F1653" s="153" t="str">
        <f t="shared" si="282"/>
        <v>ｲﾁｶﾜ</v>
      </c>
      <c r="G1653" s="153" t="str">
        <f t="shared" si="283"/>
        <v>ﾖｼﾋﾛ</v>
      </c>
      <c r="H1653" s="154">
        <f t="shared" si="284"/>
        <v>1</v>
      </c>
      <c r="I1653" s="152" t="str">
        <f t="shared" si="276"/>
        <v>都八王子東</v>
      </c>
      <c r="K1653" s="152" t="str">
        <f t="shared" si="285"/>
        <v>男</v>
      </c>
      <c r="M1653" s="380">
        <v>61323</v>
      </c>
      <c r="N1653" s="380" t="s">
        <v>205</v>
      </c>
      <c r="O1653" s="380" t="s">
        <v>6104</v>
      </c>
      <c r="P1653" s="380" t="s">
        <v>495</v>
      </c>
      <c r="Q1653" s="380" t="s">
        <v>331</v>
      </c>
      <c r="R1653" s="380" t="s">
        <v>885</v>
      </c>
      <c r="S1653" s="379"/>
      <c r="T1653" s="380">
        <v>1</v>
      </c>
    </row>
    <row r="1654" spans="1:20" x14ac:dyDescent="0.2">
      <c r="A1654" s="151">
        <f t="shared" si="277"/>
        <v>61324</v>
      </c>
      <c r="B1654" s="151">
        <f t="shared" si="278"/>
        <v>6</v>
      </c>
      <c r="C1654" s="152">
        <f t="shared" si="279"/>
        <v>13</v>
      </c>
      <c r="D1654" s="152" t="str">
        <f t="shared" si="280"/>
        <v>牛尾</v>
      </c>
      <c r="E1654" s="152" t="str">
        <f t="shared" si="281"/>
        <v>達登</v>
      </c>
      <c r="F1654" s="153" t="str">
        <f t="shared" si="282"/>
        <v>ｳｼｵ</v>
      </c>
      <c r="G1654" s="153" t="str">
        <f t="shared" si="283"/>
        <v>ﾀﾂﾄ</v>
      </c>
      <c r="H1654" s="154">
        <f t="shared" si="284"/>
        <v>1</v>
      </c>
      <c r="I1654" s="152" t="str">
        <f t="shared" si="276"/>
        <v>都八王子東</v>
      </c>
      <c r="K1654" s="152" t="str">
        <f t="shared" si="285"/>
        <v>男</v>
      </c>
      <c r="M1654" s="380">
        <v>61324</v>
      </c>
      <c r="N1654" s="380" t="s">
        <v>5634</v>
      </c>
      <c r="O1654" s="380" t="s">
        <v>6105</v>
      </c>
      <c r="P1654" s="380" t="s">
        <v>5636</v>
      </c>
      <c r="Q1654" s="380" t="s">
        <v>6106</v>
      </c>
      <c r="R1654" s="380" t="s">
        <v>885</v>
      </c>
      <c r="S1654" s="379"/>
      <c r="T1654" s="380">
        <v>1</v>
      </c>
    </row>
    <row r="1655" spans="1:20" x14ac:dyDescent="0.2">
      <c r="A1655" s="151">
        <f t="shared" si="277"/>
        <v>61325</v>
      </c>
      <c r="B1655" s="151">
        <f t="shared" si="278"/>
        <v>6</v>
      </c>
      <c r="C1655" s="152">
        <f t="shared" si="279"/>
        <v>13</v>
      </c>
      <c r="D1655" s="152" t="str">
        <f t="shared" si="280"/>
        <v>小泉</v>
      </c>
      <c r="E1655" s="152" t="str">
        <f t="shared" si="281"/>
        <v>大希</v>
      </c>
      <c r="F1655" s="153" t="str">
        <f t="shared" si="282"/>
        <v>ｺｲｽﾞﾐ</v>
      </c>
      <c r="G1655" s="153" t="str">
        <f t="shared" si="283"/>
        <v>ﾀｲｷ</v>
      </c>
      <c r="H1655" s="154">
        <f t="shared" si="284"/>
        <v>1</v>
      </c>
      <c r="I1655" s="152" t="str">
        <f t="shared" si="276"/>
        <v>都八王子東</v>
      </c>
      <c r="K1655" s="152" t="str">
        <f t="shared" si="285"/>
        <v>男</v>
      </c>
      <c r="M1655" s="380">
        <v>61325</v>
      </c>
      <c r="N1655" s="380" t="s">
        <v>6107</v>
      </c>
      <c r="O1655" s="380" t="s">
        <v>5903</v>
      </c>
      <c r="P1655" s="380" t="s">
        <v>6108</v>
      </c>
      <c r="Q1655" s="380" t="s">
        <v>982</v>
      </c>
      <c r="R1655" s="380" t="s">
        <v>885</v>
      </c>
      <c r="S1655" s="379"/>
      <c r="T1655" s="380">
        <v>1</v>
      </c>
    </row>
    <row r="1656" spans="1:20" x14ac:dyDescent="0.2">
      <c r="A1656" s="151">
        <f t="shared" si="277"/>
        <v>61326</v>
      </c>
      <c r="B1656" s="151">
        <f t="shared" si="278"/>
        <v>6</v>
      </c>
      <c r="C1656" s="152">
        <f t="shared" si="279"/>
        <v>13</v>
      </c>
      <c r="D1656" s="152" t="str">
        <f t="shared" si="280"/>
        <v>守屋</v>
      </c>
      <c r="E1656" s="152" t="str">
        <f t="shared" si="281"/>
        <v>颯人</v>
      </c>
      <c r="F1656" s="153" t="str">
        <f t="shared" si="282"/>
        <v>ﾓﾘﾔ</v>
      </c>
      <c r="G1656" s="153" t="str">
        <f t="shared" si="283"/>
        <v>ｿｳﾄ</v>
      </c>
      <c r="H1656" s="154">
        <f t="shared" si="284"/>
        <v>1</v>
      </c>
      <c r="I1656" s="152" t="str">
        <f t="shared" si="276"/>
        <v>都八王子東</v>
      </c>
      <c r="K1656" s="152" t="str">
        <f t="shared" si="285"/>
        <v>男</v>
      </c>
      <c r="M1656" s="380">
        <v>61326</v>
      </c>
      <c r="N1656" s="380" t="s">
        <v>6109</v>
      </c>
      <c r="O1656" s="380" t="s">
        <v>534</v>
      </c>
      <c r="P1656" s="380" t="s">
        <v>1815</v>
      </c>
      <c r="Q1656" s="380" t="s">
        <v>6110</v>
      </c>
      <c r="R1656" s="380" t="s">
        <v>885</v>
      </c>
      <c r="S1656" s="379"/>
      <c r="T1656" s="380">
        <v>1</v>
      </c>
    </row>
    <row r="1657" spans="1:20" x14ac:dyDescent="0.2">
      <c r="A1657" s="151">
        <f t="shared" si="277"/>
        <v>61327</v>
      </c>
      <c r="B1657" s="151">
        <f t="shared" si="278"/>
        <v>6</v>
      </c>
      <c r="C1657" s="152">
        <f t="shared" si="279"/>
        <v>13</v>
      </c>
      <c r="D1657" s="152" t="str">
        <f t="shared" si="280"/>
        <v>今西</v>
      </c>
      <c r="E1657" s="152" t="str">
        <f t="shared" si="281"/>
        <v>秀輝</v>
      </c>
      <c r="F1657" s="153" t="str">
        <f t="shared" si="282"/>
        <v>ｲﾏﾆｼ</v>
      </c>
      <c r="G1657" s="153" t="str">
        <f t="shared" si="283"/>
        <v>ﾋﾃﾞｷ</v>
      </c>
      <c r="H1657" s="154">
        <f t="shared" si="284"/>
        <v>1</v>
      </c>
      <c r="I1657" s="152" t="str">
        <f t="shared" si="276"/>
        <v>都八王子東</v>
      </c>
      <c r="K1657" s="152" t="str">
        <f t="shared" si="285"/>
        <v>男</v>
      </c>
      <c r="M1657" s="380">
        <v>61327</v>
      </c>
      <c r="N1657" s="380" t="s">
        <v>6111</v>
      </c>
      <c r="O1657" s="380" t="s">
        <v>6112</v>
      </c>
      <c r="P1657" s="380" t="s">
        <v>6113</v>
      </c>
      <c r="Q1657" s="380" t="s">
        <v>6114</v>
      </c>
      <c r="R1657" s="380" t="s">
        <v>885</v>
      </c>
      <c r="S1657" s="379"/>
      <c r="T1657" s="380">
        <v>1</v>
      </c>
    </row>
    <row r="1658" spans="1:20" x14ac:dyDescent="0.2">
      <c r="A1658" s="151">
        <f t="shared" si="277"/>
        <v>61328</v>
      </c>
      <c r="B1658" s="151">
        <f t="shared" si="278"/>
        <v>6</v>
      </c>
      <c r="C1658" s="152">
        <f t="shared" si="279"/>
        <v>13</v>
      </c>
      <c r="D1658" s="152" t="str">
        <f t="shared" si="280"/>
        <v>久保田</v>
      </c>
      <c r="E1658" s="152" t="str">
        <f t="shared" si="281"/>
        <v>裕也</v>
      </c>
      <c r="F1658" s="153" t="str">
        <f t="shared" si="282"/>
        <v>ｸﾎﾞﾀ</v>
      </c>
      <c r="G1658" s="153" t="str">
        <f t="shared" si="283"/>
        <v>ﾕｳﾔ</v>
      </c>
      <c r="H1658" s="154">
        <f t="shared" si="284"/>
        <v>1</v>
      </c>
      <c r="I1658" s="152" t="str">
        <f t="shared" si="276"/>
        <v>都八王子東</v>
      </c>
      <c r="K1658" s="152" t="str">
        <f t="shared" si="285"/>
        <v>男</v>
      </c>
      <c r="M1658" s="380">
        <v>61328</v>
      </c>
      <c r="N1658" s="380" t="s">
        <v>628</v>
      </c>
      <c r="O1658" s="380" t="s">
        <v>150</v>
      </c>
      <c r="P1658" s="380" t="s">
        <v>629</v>
      </c>
      <c r="Q1658" s="380" t="s">
        <v>451</v>
      </c>
      <c r="R1658" s="380" t="s">
        <v>885</v>
      </c>
      <c r="S1658" s="379"/>
      <c r="T1658" s="380">
        <v>1</v>
      </c>
    </row>
    <row r="1659" spans="1:20" x14ac:dyDescent="0.2">
      <c r="A1659" s="151">
        <f t="shared" si="277"/>
        <v>61331</v>
      </c>
      <c r="B1659" s="151">
        <f t="shared" si="278"/>
        <v>6</v>
      </c>
      <c r="C1659" s="152">
        <f t="shared" si="279"/>
        <v>13</v>
      </c>
      <c r="D1659" s="152" t="str">
        <f t="shared" si="280"/>
        <v>國分</v>
      </c>
      <c r="E1659" s="152" t="str">
        <f t="shared" si="281"/>
        <v>奨悟</v>
      </c>
      <c r="F1659" s="153" t="str">
        <f t="shared" si="282"/>
        <v>ｺｸﾌﾞﾝ</v>
      </c>
      <c r="G1659" s="153" t="str">
        <f t="shared" si="283"/>
        <v>ｼｮｳｺﾞ</v>
      </c>
      <c r="H1659" s="154">
        <f t="shared" si="284"/>
        <v>3</v>
      </c>
      <c r="I1659" s="152" t="str">
        <f t="shared" si="276"/>
        <v>都八王子東</v>
      </c>
      <c r="K1659" s="152" t="str">
        <f t="shared" si="285"/>
        <v>男</v>
      </c>
      <c r="M1659" s="380">
        <v>61331</v>
      </c>
      <c r="N1659" s="380" t="s">
        <v>2789</v>
      </c>
      <c r="O1659" s="380" t="s">
        <v>2790</v>
      </c>
      <c r="P1659" s="380" t="s">
        <v>2791</v>
      </c>
      <c r="Q1659" s="380" t="s">
        <v>990</v>
      </c>
      <c r="R1659" s="380" t="s">
        <v>885</v>
      </c>
      <c r="S1659" s="379"/>
      <c r="T1659" s="380">
        <v>3</v>
      </c>
    </row>
    <row r="1660" spans="1:20" x14ac:dyDescent="0.2">
      <c r="A1660" s="151">
        <f t="shared" si="277"/>
        <v>61332</v>
      </c>
      <c r="B1660" s="151">
        <f t="shared" si="278"/>
        <v>6</v>
      </c>
      <c r="C1660" s="152">
        <f t="shared" si="279"/>
        <v>13</v>
      </c>
      <c r="D1660" s="152" t="str">
        <f t="shared" si="280"/>
        <v>佐藤</v>
      </c>
      <c r="E1660" s="152" t="str">
        <f t="shared" si="281"/>
        <v>勇斗</v>
      </c>
      <c r="F1660" s="153" t="str">
        <f t="shared" si="282"/>
        <v>ｻﾄｳ</v>
      </c>
      <c r="G1660" s="153" t="str">
        <f t="shared" si="283"/>
        <v>ﾊﾔﾄ</v>
      </c>
      <c r="H1660" s="154">
        <f t="shared" si="284"/>
        <v>3</v>
      </c>
      <c r="I1660" s="152" t="str">
        <f t="shared" si="276"/>
        <v>都八王子東</v>
      </c>
      <c r="K1660" s="152" t="str">
        <f t="shared" si="285"/>
        <v>男</v>
      </c>
      <c r="M1660" s="380">
        <v>61332</v>
      </c>
      <c r="N1660" s="380" t="s">
        <v>101</v>
      </c>
      <c r="O1660" s="380" t="s">
        <v>978</v>
      </c>
      <c r="P1660" s="380" t="s">
        <v>313</v>
      </c>
      <c r="Q1660" s="380" t="s">
        <v>394</v>
      </c>
      <c r="R1660" s="380" t="s">
        <v>885</v>
      </c>
      <c r="S1660" s="379"/>
      <c r="T1660" s="380">
        <v>3</v>
      </c>
    </row>
    <row r="1661" spans="1:20" x14ac:dyDescent="0.2">
      <c r="A1661" s="151">
        <f t="shared" si="277"/>
        <v>61333</v>
      </c>
      <c r="B1661" s="151">
        <f t="shared" si="278"/>
        <v>6</v>
      </c>
      <c r="C1661" s="152">
        <f t="shared" si="279"/>
        <v>13</v>
      </c>
      <c r="D1661" s="152" t="str">
        <f t="shared" si="280"/>
        <v>長原</v>
      </c>
      <c r="E1661" s="152" t="str">
        <f t="shared" si="281"/>
        <v>工</v>
      </c>
      <c r="F1661" s="153" t="str">
        <f t="shared" si="282"/>
        <v>ﾅｶﾞﾊﾗ</v>
      </c>
      <c r="G1661" s="153" t="str">
        <f t="shared" si="283"/>
        <v>ﾀｸﾐ</v>
      </c>
      <c r="H1661" s="154">
        <f t="shared" si="284"/>
        <v>3</v>
      </c>
      <c r="I1661" s="152" t="str">
        <f t="shared" si="276"/>
        <v>都八王子東</v>
      </c>
      <c r="K1661" s="152" t="str">
        <f t="shared" si="285"/>
        <v>男</v>
      </c>
      <c r="M1661" s="380">
        <v>61333</v>
      </c>
      <c r="N1661" s="380" t="s">
        <v>2792</v>
      </c>
      <c r="O1661" s="380" t="s">
        <v>2793</v>
      </c>
      <c r="P1661" s="380" t="s">
        <v>2794</v>
      </c>
      <c r="Q1661" s="380" t="s">
        <v>312</v>
      </c>
      <c r="R1661" s="380" t="s">
        <v>885</v>
      </c>
      <c r="S1661" s="379"/>
      <c r="T1661" s="380">
        <v>3</v>
      </c>
    </row>
    <row r="1662" spans="1:20" x14ac:dyDescent="0.2">
      <c r="A1662" s="151">
        <f t="shared" si="277"/>
        <v>61334</v>
      </c>
      <c r="B1662" s="151">
        <f t="shared" si="278"/>
        <v>6</v>
      </c>
      <c r="C1662" s="152">
        <f t="shared" si="279"/>
        <v>13</v>
      </c>
      <c r="D1662" s="152" t="str">
        <f t="shared" si="280"/>
        <v>宍倉</v>
      </c>
      <c r="E1662" s="152" t="str">
        <f t="shared" si="281"/>
        <v>翔太</v>
      </c>
      <c r="F1662" s="153" t="str">
        <f t="shared" si="282"/>
        <v>ｼｼｸﾗ</v>
      </c>
      <c r="G1662" s="153" t="str">
        <f t="shared" si="283"/>
        <v>ｼｮｳﾀ</v>
      </c>
      <c r="H1662" s="154">
        <f t="shared" si="284"/>
        <v>3</v>
      </c>
      <c r="I1662" s="152" t="str">
        <f t="shared" si="276"/>
        <v>都八王子東</v>
      </c>
      <c r="K1662" s="152" t="str">
        <f t="shared" si="285"/>
        <v>男</v>
      </c>
      <c r="M1662" s="380">
        <v>61334</v>
      </c>
      <c r="N1662" s="380" t="s">
        <v>1651</v>
      </c>
      <c r="O1662" s="380" t="s">
        <v>181</v>
      </c>
      <c r="P1662" s="380" t="s">
        <v>1652</v>
      </c>
      <c r="Q1662" s="380" t="s">
        <v>462</v>
      </c>
      <c r="R1662" s="380" t="s">
        <v>885</v>
      </c>
      <c r="S1662" s="379"/>
      <c r="T1662" s="380">
        <v>3</v>
      </c>
    </row>
    <row r="1663" spans="1:20" x14ac:dyDescent="0.2">
      <c r="A1663" s="151">
        <f t="shared" si="277"/>
        <v>61335</v>
      </c>
      <c r="B1663" s="151">
        <f t="shared" si="278"/>
        <v>6</v>
      </c>
      <c r="C1663" s="152">
        <f t="shared" si="279"/>
        <v>13</v>
      </c>
      <c r="D1663" s="152" t="str">
        <f t="shared" si="280"/>
        <v>靍</v>
      </c>
      <c r="E1663" s="152" t="str">
        <f t="shared" si="281"/>
        <v>孝太郎</v>
      </c>
      <c r="F1663" s="153" t="str">
        <f t="shared" si="282"/>
        <v>ﾂﾙ</v>
      </c>
      <c r="G1663" s="153" t="str">
        <f t="shared" si="283"/>
        <v>ｺｳﾀﾛｳ</v>
      </c>
      <c r="H1663" s="154">
        <f t="shared" si="284"/>
        <v>3</v>
      </c>
      <c r="I1663" s="152" t="str">
        <f t="shared" si="276"/>
        <v>都八王子東</v>
      </c>
      <c r="K1663" s="152" t="str">
        <f t="shared" si="285"/>
        <v>男</v>
      </c>
      <c r="M1663" s="380">
        <v>61335</v>
      </c>
      <c r="N1663" s="380" t="s">
        <v>2795</v>
      </c>
      <c r="O1663" s="380" t="s">
        <v>2796</v>
      </c>
      <c r="P1663" s="380" t="s">
        <v>2797</v>
      </c>
      <c r="Q1663" s="380" t="s">
        <v>381</v>
      </c>
      <c r="R1663" s="380" t="s">
        <v>885</v>
      </c>
      <c r="S1663" s="379"/>
      <c r="T1663" s="380">
        <v>3</v>
      </c>
    </row>
    <row r="1664" spans="1:20" x14ac:dyDescent="0.2">
      <c r="A1664" s="151">
        <f t="shared" si="277"/>
        <v>61336</v>
      </c>
      <c r="B1664" s="151">
        <f t="shared" si="278"/>
        <v>6</v>
      </c>
      <c r="C1664" s="152">
        <f t="shared" si="279"/>
        <v>13</v>
      </c>
      <c r="D1664" s="152" t="str">
        <f t="shared" si="280"/>
        <v>浅野</v>
      </c>
      <c r="E1664" s="152" t="str">
        <f t="shared" si="281"/>
        <v>壮大</v>
      </c>
      <c r="F1664" s="153" t="str">
        <f t="shared" si="282"/>
        <v>ｱｻﾉ</v>
      </c>
      <c r="G1664" s="153" t="str">
        <f t="shared" si="283"/>
        <v>ｿｳﾀﾞｲ</v>
      </c>
      <c r="H1664" s="154">
        <f t="shared" si="284"/>
        <v>3</v>
      </c>
      <c r="I1664" s="152" t="str">
        <f t="shared" si="276"/>
        <v>都八王子東</v>
      </c>
      <c r="K1664" s="152" t="str">
        <f t="shared" si="285"/>
        <v>男</v>
      </c>
      <c r="M1664" s="380">
        <v>61336</v>
      </c>
      <c r="N1664" s="380" t="s">
        <v>1251</v>
      </c>
      <c r="O1664" s="380" t="s">
        <v>2798</v>
      </c>
      <c r="P1664" s="380" t="s">
        <v>1252</v>
      </c>
      <c r="Q1664" s="380" t="s">
        <v>2799</v>
      </c>
      <c r="R1664" s="380" t="s">
        <v>885</v>
      </c>
      <c r="S1664" s="379"/>
      <c r="T1664" s="380">
        <v>3</v>
      </c>
    </row>
    <row r="1665" spans="1:20" x14ac:dyDescent="0.2">
      <c r="A1665" s="151">
        <f t="shared" si="277"/>
        <v>61337</v>
      </c>
      <c r="B1665" s="151">
        <f t="shared" si="278"/>
        <v>6</v>
      </c>
      <c r="C1665" s="152">
        <f t="shared" si="279"/>
        <v>13</v>
      </c>
      <c r="D1665" s="152" t="str">
        <f t="shared" si="280"/>
        <v>高崎</v>
      </c>
      <c r="E1665" s="152" t="str">
        <f t="shared" si="281"/>
        <v>蒼生</v>
      </c>
      <c r="F1665" s="153" t="str">
        <f t="shared" si="282"/>
        <v>ﾀｶｻｷ</v>
      </c>
      <c r="G1665" s="153" t="str">
        <f t="shared" si="283"/>
        <v>ｱｵｲ</v>
      </c>
      <c r="H1665" s="154">
        <f t="shared" si="284"/>
        <v>3</v>
      </c>
      <c r="I1665" s="152" t="str">
        <f t="shared" si="276"/>
        <v>都八王子東</v>
      </c>
      <c r="K1665" s="152" t="str">
        <f t="shared" si="285"/>
        <v>男</v>
      </c>
      <c r="M1665" s="380">
        <v>61337</v>
      </c>
      <c r="N1665" s="380" t="s">
        <v>2800</v>
      </c>
      <c r="O1665" s="380" t="s">
        <v>1463</v>
      </c>
      <c r="P1665" s="380" t="s">
        <v>2801</v>
      </c>
      <c r="Q1665" s="380" t="s">
        <v>952</v>
      </c>
      <c r="R1665" s="380" t="s">
        <v>885</v>
      </c>
      <c r="S1665" s="379"/>
      <c r="T1665" s="380">
        <v>3</v>
      </c>
    </row>
    <row r="1666" spans="1:20" x14ac:dyDescent="0.2">
      <c r="A1666" s="151">
        <f t="shared" si="277"/>
        <v>61338</v>
      </c>
      <c r="B1666" s="151">
        <f t="shared" si="278"/>
        <v>6</v>
      </c>
      <c r="C1666" s="152">
        <f t="shared" si="279"/>
        <v>13</v>
      </c>
      <c r="D1666" s="152" t="str">
        <f t="shared" si="280"/>
        <v>菊池</v>
      </c>
      <c r="E1666" s="152" t="str">
        <f t="shared" si="281"/>
        <v>陽々紀</v>
      </c>
      <c r="F1666" s="153" t="str">
        <f t="shared" si="282"/>
        <v>ｷｸﾁ</v>
      </c>
      <c r="G1666" s="153" t="str">
        <f t="shared" si="283"/>
        <v>ﾋﾋﾞｷ</v>
      </c>
      <c r="H1666" s="154">
        <f t="shared" si="284"/>
        <v>3</v>
      </c>
      <c r="I1666" s="152" t="str">
        <f t="shared" ref="I1666:I1729" si="286">VLOOKUP(B1666*100+C1666,テスト,2,0)</f>
        <v>都八王子東</v>
      </c>
      <c r="K1666" s="152" t="str">
        <f t="shared" si="285"/>
        <v>男</v>
      </c>
      <c r="M1666" s="380">
        <v>61338</v>
      </c>
      <c r="N1666" s="380" t="s">
        <v>963</v>
      </c>
      <c r="O1666" s="380" t="s">
        <v>2802</v>
      </c>
      <c r="P1666" s="380" t="s">
        <v>338</v>
      </c>
      <c r="Q1666" s="380" t="s">
        <v>16</v>
      </c>
      <c r="R1666" s="380" t="s">
        <v>885</v>
      </c>
      <c r="S1666" s="379"/>
      <c r="T1666" s="380">
        <v>3</v>
      </c>
    </row>
    <row r="1667" spans="1:20" x14ac:dyDescent="0.2">
      <c r="A1667" s="151">
        <f t="shared" ref="A1667:A1730" si="287">M1667</f>
        <v>61339</v>
      </c>
      <c r="B1667" s="151">
        <f t="shared" ref="B1667:B1730" si="288">ROUNDDOWN(A1667/10000,0)</f>
        <v>6</v>
      </c>
      <c r="C1667" s="152">
        <f t="shared" ref="C1667:C1730" si="289">ROUNDDOWN((A1667-B1667*10000)/100,0)</f>
        <v>13</v>
      </c>
      <c r="D1667" s="152" t="str">
        <f t="shared" ref="D1667:D1730" si="290">N1667</f>
        <v>柴</v>
      </c>
      <c r="E1667" s="152" t="str">
        <f t="shared" ref="E1667:E1730" si="291">O1667</f>
        <v>僚輔</v>
      </c>
      <c r="F1667" s="153" t="str">
        <f t="shared" ref="F1667:F1730" si="292">P1667</f>
        <v>ｼﾊﾞ</v>
      </c>
      <c r="G1667" s="153" t="str">
        <f t="shared" ref="G1667:G1730" si="293">Q1667</f>
        <v>ﾘｮｳｽｹ</v>
      </c>
      <c r="H1667" s="154">
        <f t="shared" ref="H1667:H1730" si="294">T1667</f>
        <v>3</v>
      </c>
      <c r="I1667" s="152" t="str">
        <f t="shared" si="286"/>
        <v>都八王子東</v>
      </c>
      <c r="K1667" s="152" t="str">
        <f t="shared" ref="K1667:K1730" si="295">R1667</f>
        <v>男</v>
      </c>
      <c r="M1667" s="380">
        <v>61339</v>
      </c>
      <c r="N1667" s="380" t="s">
        <v>2803</v>
      </c>
      <c r="O1667" s="380" t="s">
        <v>2804</v>
      </c>
      <c r="P1667" s="380" t="s">
        <v>2805</v>
      </c>
      <c r="Q1667" s="380" t="s">
        <v>457</v>
      </c>
      <c r="R1667" s="380" t="s">
        <v>885</v>
      </c>
      <c r="S1667" s="379"/>
      <c r="T1667" s="380">
        <v>3</v>
      </c>
    </row>
    <row r="1668" spans="1:20" x14ac:dyDescent="0.2">
      <c r="A1668" s="151">
        <f t="shared" si="287"/>
        <v>61340</v>
      </c>
      <c r="B1668" s="151">
        <f t="shared" si="288"/>
        <v>6</v>
      </c>
      <c r="C1668" s="152">
        <f t="shared" si="289"/>
        <v>13</v>
      </c>
      <c r="D1668" s="152" t="str">
        <f t="shared" si="290"/>
        <v>木内</v>
      </c>
      <c r="E1668" s="152" t="str">
        <f t="shared" si="291"/>
        <v>悠斗</v>
      </c>
      <c r="F1668" s="153" t="str">
        <f t="shared" si="292"/>
        <v>ｷｳﾁ</v>
      </c>
      <c r="G1668" s="153" t="str">
        <f t="shared" si="293"/>
        <v>ﾕｳﾄ</v>
      </c>
      <c r="H1668" s="154">
        <f t="shared" si="294"/>
        <v>2</v>
      </c>
      <c r="I1668" s="152" t="str">
        <f t="shared" si="286"/>
        <v>都八王子東</v>
      </c>
      <c r="K1668" s="152" t="str">
        <f t="shared" si="295"/>
        <v>男</v>
      </c>
      <c r="M1668" s="380">
        <v>61340</v>
      </c>
      <c r="N1668" s="380" t="s">
        <v>3717</v>
      </c>
      <c r="O1668" s="380" t="s">
        <v>2707</v>
      </c>
      <c r="P1668" s="380" t="s">
        <v>3718</v>
      </c>
      <c r="Q1668" s="380" t="s">
        <v>423</v>
      </c>
      <c r="R1668" s="380" t="s">
        <v>885</v>
      </c>
      <c r="S1668" s="379"/>
      <c r="T1668" s="380">
        <v>2</v>
      </c>
    </row>
    <row r="1669" spans="1:20" x14ac:dyDescent="0.2">
      <c r="A1669" s="151">
        <f t="shared" si="287"/>
        <v>61341</v>
      </c>
      <c r="B1669" s="151">
        <f t="shared" si="288"/>
        <v>6</v>
      </c>
      <c r="C1669" s="152">
        <f t="shared" si="289"/>
        <v>13</v>
      </c>
      <c r="D1669" s="152" t="str">
        <f t="shared" si="290"/>
        <v>三好</v>
      </c>
      <c r="E1669" s="152" t="str">
        <f t="shared" si="291"/>
        <v>健太</v>
      </c>
      <c r="F1669" s="153" t="str">
        <f t="shared" si="292"/>
        <v>ﾐﾖｼ</v>
      </c>
      <c r="G1669" s="153" t="str">
        <f t="shared" si="293"/>
        <v>ｹﾝﾀ</v>
      </c>
      <c r="H1669" s="154">
        <f t="shared" si="294"/>
        <v>2</v>
      </c>
      <c r="I1669" s="152" t="str">
        <f t="shared" si="286"/>
        <v>都八王子東</v>
      </c>
      <c r="K1669" s="152" t="str">
        <f t="shared" si="295"/>
        <v>男</v>
      </c>
      <c r="M1669" s="380">
        <v>61341</v>
      </c>
      <c r="N1669" s="380" t="s">
        <v>3719</v>
      </c>
      <c r="O1669" s="380" t="s">
        <v>107</v>
      </c>
      <c r="P1669" s="380" t="s">
        <v>3720</v>
      </c>
      <c r="Q1669" s="380" t="s">
        <v>322</v>
      </c>
      <c r="R1669" s="380" t="s">
        <v>885</v>
      </c>
      <c r="S1669" s="379"/>
      <c r="T1669" s="380">
        <v>2</v>
      </c>
    </row>
    <row r="1670" spans="1:20" x14ac:dyDescent="0.2">
      <c r="A1670" s="151">
        <f t="shared" si="287"/>
        <v>61342</v>
      </c>
      <c r="B1670" s="151">
        <f t="shared" si="288"/>
        <v>6</v>
      </c>
      <c r="C1670" s="152">
        <f t="shared" si="289"/>
        <v>13</v>
      </c>
      <c r="D1670" s="152" t="str">
        <f t="shared" si="290"/>
        <v>野村</v>
      </c>
      <c r="E1670" s="152" t="str">
        <f t="shared" si="291"/>
        <v>祐介</v>
      </c>
      <c r="F1670" s="153" t="str">
        <f t="shared" si="292"/>
        <v>ﾉﾑﾗ</v>
      </c>
      <c r="G1670" s="153" t="str">
        <f t="shared" si="293"/>
        <v>ﾕｳｽｹ</v>
      </c>
      <c r="H1670" s="154">
        <f t="shared" si="294"/>
        <v>2</v>
      </c>
      <c r="I1670" s="152" t="str">
        <f t="shared" si="286"/>
        <v>都八王子東</v>
      </c>
      <c r="K1670" s="152" t="str">
        <f t="shared" si="295"/>
        <v>男</v>
      </c>
      <c r="M1670" s="380">
        <v>61342</v>
      </c>
      <c r="N1670" s="380" t="s">
        <v>1607</v>
      </c>
      <c r="O1670" s="380" t="s">
        <v>164</v>
      </c>
      <c r="P1670" s="380" t="s">
        <v>1608</v>
      </c>
      <c r="Q1670" s="380" t="s">
        <v>447</v>
      </c>
      <c r="R1670" s="380" t="s">
        <v>885</v>
      </c>
      <c r="S1670" s="379"/>
      <c r="T1670" s="380">
        <v>2</v>
      </c>
    </row>
    <row r="1671" spans="1:20" x14ac:dyDescent="0.2">
      <c r="A1671" s="151">
        <f t="shared" si="287"/>
        <v>61343</v>
      </c>
      <c r="B1671" s="151">
        <f t="shared" si="288"/>
        <v>6</v>
      </c>
      <c r="C1671" s="152">
        <f t="shared" si="289"/>
        <v>13</v>
      </c>
      <c r="D1671" s="152" t="str">
        <f t="shared" si="290"/>
        <v>谷口</v>
      </c>
      <c r="E1671" s="152" t="str">
        <f t="shared" si="291"/>
        <v>隆弘</v>
      </c>
      <c r="F1671" s="153" t="str">
        <f t="shared" si="292"/>
        <v>ﾀﾆｸﾞﾁ</v>
      </c>
      <c r="G1671" s="153" t="str">
        <f t="shared" si="293"/>
        <v>ﾀｶﾋﾛ</v>
      </c>
      <c r="H1671" s="154">
        <f t="shared" si="294"/>
        <v>2</v>
      </c>
      <c r="I1671" s="152" t="str">
        <f t="shared" si="286"/>
        <v>都八王子東</v>
      </c>
      <c r="K1671" s="152" t="str">
        <f t="shared" si="295"/>
        <v>男</v>
      </c>
      <c r="M1671" s="380">
        <v>61343</v>
      </c>
      <c r="N1671" s="380" t="s">
        <v>287</v>
      </c>
      <c r="O1671" s="380" t="s">
        <v>4559</v>
      </c>
      <c r="P1671" s="380" t="s">
        <v>654</v>
      </c>
      <c r="Q1671" s="380" t="s">
        <v>498</v>
      </c>
      <c r="R1671" s="380" t="s">
        <v>885</v>
      </c>
      <c r="S1671" s="379"/>
      <c r="T1671" s="380">
        <v>2</v>
      </c>
    </row>
    <row r="1672" spans="1:20" x14ac:dyDescent="0.2">
      <c r="A1672" s="151">
        <f t="shared" si="287"/>
        <v>61344</v>
      </c>
      <c r="B1672" s="151">
        <f t="shared" si="288"/>
        <v>6</v>
      </c>
      <c r="C1672" s="152">
        <f t="shared" si="289"/>
        <v>13</v>
      </c>
      <c r="D1672" s="152" t="str">
        <f t="shared" si="290"/>
        <v>藤澤</v>
      </c>
      <c r="E1672" s="152" t="str">
        <f t="shared" si="291"/>
        <v>海都</v>
      </c>
      <c r="F1672" s="153" t="str">
        <f t="shared" si="292"/>
        <v>ﾌｼﾞｻﾜ</v>
      </c>
      <c r="G1672" s="153" t="str">
        <f t="shared" si="293"/>
        <v>ｶｲﾄ</v>
      </c>
      <c r="H1672" s="154">
        <f t="shared" si="294"/>
        <v>2</v>
      </c>
      <c r="I1672" s="152" t="str">
        <f t="shared" si="286"/>
        <v>都八王子東</v>
      </c>
      <c r="K1672" s="152" t="str">
        <f t="shared" si="295"/>
        <v>男</v>
      </c>
      <c r="M1672" s="380">
        <v>61344</v>
      </c>
      <c r="N1672" s="380" t="s">
        <v>2057</v>
      </c>
      <c r="O1672" s="380" t="s">
        <v>1391</v>
      </c>
      <c r="P1672" s="380" t="s">
        <v>1626</v>
      </c>
      <c r="Q1672" s="380" t="s">
        <v>616</v>
      </c>
      <c r="R1672" s="380" t="s">
        <v>885</v>
      </c>
      <c r="S1672" s="379"/>
      <c r="T1672" s="380">
        <v>2</v>
      </c>
    </row>
    <row r="1673" spans="1:20" x14ac:dyDescent="0.2">
      <c r="A1673" s="151">
        <f t="shared" si="287"/>
        <v>61345</v>
      </c>
      <c r="B1673" s="151">
        <f t="shared" si="288"/>
        <v>6</v>
      </c>
      <c r="C1673" s="152">
        <f t="shared" si="289"/>
        <v>13</v>
      </c>
      <c r="D1673" s="152" t="str">
        <f t="shared" si="290"/>
        <v>佐々木</v>
      </c>
      <c r="E1673" s="152" t="str">
        <f t="shared" si="291"/>
        <v>皓晨</v>
      </c>
      <c r="F1673" s="153" t="str">
        <f t="shared" si="292"/>
        <v>ｻｻｷ</v>
      </c>
      <c r="G1673" s="153" t="str">
        <f t="shared" si="293"/>
        <v>ﾋﾛｱｷ</v>
      </c>
      <c r="H1673" s="154">
        <f t="shared" si="294"/>
        <v>2</v>
      </c>
      <c r="I1673" s="152" t="str">
        <f t="shared" si="286"/>
        <v>都八王子東</v>
      </c>
      <c r="K1673" s="152" t="str">
        <f t="shared" si="295"/>
        <v>男</v>
      </c>
      <c r="M1673" s="380">
        <v>61345</v>
      </c>
      <c r="N1673" s="380" t="s">
        <v>505</v>
      </c>
      <c r="O1673" s="380" t="s">
        <v>4560</v>
      </c>
      <c r="P1673" s="380" t="s">
        <v>506</v>
      </c>
      <c r="Q1673" s="380" t="s">
        <v>439</v>
      </c>
      <c r="R1673" s="380" t="s">
        <v>885</v>
      </c>
      <c r="S1673" s="379"/>
      <c r="T1673" s="380">
        <v>2</v>
      </c>
    </row>
    <row r="1674" spans="1:20" x14ac:dyDescent="0.2">
      <c r="A1674" s="151">
        <f t="shared" si="287"/>
        <v>61346</v>
      </c>
      <c r="B1674" s="151">
        <f t="shared" si="288"/>
        <v>6</v>
      </c>
      <c r="C1674" s="152">
        <f t="shared" si="289"/>
        <v>13</v>
      </c>
      <c r="D1674" s="152" t="str">
        <f t="shared" si="290"/>
        <v>初野</v>
      </c>
      <c r="E1674" s="152" t="str">
        <f t="shared" si="291"/>
        <v>翔</v>
      </c>
      <c r="F1674" s="153" t="str">
        <f t="shared" si="292"/>
        <v>ﾊﾂﾉ</v>
      </c>
      <c r="G1674" s="153" t="str">
        <f t="shared" si="293"/>
        <v>ｶｹﾙ</v>
      </c>
      <c r="H1674" s="154">
        <f t="shared" si="294"/>
        <v>2</v>
      </c>
      <c r="I1674" s="152" t="str">
        <f t="shared" si="286"/>
        <v>都八王子東</v>
      </c>
      <c r="K1674" s="152" t="str">
        <f t="shared" si="295"/>
        <v>男</v>
      </c>
      <c r="M1674" s="380">
        <v>61346</v>
      </c>
      <c r="N1674" s="380" t="s">
        <v>4561</v>
      </c>
      <c r="O1674" s="380" t="s">
        <v>116</v>
      </c>
      <c r="P1674" s="380" t="s">
        <v>4562</v>
      </c>
      <c r="Q1674" s="380" t="s">
        <v>2</v>
      </c>
      <c r="R1674" s="380" t="s">
        <v>885</v>
      </c>
      <c r="S1674" s="379"/>
      <c r="T1674" s="380">
        <v>2</v>
      </c>
    </row>
    <row r="1675" spans="1:20" x14ac:dyDescent="0.2">
      <c r="A1675" s="151">
        <f t="shared" si="287"/>
        <v>61347</v>
      </c>
      <c r="B1675" s="151">
        <f t="shared" si="288"/>
        <v>6</v>
      </c>
      <c r="C1675" s="152">
        <f t="shared" si="289"/>
        <v>13</v>
      </c>
      <c r="D1675" s="152" t="str">
        <f t="shared" si="290"/>
        <v>深山</v>
      </c>
      <c r="E1675" s="152" t="str">
        <f t="shared" si="291"/>
        <v>慎二</v>
      </c>
      <c r="F1675" s="153" t="str">
        <f t="shared" si="292"/>
        <v>ﾌｶﾔﾏ</v>
      </c>
      <c r="G1675" s="153" t="str">
        <f t="shared" si="293"/>
        <v>ｼﾝｼﾞ</v>
      </c>
      <c r="H1675" s="154">
        <f t="shared" si="294"/>
        <v>2</v>
      </c>
      <c r="I1675" s="152" t="str">
        <f t="shared" si="286"/>
        <v>都八王子東</v>
      </c>
      <c r="K1675" s="152" t="str">
        <f t="shared" si="295"/>
        <v>男</v>
      </c>
      <c r="M1675" s="380">
        <v>61347</v>
      </c>
      <c r="N1675" s="380" t="s">
        <v>5254</v>
      </c>
      <c r="O1675" s="380" t="s">
        <v>5255</v>
      </c>
      <c r="P1675" s="380" t="s">
        <v>5256</v>
      </c>
      <c r="Q1675" s="380" t="s">
        <v>5257</v>
      </c>
      <c r="R1675" s="380" t="s">
        <v>885</v>
      </c>
      <c r="S1675" s="379"/>
      <c r="T1675" s="380">
        <v>2</v>
      </c>
    </row>
    <row r="1676" spans="1:20" x14ac:dyDescent="0.2">
      <c r="A1676" s="151">
        <f t="shared" si="287"/>
        <v>61360</v>
      </c>
      <c r="B1676" s="151">
        <f t="shared" si="288"/>
        <v>6</v>
      </c>
      <c r="C1676" s="152">
        <f t="shared" si="289"/>
        <v>13</v>
      </c>
      <c r="D1676" s="152" t="str">
        <f t="shared" si="290"/>
        <v>宝谷</v>
      </c>
      <c r="E1676" s="152" t="str">
        <f t="shared" si="291"/>
        <v>美咲</v>
      </c>
      <c r="F1676" s="153" t="str">
        <f t="shared" si="292"/>
        <v>ﾀｶﾗﾔ</v>
      </c>
      <c r="G1676" s="153" t="str">
        <f t="shared" si="293"/>
        <v>ﾐｻｷ</v>
      </c>
      <c r="H1676" s="154">
        <f t="shared" si="294"/>
        <v>3</v>
      </c>
      <c r="I1676" s="152" t="str">
        <f t="shared" si="286"/>
        <v>都八王子東</v>
      </c>
      <c r="K1676" s="152" t="str">
        <f t="shared" si="295"/>
        <v>女</v>
      </c>
      <c r="M1676" s="380">
        <v>61360</v>
      </c>
      <c r="N1676" s="380" t="s">
        <v>2806</v>
      </c>
      <c r="O1676" s="380" t="s">
        <v>221</v>
      </c>
      <c r="P1676" s="380" t="s">
        <v>2807</v>
      </c>
      <c r="Q1676" s="380" t="s">
        <v>350</v>
      </c>
      <c r="R1676" s="380" t="s">
        <v>886</v>
      </c>
      <c r="S1676" s="379"/>
      <c r="T1676" s="380">
        <v>3</v>
      </c>
    </row>
    <row r="1677" spans="1:20" x14ac:dyDescent="0.2">
      <c r="A1677" s="151">
        <f t="shared" si="287"/>
        <v>61361</v>
      </c>
      <c r="B1677" s="151">
        <f t="shared" si="288"/>
        <v>6</v>
      </c>
      <c r="C1677" s="152">
        <f t="shared" si="289"/>
        <v>13</v>
      </c>
      <c r="D1677" s="152" t="str">
        <f t="shared" si="290"/>
        <v>諏訪</v>
      </c>
      <c r="E1677" s="152" t="str">
        <f t="shared" si="291"/>
        <v>薫</v>
      </c>
      <c r="F1677" s="153" t="str">
        <f t="shared" si="292"/>
        <v>ｽﾜ</v>
      </c>
      <c r="G1677" s="153" t="str">
        <f t="shared" si="293"/>
        <v>ｶｵﾙ</v>
      </c>
      <c r="H1677" s="154">
        <f t="shared" si="294"/>
        <v>3</v>
      </c>
      <c r="I1677" s="152" t="str">
        <f t="shared" si="286"/>
        <v>都八王子東</v>
      </c>
      <c r="K1677" s="152" t="str">
        <f t="shared" si="295"/>
        <v>女</v>
      </c>
      <c r="M1677" s="380">
        <v>61361</v>
      </c>
      <c r="N1677" s="380" t="s">
        <v>2808</v>
      </c>
      <c r="O1677" s="380" t="s">
        <v>0</v>
      </c>
      <c r="P1677" s="380" t="s">
        <v>2809</v>
      </c>
      <c r="Q1677" s="380" t="s">
        <v>1</v>
      </c>
      <c r="R1677" s="380" t="s">
        <v>886</v>
      </c>
      <c r="S1677" s="379"/>
      <c r="T1677" s="380">
        <v>3</v>
      </c>
    </row>
    <row r="1678" spans="1:20" x14ac:dyDescent="0.2">
      <c r="A1678" s="151">
        <f t="shared" si="287"/>
        <v>61362</v>
      </c>
      <c r="B1678" s="151">
        <f t="shared" si="288"/>
        <v>6</v>
      </c>
      <c r="C1678" s="152">
        <f t="shared" si="289"/>
        <v>13</v>
      </c>
      <c r="D1678" s="152" t="str">
        <f t="shared" si="290"/>
        <v>成相</v>
      </c>
      <c r="E1678" s="152" t="str">
        <f t="shared" si="291"/>
        <v>佳奈</v>
      </c>
      <c r="F1678" s="153" t="str">
        <f t="shared" si="292"/>
        <v>ﾅﾘｱｲ</v>
      </c>
      <c r="G1678" s="153" t="str">
        <f t="shared" si="293"/>
        <v>ｶﾅ</v>
      </c>
      <c r="H1678" s="154">
        <f t="shared" si="294"/>
        <v>3</v>
      </c>
      <c r="I1678" s="152" t="str">
        <f t="shared" si="286"/>
        <v>都八王子東</v>
      </c>
      <c r="K1678" s="152" t="str">
        <f t="shared" si="295"/>
        <v>女</v>
      </c>
      <c r="M1678" s="380">
        <v>61362</v>
      </c>
      <c r="N1678" s="380" t="s">
        <v>2810</v>
      </c>
      <c r="O1678" s="380" t="s">
        <v>980</v>
      </c>
      <c r="P1678" s="380" t="s">
        <v>2811</v>
      </c>
      <c r="Q1678" s="380" t="s">
        <v>555</v>
      </c>
      <c r="R1678" s="380" t="s">
        <v>886</v>
      </c>
      <c r="S1678" s="379"/>
      <c r="T1678" s="380">
        <v>3</v>
      </c>
    </row>
    <row r="1679" spans="1:20" x14ac:dyDescent="0.2">
      <c r="A1679" s="151">
        <f t="shared" si="287"/>
        <v>61363</v>
      </c>
      <c r="B1679" s="151">
        <f t="shared" si="288"/>
        <v>6</v>
      </c>
      <c r="C1679" s="152">
        <f t="shared" si="289"/>
        <v>13</v>
      </c>
      <c r="D1679" s="152" t="str">
        <f t="shared" si="290"/>
        <v>CAPI</v>
      </c>
      <c r="E1679" s="152" t="str">
        <f t="shared" si="291"/>
        <v>KRISTIA</v>
      </c>
      <c r="F1679" s="153" t="str">
        <f t="shared" si="292"/>
        <v>ﾁｬﾋﾟ</v>
      </c>
      <c r="G1679" s="153" t="str">
        <f t="shared" si="293"/>
        <v>ｸﾘｽﾃｨｱ</v>
      </c>
      <c r="H1679" s="154">
        <f t="shared" si="294"/>
        <v>3</v>
      </c>
      <c r="I1679" s="152" t="str">
        <f t="shared" si="286"/>
        <v>都八王子東</v>
      </c>
      <c r="K1679" s="152" t="str">
        <f t="shared" si="295"/>
        <v>女</v>
      </c>
      <c r="M1679" s="380">
        <v>61363</v>
      </c>
      <c r="N1679" s="380" t="s">
        <v>4563</v>
      </c>
      <c r="O1679" s="380" t="s">
        <v>4564</v>
      </c>
      <c r="P1679" s="380" t="s">
        <v>4565</v>
      </c>
      <c r="Q1679" s="380" t="s">
        <v>4566</v>
      </c>
      <c r="R1679" s="380" t="s">
        <v>886</v>
      </c>
      <c r="S1679" s="379"/>
      <c r="T1679" s="380">
        <v>3</v>
      </c>
    </row>
    <row r="1680" spans="1:20" x14ac:dyDescent="0.2">
      <c r="A1680" s="151">
        <f t="shared" si="287"/>
        <v>61370</v>
      </c>
      <c r="B1680" s="151">
        <f t="shared" si="288"/>
        <v>6</v>
      </c>
      <c r="C1680" s="152">
        <f t="shared" si="289"/>
        <v>13</v>
      </c>
      <c r="D1680" s="152" t="str">
        <f t="shared" si="290"/>
        <v>岡田</v>
      </c>
      <c r="E1680" s="152" t="str">
        <f t="shared" si="291"/>
        <v>知佳</v>
      </c>
      <c r="F1680" s="153" t="str">
        <f t="shared" si="292"/>
        <v>ｵｶﾀﾞ</v>
      </c>
      <c r="G1680" s="153" t="str">
        <f t="shared" si="293"/>
        <v>ﾁｶ</v>
      </c>
      <c r="H1680" s="154">
        <f t="shared" si="294"/>
        <v>1</v>
      </c>
      <c r="I1680" s="152" t="str">
        <f t="shared" si="286"/>
        <v>都八王子東</v>
      </c>
      <c r="K1680" s="152" t="str">
        <f t="shared" si="295"/>
        <v>女</v>
      </c>
      <c r="M1680" s="380">
        <v>61370</v>
      </c>
      <c r="N1680" s="380" t="s">
        <v>110</v>
      </c>
      <c r="O1680" s="380" t="s">
        <v>5258</v>
      </c>
      <c r="P1680" s="380" t="s">
        <v>332</v>
      </c>
      <c r="Q1680" s="380" t="s">
        <v>403</v>
      </c>
      <c r="R1680" s="380" t="s">
        <v>886</v>
      </c>
      <c r="S1680" s="379"/>
      <c r="T1680" s="380">
        <v>1</v>
      </c>
    </row>
    <row r="1681" spans="1:20" x14ac:dyDescent="0.2">
      <c r="A1681" s="151">
        <f t="shared" si="287"/>
        <v>61371</v>
      </c>
      <c r="B1681" s="151">
        <f t="shared" si="288"/>
        <v>6</v>
      </c>
      <c r="C1681" s="152">
        <f t="shared" si="289"/>
        <v>13</v>
      </c>
      <c r="D1681" s="152" t="str">
        <f t="shared" si="290"/>
        <v>田中</v>
      </c>
      <c r="E1681" s="152" t="str">
        <f t="shared" si="291"/>
        <v>颯瑛</v>
      </c>
      <c r="F1681" s="153" t="str">
        <f t="shared" si="292"/>
        <v>ﾀﾅｶ</v>
      </c>
      <c r="G1681" s="153" t="str">
        <f t="shared" si="293"/>
        <v>ｻｴ</v>
      </c>
      <c r="H1681" s="154">
        <f t="shared" si="294"/>
        <v>1</v>
      </c>
      <c r="I1681" s="152" t="str">
        <f t="shared" si="286"/>
        <v>都八王子東</v>
      </c>
      <c r="K1681" s="152" t="str">
        <f t="shared" si="295"/>
        <v>女</v>
      </c>
      <c r="M1681" s="380">
        <v>61371</v>
      </c>
      <c r="N1681" s="380" t="s">
        <v>138</v>
      </c>
      <c r="O1681" s="380" t="s">
        <v>5259</v>
      </c>
      <c r="P1681" s="380" t="s">
        <v>418</v>
      </c>
      <c r="Q1681" s="380" t="s">
        <v>939</v>
      </c>
      <c r="R1681" s="380" t="s">
        <v>886</v>
      </c>
      <c r="S1681" s="379"/>
      <c r="T1681" s="380">
        <v>1</v>
      </c>
    </row>
    <row r="1682" spans="1:20" x14ac:dyDescent="0.2">
      <c r="A1682" s="151">
        <f t="shared" si="287"/>
        <v>61372</v>
      </c>
      <c r="B1682" s="151">
        <f t="shared" si="288"/>
        <v>6</v>
      </c>
      <c r="C1682" s="152">
        <f t="shared" si="289"/>
        <v>13</v>
      </c>
      <c r="D1682" s="152" t="str">
        <f t="shared" si="290"/>
        <v>市川</v>
      </c>
      <c r="E1682" s="152" t="str">
        <f t="shared" si="291"/>
        <v>葉菜</v>
      </c>
      <c r="F1682" s="153" t="str">
        <f t="shared" si="292"/>
        <v>ｲﾁｶﾜ</v>
      </c>
      <c r="G1682" s="153" t="str">
        <f t="shared" si="293"/>
        <v>ﾊﾅ</v>
      </c>
      <c r="H1682" s="154">
        <f t="shared" si="294"/>
        <v>1</v>
      </c>
      <c r="I1682" s="152" t="str">
        <f t="shared" si="286"/>
        <v>都八王子東</v>
      </c>
      <c r="K1682" s="152" t="str">
        <f t="shared" si="295"/>
        <v>女</v>
      </c>
      <c r="M1682" s="380">
        <v>61372</v>
      </c>
      <c r="N1682" s="380" t="s">
        <v>205</v>
      </c>
      <c r="O1682" s="380" t="s">
        <v>6115</v>
      </c>
      <c r="P1682" s="380" t="s">
        <v>495</v>
      </c>
      <c r="Q1682" s="380" t="s">
        <v>1281</v>
      </c>
      <c r="R1682" s="380" t="s">
        <v>886</v>
      </c>
      <c r="S1682" s="379"/>
      <c r="T1682" s="380">
        <v>1</v>
      </c>
    </row>
    <row r="1683" spans="1:20" x14ac:dyDescent="0.2">
      <c r="A1683" s="151">
        <f t="shared" si="287"/>
        <v>61373</v>
      </c>
      <c r="B1683" s="151">
        <f t="shared" si="288"/>
        <v>6</v>
      </c>
      <c r="C1683" s="152">
        <f t="shared" si="289"/>
        <v>13</v>
      </c>
      <c r="D1683" s="152" t="str">
        <f t="shared" si="290"/>
        <v>荻野</v>
      </c>
      <c r="E1683" s="152" t="str">
        <f t="shared" si="291"/>
        <v>愛</v>
      </c>
      <c r="F1683" s="153" t="str">
        <f t="shared" si="292"/>
        <v>ｵｷﾞﾉ</v>
      </c>
      <c r="G1683" s="153" t="str">
        <f t="shared" si="293"/>
        <v>ｱｲ</v>
      </c>
      <c r="H1683" s="154">
        <f t="shared" si="294"/>
        <v>1</v>
      </c>
      <c r="I1683" s="152" t="str">
        <f t="shared" si="286"/>
        <v>都八王子東</v>
      </c>
      <c r="K1683" s="152" t="str">
        <f t="shared" si="295"/>
        <v>女</v>
      </c>
      <c r="M1683" s="380">
        <v>61373</v>
      </c>
      <c r="N1683" s="380" t="s">
        <v>6116</v>
      </c>
      <c r="O1683" s="380" t="s">
        <v>155</v>
      </c>
      <c r="P1683" s="380" t="s">
        <v>6117</v>
      </c>
      <c r="Q1683" s="380" t="s">
        <v>408</v>
      </c>
      <c r="R1683" s="380" t="s">
        <v>886</v>
      </c>
      <c r="S1683" s="379"/>
      <c r="T1683" s="380">
        <v>1</v>
      </c>
    </row>
    <row r="1684" spans="1:20" x14ac:dyDescent="0.2">
      <c r="A1684" s="151">
        <f t="shared" si="287"/>
        <v>61374</v>
      </c>
      <c r="B1684" s="151">
        <f t="shared" si="288"/>
        <v>6</v>
      </c>
      <c r="C1684" s="152">
        <f t="shared" si="289"/>
        <v>13</v>
      </c>
      <c r="D1684" s="152" t="str">
        <f t="shared" si="290"/>
        <v>松本</v>
      </c>
      <c r="E1684" s="152" t="str">
        <f t="shared" si="291"/>
        <v>あいか</v>
      </c>
      <c r="F1684" s="153" t="str">
        <f t="shared" si="292"/>
        <v>ﾏﾂﾓﾄ</v>
      </c>
      <c r="G1684" s="153" t="str">
        <f t="shared" si="293"/>
        <v>ｱｲｶ</v>
      </c>
      <c r="H1684" s="154">
        <f t="shared" si="294"/>
        <v>1</v>
      </c>
      <c r="I1684" s="152" t="str">
        <f t="shared" si="286"/>
        <v>都八王子東</v>
      </c>
      <c r="K1684" s="152" t="str">
        <f t="shared" si="295"/>
        <v>女</v>
      </c>
      <c r="M1684" s="380">
        <v>61374</v>
      </c>
      <c r="N1684" s="380" t="s">
        <v>133</v>
      </c>
      <c r="O1684" s="380" t="s">
        <v>6118</v>
      </c>
      <c r="P1684" s="380" t="s">
        <v>311</v>
      </c>
      <c r="Q1684" s="380" t="s">
        <v>5511</v>
      </c>
      <c r="R1684" s="380" t="s">
        <v>886</v>
      </c>
      <c r="S1684" s="379"/>
      <c r="T1684" s="380">
        <v>1</v>
      </c>
    </row>
    <row r="1685" spans="1:20" x14ac:dyDescent="0.2">
      <c r="A1685" s="151">
        <f t="shared" si="287"/>
        <v>61375</v>
      </c>
      <c r="B1685" s="151">
        <f t="shared" si="288"/>
        <v>6</v>
      </c>
      <c r="C1685" s="152">
        <f t="shared" si="289"/>
        <v>13</v>
      </c>
      <c r="D1685" s="152" t="str">
        <f t="shared" si="290"/>
        <v>小林</v>
      </c>
      <c r="E1685" s="152" t="str">
        <f t="shared" si="291"/>
        <v>広奈</v>
      </c>
      <c r="F1685" s="153" t="str">
        <f t="shared" si="292"/>
        <v>ｺﾊﾞﾔｼ</v>
      </c>
      <c r="G1685" s="153" t="str">
        <f t="shared" si="293"/>
        <v>ﾋﾛﾅ</v>
      </c>
      <c r="H1685" s="154">
        <f t="shared" si="294"/>
        <v>1</v>
      </c>
      <c r="I1685" s="152" t="str">
        <f t="shared" si="286"/>
        <v>都八王子東</v>
      </c>
      <c r="K1685" s="152" t="str">
        <f t="shared" si="295"/>
        <v>女</v>
      </c>
      <c r="M1685" s="380">
        <v>61375</v>
      </c>
      <c r="N1685" s="380" t="s">
        <v>121</v>
      </c>
      <c r="O1685" s="380" t="s">
        <v>6119</v>
      </c>
      <c r="P1685" s="380" t="s">
        <v>375</v>
      </c>
      <c r="Q1685" s="380" t="s">
        <v>4345</v>
      </c>
      <c r="R1685" s="380" t="s">
        <v>886</v>
      </c>
      <c r="S1685" s="379"/>
      <c r="T1685" s="380">
        <v>1</v>
      </c>
    </row>
    <row r="1686" spans="1:20" x14ac:dyDescent="0.2">
      <c r="A1686" s="151">
        <f t="shared" si="287"/>
        <v>61380</v>
      </c>
      <c r="B1686" s="151">
        <f t="shared" si="288"/>
        <v>6</v>
      </c>
      <c r="C1686" s="152">
        <f t="shared" si="289"/>
        <v>13</v>
      </c>
      <c r="D1686" s="152" t="str">
        <f t="shared" si="290"/>
        <v>臼井</v>
      </c>
      <c r="E1686" s="152" t="str">
        <f t="shared" si="291"/>
        <v>瑞貴</v>
      </c>
      <c r="F1686" s="153" t="str">
        <f t="shared" si="292"/>
        <v>ｳｽｲ</v>
      </c>
      <c r="G1686" s="153" t="str">
        <f t="shared" si="293"/>
        <v>ﾐｽﾞｷ</v>
      </c>
      <c r="H1686" s="154">
        <f t="shared" si="294"/>
        <v>2</v>
      </c>
      <c r="I1686" s="152" t="str">
        <f t="shared" si="286"/>
        <v>都八王子東</v>
      </c>
      <c r="K1686" s="152" t="str">
        <f t="shared" si="295"/>
        <v>女</v>
      </c>
      <c r="M1686" s="380">
        <v>61380</v>
      </c>
      <c r="N1686" s="380" t="s">
        <v>1681</v>
      </c>
      <c r="O1686" s="380" t="s">
        <v>2622</v>
      </c>
      <c r="P1686" s="380" t="s">
        <v>1682</v>
      </c>
      <c r="Q1686" s="380" t="s">
        <v>405</v>
      </c>
      <c r="R1686" s="380" t="s">
        <v>886</v>
      </c>
      <c r="S1686" s="379"/>
      <c r="T1686" s="380">
        <v>2</v>
      </c>
    </row>
    <row r="1687" spans="1:20" x14ac:dyDescent="0.2">
      <c r="A1687" s="151">
        <f t="shared" si="287"/>
        <v>61381</v>
      </c>
      <c r="B1687" s="151">
        <f t="shared" si="288"/>
        <v>6</v>
      </c>
      <c r="C1687" s="152">
        <f t="shared" si="289"/>
        <v>13</v>
      </c>
      <c r="D1687" s="152" t="str">
        <f t="shared" si="290"/>
        <v>隅出</v>
      </c>
      <c r="E1687" s="152" t="str">
        <f t="shared" si="291"/>
        <v>有紀</v>
      </c>
      <c r="F1687" s="153" t="str">
        <f t="shared" si="292"/>
        <v>ｽﾐﾃﾞ</v>
      </c>
      <c r="G1687" s="153" t="str">
        <f t="shared" si="293"/>
        <v>ﾕｷ</v>
      </c>
      <c r="H1687" s="154">
        <f t="shared" si="294"/>
        <v>2</v>
      </c>
      <c r="I1687" s="152" t="str">
        <f t="shared" si="286"/>
        <v>都八王子東</v>
      </c>
      <c r="K1687" s="152" t="str">
        <f t="shared" si="295"/>
        <v>女</v>
      </c>
      <c r="M1687" s="380">
        <v>61381</v>
      </c>
      <c r="N1687" s="380" t="s">
        <v>4567</v>
      </c>
      <c r="O1687" s="380" t="s">
        <v>4568</v>
      </c>
      <c r="P1687" s="380" t="s">
        <v>4569</v>
      </c>
      <c r="Q1687" s="380" t="s">
        <v>464</v>
      </c>
      <c r="R1687" s="380" t="s">
        <v>886</v>
      </c>
      <c r="S1687" s="379"/>
      <c r="T1687" s="380">
        <v>2</v>
      </c>
    </row>
    <row r="1688" spans="1:20" x14ac:dyDescent="0.2">
      <c r="A1688" s="151">
        <f t="shared" si="287"/>
        <v>61382</v>
      </c>
      <c r="B1688" s="151">
        <f t="shared" si="288"/>
        <v>6</v>
      </c>
      <c r="C1688" s="152">
        <f t="shared" si="289"/>
        <v>13</v>
      </c>
      <c r="D1688" s="152" t="str">
        <f t="shared" si="290"/>
        <v>鷺</v>
      </c>
      <c r="E1688" s="152" t="str">
        <f t="shared" si="291"/>
        <v>悠紀子</v>
      </c>
      <c r="F1688" s="153" t="str">
        <f t="shared" si="292"/>
        <v>ｻｷﾞ</v>
      </c>
      <c r="G1688" s="153" t="str">
        <f t="shared" si="293"/>
        <v>ﾕｷｺ</v>
      </c>
      <c r="H1688" s="154">
        <f t="shared" si="294"/>
        <v>2</v>
      </c>
      <c r="I1688" s="152" t="str">
        <f t="shared" si="286"/>
        <v>都八王子東</v>
      </c>
      <c r="K1688" s="152" t="str">
        <f t="shared" si="295"/>
        <v>女</v>
      </c>
      <c r="M1688" s="380">
        <v>61382</v>
      </c>
      <c r="N1688" s="380" t="s">
        <v>4570</v>
      </c>
      <c r="O1688" s="380" t="s">
        <v>4571</v>
      </c>
      <c r="P1688" s="380" t="s">
        <v>4572</v>
      </c>
      <c r="Q1688" s="380" t="s">
        <v>4573</v>
      </c>
      <c r="R1688" s="380" t="s">
        <v>886</v>
      </c>
      <c r="S1688" s="379"/>
      <c r="T1688" s="380">
        <v>2</v>
      </c>
    </row>
    <row r="1689" spans="1:20" x14ac:dyDescent="0.2">
      <c r="A1689" s="151">
        <f t="shared" si="287"/>
        <v>61410</v>
      </c>
      <c r="B1689" s="151">
        <f t="shared" si="288"/>
        <v>6</v>
      </c>
      <c r="C1689" s="152">
        <f t="shared" si="289"/>
        <v>14</v>
      </c>
      <c r="D1689" s="152" t="str">
        <f t="shared" si="290"/>
        <v>上田</v>
      </c>
      <c r="E1689" s="152" t="str">
        <f t="shared" si="291"/>
        <v>瑠偉</v>
      </c>
      <c r="F1689" s="153" t="str">
        <f t="shared" si="292"/>
        <v>ｳｴﾀﾞ</v>
      </c>
      <c r="G1689" s="153" t="str">
        <f t="shared" si="293"/>
        <v>ﾙｲ</v>
      </c>
      <c r="H1689" s="154">
        <f t="shared" si="294"/>
        <v>3</v>
      </c>
      <c r="I1689" s="152" t="str">
        <f t="shared" si="286"/>
        <v>都富士森</v>
      </c>
      <c r="K1689" s="152" t="str">
        <f t="shared" si="295"/>
        <v>男</v>
      </c>
      <c r="M1689" s="380">
        <v>61410</v>
      </c>
      <c r="N1689" s="380" t="s">
        <v>1318</v>
      </c>
      <c r="O1689" s="380" t="s">
        <v>2812</v>
      </c>
      <c r="P1689" s="380" t="s">
        <v>1238</v>
      </c>
      <c r="Q1689" s="380" t="s">
        <v>2813</v>
      </c>
      <c r="R1689" s="380" t="s">
        <v>885</v>
      </c>
      <c r="S1689" s="379"/>
      <c r="T1689" s="380">
        <v>3</v>
      </c>
    </row>
    <row r="1690" spans="1:20" x14ac:dyDescent="0.2">
      <c r="A1690" s="151">
        <f t="shared" si="287"/>
        <v>61411</v>
      </c>
      <c r="B1690" s="151">
        <f t="shared" si="288"/>
        <v>6</v>
      </c>
      <c r="C1690" s="152">
        <f t="shared" si="289"/>
        <v>14</v>
      </c>
      <c r="D1690" s="152" t="str">
        <f t="shared" si="290"/>
        <v>藤原</v>
      </c>
      <c r="E1690" s="152" t="str">
        <f t="shared" si="291"/>
        <v>宗谷</v>
      </c>
      <c r="F1690" s="153" t="str">
        <f t="shared" si="292"/>
        <v>ﾌｼﾞﾜﾗ</v>
      </c>
      <c r="G1690" s="153" t="str">
        <f t="shared" si="293"/>
        <v>ｿｳﾔ</v>
      </c>
      <c r="H1690" s="154">
        <f t="shared" si="294"/>
        <v>3</v>
      </c>
      <c r="I1690" s="152" t="str">
        <f t="shared" si="286"/>
        <v>都富士森</v>
      </c>
      <c r="K1690" s="152" t="str">
        <f t="shared" si="295"/>
        <v>男</v>
      </c>
      <c r="M1690" s="380">
        <v>61411</v>
      </c>
      <c r="N1690" s="380" t="s">
        <v>1754</v>
      </c>
      <c r="O1690" s="380" t="s">
        <v>2814</v>
      </c>
      <c r="P1690" s="380" t="s">
        <v>1755</v>
      </c>
      <c r="Q1690" s="380" t="s">
        <v>2815</v>
      </c>
      <c r="R1690" s="380" t="s">
        <v>885</v>
      </c>
      <c r="S1690" s="379"/>
      <c r="T1690" s="380">
        <v>3</v>
      </c>
    </row>
    <row r="1691" spans="1:20" x14ac:dyDescent="0.2">
      <c r="A1691" s="151">
        <f t="shared" si="287"/>
        <v>61412</v>
      </c>
      <c r="B1691" s="151">
        <f t="shared" si="288"/>
        <v>6</v>
      </c>
      <c r="C1691" s="152">
        <f t="shared" si="289"/>
        <v>14</v>
      </c>
      <c r="D1691" s="152" t="str">
        <f t="shared" si="290"/>
        <v>望月</v>
      </c>
      <c r="E1691" s="152" t="str">
        <f t="shared" si="291"/>
        <v>卓実</v>
      </c>
      <c r="F1691" s="153" t="str">
        <f t="shared" si="292"/>
        <v>ﾓﾁﾂﾞｷ</v>
      </c>
      <c r="G1691" s="153" t="str">
        <f t="shared" si="293"/>
        <v>ﾀｸﾐ</v>
      </c>
      <c r="H1691" s="154">
        <f t="shared" si="294"/>
        <v>3</v>
      </c>
      <c r="I1691" s="152" t="str">
        <f t="shared" si="286"/>
        <v>都富士森</v>
      </c>
      <c r="K1691" s="152" t="str">
        <f t="shared" si="295"/>
        <v>男</v>
      </c>
      <c r="M1691" s="380">
        <v>61412</v>
      </c>
      <c r="N1691" s="380" t="s">
        <v>984</v>
      </c>
      <c r="O1691" s="380" t="s">
        <v>2816</v>
      </c>
      <c r="P1691" s="380" t="s">
        <v>985</v>
      </c>
      <c r="Q1691" s="380" t="s">
        <v>312</v>
      </c>
      <c r="R1691" s="380" t="s">
        <v>885</v>
      </c>
      <c r="S1691" s="379"/>
      <c r="T1691" s="380">
        <v>3</v>
      </c>
    </row>
    <row r="1692" spans="1:20" x14ac:dyDescent="0.2">
      <c r="A1692" s="151">
        <f t="shared" si="287"/>
        <v>61421</v>
      </c>
      <c r="B1692" s="151">
        <f t="shared" si="288"/>
        <v>6</v>
      </c>
      <c r="C1692" s="152">
        <f t="shared" si="289"/>
        <v>14</v>
      </c>
      <c r="D1692" s="152" t="str">
        <f t="shared" si="290"/>
        <v>小室</v>
      </c>
      <c r="E1692" s="152" t="str">
        <f t="shared" si="291"/>
        <v>俊吾</v>
      </c>
      <c r="F1692" s="153" t="str">
        <f t="shared" si="292"/>
        <v>ｺﾑﾛ</v>
      </c>
      <c r="G1692" s="153" t="str">
        <f t="shared" si="293"/>
        <v>ｼｭﾝｺﾞ</v>
      </c>
      <c r="H1692" s="154">
        <f t="shared" si="294"/>
        <v>2</v>
      </c>
      <c r="I1692" s="152" t="str">
        <f t="shared" si="286"/>
        <v>都富士森</v>
      </c>
      <c r="K1692" s="152" t="str">
        <f t="shared" si="295"/>
        <v>男</v>
      </c>
      <c r="M1692" s="380">
        <v>61421</v>
      </c>
      <c r="N1692" s="380" t="s">
        <v>4574</v>
      </c>
      <c r="O1692" s="380" t="s">
        <v>4575</v>
      </c>
      <c r="P1692" s="380" t="s">
        <v>4576</v>
      </c>
      <c r="Q1692" s="380" t="s">
        <v>4577</v>
      </c>
      <c r="R1692" s="380" t="s">
        <v>885</v>
      </c>
      <c r="S1692" s="379"/>
      <c r="T1692" s="380">
        <v>2</v>
      </c>
    </row>
    <row r="1693" spans="1:20" x14ac:dyDescent="0.2">
      <c r="A1693" s="151">
        <f t="shared" si="287"/>
        <v>61424</v>
      </c>
      <c r="B1693" s="151">
        <f t="shared" si="288"/>
        <v>6</v>
      </c>
      <c r="C1693" s="152">
        <f t="shared" si="289"/>
        <v>14</v>
      </c>
      <c r="D1693" s="152" t="str">
        <f t="shared" si="290"/>
        <v>藤井</v>
      </c>
      <c r="E1693" s="152" t="str">
        <f t="shared" si="291"/>
        <v>竜希</v>
      </c>
      <c r="F1693" s="153" t="str">
        <f t="shared" si="292"/>
        <v>ﾌｼﾞｲ</v>
      </c>
      <c r="G1693" s="153" t="str">
        <f t="shared" si="293"/>
        <v>ﾘｭｳｷ</v>
      </c>
      <c r="H1693" s="154">
        <f t="shared" si="294"/>
        <v>2</v>
      </c>
      <c r="I1693" s="152" t="str">
        <f t="shared" si="286"/>
        <v>都富士森</v>
      </c>
      <c r="K1693" s="152" t="str">
        <f t="shared" si="295"/>
        <v>男</v>
      </c>
      <c r="M1693" s="380">
        <v>61424</v>
      </c>
      <c r="N1693" s="380" t="s">
        <v>532</v>
      </c>
      <c r="O1693" s="380" t="s">
        <v>1745</v>
      </c>
      <c r="P1693" s="380" t="s">
        <v>533</v>
      </c>
      <c r="Q1693" s="380" t="s">
        <v>1746</v>
      </c>
      <c r="R1693" s="380" t="s">
        <v>885</v>
      </c>
      <c r="S1693" s="379"/>
      <c r="T1693" s="380">
        <v>2</v>
      </c>
    </row>
    <row r="1694" spans="1:20" x14ac:dyDescent="0.2">
      <c r="A1694" s="151">
        <f t="shared" si="287"/>
        <v>61425</v>
      </c>
      <c r="B1694" s="151">
        <f t="shared" si="288"/>
        <v>6</v>
      </c>
      <c r="C1694" s="152">
        <f t="shared" si="289"/>
        <v>14</v>
      </c>
      <c r="D1694" s="152" t="str">
        <f t="shared" si="290"/>
        <v>藤野</v>
      </c>
      <c r="E1694" s="152" t="str">
        <f t="shared" si="291"/>
        <v>睦司</v>
      </c>
      <c r="F1694" s="153" t="str">
        <f t="shared" si="292"/>
        <v>ﾌｼﾞﾉ</v>
      </c>
      <c r="G1694" s="153" t="str">
        <f t="shared" si="293"/>
        <v>ｱﾂｼ</v>
      </c>
      <c r="H1694" s="154">
        <f t="shared" si="294"/>
        <v>2</v>
      </c>
      <c r="I1694" s="152" t="str">
        <f t="shared" si="286"/>
        <v>都富士森</v>
      </c>
      <c r="K1694" s="152" t="str">
        <f t="shared" si="295"/>
        <v>男</v>
      </c>
      <c r="M1694" s="380">
        <v>61425</v>
      </c>
      <c r="N1694" s="380" t="s">
        <v>2518</v>
      </c>
      <c r="O1694" s="380" t="s">
        <v>4579</v>
      </c>
      <c r="P1694" s="380" t="s">
        <v>2520</v>
      </c>
      <c r="Q1694" s="380" t="s">
        <v>487</v>
      </c>
      <c r="R1694" s="380" t="s">
        <v>885</v>
      </c>
      <c r="S1694" s="379"/>
      <c r="T1694" s="380">
        <v>2</v>
      </c>
    </row>
    <row r="1695" spans="1:20" x14ac:dyDescent="0.2">
      <c r="A1695" s="151">
        <f t="shared" si="287"/>
        <v>61426</v>
      </c>
      <c r="B1695" s="151">
        <f t="shared" si="288"/>
        <v>6</v>
      </c>
      <c r="C1695" s="152">
        <f t="shared" si="289"/>
        <v>14</v>
      </c>
      <c r="D1695" s="152" t="str">
        <f t="shared" si="290"/>
        <v>矢作</v>
      </c>
      <c r="E1695" s="152" t="str">
        <f t="shared" si="291"/>
        <v>陸</v>
      </c>
      <c r="F1695" s="153" t="str">
        <f t="shared" si="292"/>
        <v>ﾔﾊｷﾞ</v>
      </c>
      <c r="G1695" s="153" t="str">
        <f t="shared" si="293"/>
        <v>ﾘｸ</v>
      </c>
      <c r="H1695" s="154">
        <f t="shared" si="294"/>
        <v>2</v>
      </c>
      <c r="I1695" s="152" t="str">
        <f t="shared" si="286"/>
        <v>都富士森</v>
      </c>
      <c r="K1695" s="152" t="str">
        <f t="shared" si="295"/>
        <v>男</v>
      </c>
      <c r="M1695" s="380">
        <v>61426</v>
      </c>
      <c r="N1695" s="380" t="s">
        <v>1791</v>
      </c>
      <c r="O1695" s="380" t="s">
        <v>226</v>
      </c>
      <c r="P1695" s="380" t="s">
        <v>1245</v>
      </c>
      <c r="Q1695" s="380" t="s">
        <v>371</v>
      </c>
      <c r="R1695" s="380" t="s">
        <v>885</v>
      </c>
      <c r="S1695" s="379"/>
      <c r="T1695" s="380">
        <v>2</v>
      </c>
    </row>
    <row r="1696" spans="1:20" x14ac:dyDescent="0.2">
      <c r="A1696" s="151">
        <f t="shared" si="287"/>
        <v>61427</v>
      </c>
      <c r="B1696" s="151">
        <f t="shared" si="288"/>
        <v>6</v>
      </c>
      <c r="C1696" s="152">
        <f t="shared" si="289"/>
        <v>14</v>
      </c>
      <c r="D1696" s="152" t="str">
        <f t="shared" si="290"/>
        <v>山﨑</v>
      </c>
      <c r="E1696" s="152" t="str">
        <f t="shared" si="291"/>
        <v>蒼生</v>
      </c>
      <c r="F1696" s="153" t="str">
        <f t="shared" si="292"/>
        <v>ﾔﾏｻﾞｷ</v>
      </c>
      <c r="G1696" s="153" t="str">
        <f t="shared" si="293"/>
        <v>ｱｵｲ</v>
      </c>
      <c r="H1696" s="154">
        <f t="shared" si="294"/>
        <v>2</v>
      </c>
      <c r="I1696" s="152" t="str">
        <f t="shared" si="286"/>
        <v>都富士森</v>
      </c>
      <c r="K1696" s="152" t="str">
        <f t="shared" si="295"/>
        <v>男</v>
      </c>
      <c r="M1696" s="380">
        <v>61427</v>
      </c>
      <c r="N1696" s="380" t="s">
        <v>1262</v>
      </c>
      <c r="O1696" s="380" t="s">
        <v>1463</v>
      </c>
      <c r="P1696" s="380" t="s">
        <v>414</v>
      </c>
      <c r="Q1696" s="380" t="s">
        <v>952</v>
      </c>
      <c r="R1696" s="380" t="s">
        <v>885</v>
      </c>
      <c r="S1696" s="379"/>
      <c r="T1696" s="380">
        <v>2</v>
      </c>
    </row>
    <row r="1697" spans="1:20" x14ac:dyDescent="0.2">
      <c r="A1697" s="151">
        <f t="shared" si="287"/>
        <v>61430</v>
      </c>
      <c r="B1697" s="151">
        <f t="shared" si="288"/>
        <v>6</v>
      </c>
      <c r="C1697" s="152">
        <f t="shared" si="289"/>
        <v>14</v>
      </c>
      <c r="D1697" s="152" t="str">
        <f t="shared" si="290"/>
        <v>鬼頭</v>
      </c>
      <c r="E1697" s="152" t="str">
        <f t="shared" si="291"/>
        <v>神威</v>
      </c>
      <c r="F1697" s="153" t="str">
        <f t="shared" si="292"/>
        <v>ｷﾄｳ</v>
      </c>
      <c r="G1697" s="153" t="str">
        <f t="shared" si="293"/>
        <v>ｶﾑｲ</v>
      </c>
      <c r="H1697" s="154">
        <f t="shared" si="294"/>
        <v>1</v>
      </c>
      <c r="I1697" s="152" t="str">
        <f t="shared" si="286"/>
        <v>都富士森</v>
      </c>
      <c r="K1697" s="152" t="str">
        <f t="shared" si="295"/>
        <v>男</v>
      </c>
      <c r="M1697" s="380">
        <v>61430</v>
      </c>
      <c r="N1697" s="380" t="s">
        <v>1472</v>
      </c>
      <c r="O1697" s="380" t="s">
        <v>5260</v>
      </c>
      <c r="P1697" s="380" t="s">
        <v>1444</v>
      </c>
      <c r="Q1697" s="380" t="s">
        <v>5261</v>
      </c>
      <c r="R1697" s="380" t="s">
        <v>885</v>
      </c>
      <c r="S1697" s="379"/>
      <c r="T1697" s="380">
        <v>1</v>
      </c>
    </row>
    <row r="1698" spans="1:20" x14ac:dyDescent="0.2">
      <c r="A1698" s="151">
        <f t="shared" si="287"/>
        <v>61431</v>
      </c>
      <c r="B1698" s="151">
        <f t="shared" si="288"/>
        <v>6</v>
      </c>
      <c r="C1698" s="152">
        <f t="shared" si="289"/>
        <v>14</v>
      </c>
      <c r="D1698" s="152" t="str">
        <f t="shared" si="290"/>
        <v>池之上</v>
      </c>
      <c r="E1698" s="152" t="str">
        <f t="shared" si="291"/>
        <v>敬祐</v>
      </c>
      <c r="F1698" s="153" t="str">
        <f t="shared" si="292"/>
        <v>ｲｹﾉｳｴ</v>
      </c>
      <c r="G1698" s="153" t="str">
        <f t="shared" si="293"/>
        <v>ｹｲｽｹ</v>
      </c>
      <c r="H1698" s="154">
        <f t="shared" si="294"/>
        <v>1</v>
      </c>
      <c r="I1698" s="152" t="str">
        <f t="shared" si="286"/>
        <v>都富士森</v>
      </c>
      <c r="K1698" s="152" t="str">
        <f t="shared" si="295"/>
        <v>男</v>
      </c>
      <c r="M1698" s="380">
        <v>61431</v>
      </c>
      <c r="N1698" s="380" t="s">
        <v>6120</v>
      </c>
      <c r="O1698" s="380" t="s">
        <v>3769</v>
      </c>
      <c r="P1698" s="380" t="s">
        <v>6121</v>
      </c>
      <c r="Q1698" s="380" t="s">
        <v>306</v>
      </c>
      <c r="R1698" s="380" t="s">
        <v>885</v>
      </c>
      <c r="S1698" s="379"/>
      <c r="T1698" s="380">
        <v>1</v>
      </c>
    </row>
    <row r="1699" spans="1:20" x14ac:dyDescent="0.2">
      <c r="A1699" s="151">
        <f t="shared" si="287"/>
        <v>61432</v>
      </c>
      <c r="B1699" s="151">
        <f t="shared" si="288"/>
        <v>6</v>
      </c>
      <c r="C1699" s="152">
        <f t="shared" si="289"/>
        <v>14</v>
      </c>
      <c r="D1699" s="152" t="str">
        <f t="shared" si="290"/>
        <v>貴志</v>
      </c>
      <c r="E1699" s="152" t="str">
        <f t="shared" si="291"/>
        <v>凜太郎</v>
      </c>
      <c r="F1699" s="153" t="str">
        <f t="shared" si="292"/>
        <v>ｷｼ</v>
      </c>
      <c r="G1699" s="153" t="str">
        <f t="shared" si="293"/>
        <v>ﾘﾝﾀﾛｳ</v>
      </c>
      <c r="H1699" s="154">
        <f t="shared" si="294"/>
        <v>1</v>
      </c>
      <c r="I1699" s="152" t="str">
        <f t="shared" si="286"/>
        <v>都富士森</v>
      </c>
      <c r="K1699" s="152" t="str">
        <f t="shared" si="295"/>
        <v>男</v>
      </c>
      <c r="M1699" s="380">
        <v>61432</v>
      </c>
      <c r="N1699" s="380" t="s">
        <v>6122</v>
      </c>
      <c r="O1699" s="380" t="s">
        <v>5361</v>
      </c>
      <c r="P1699" s="380" t="s">
        <v>23</v>
      </c>
      <c r="Q1699" s="380" t="s">
        <v>1462</v>
      </c>
      <c r="R1699" s="380" t="s">
        <v>885</v>
      </c>
      <c r="S1699" s="379"/>
      <c r="T1699" s="380">
        <v>1</v>
      </c>
    </row>
    <row r="1700" spans="1:20" x14ac:dyDescent="0.2">
      <c r="A1700" s="151">
        <f t="shared" si="287"/>
        <v>61433</v>
      </c>
      <c r="B1700" s="151">
        <f t="shared" si="288"/>
        <v>6</v>
      </c>
      <c r="C1700" s="152">
        <f t="shared" si="289"/>
        <v>14</v>
      </c>
      <c r="D1700" s="152" t="str">
        <f t="shared" si="290"/>
        <v>岡田</v>
      </c>
      <c r="E1700" s="152" t="str">
        <f t="shared" si="291"/>
        <v>駿平</v>
      </c>
      <c r="F1700" s="153" t="str">
        <f t="shared" si="292"/>
        <v>ｵｶﾀﾞ</v>
      </c>
      <c r="G1700" s="153" t="str">
        <f t="shared" si="293"/>
        <v>ｼｭﾝﾍﾟｲ</v>
      </c>
      <c r="H1700" s="154">
        <f t="shared" si="294"/>
        <v>1</v>
      </c>
      <c r="I1700" s="152" t="str">
        <f t="shared" si="286"/>
        <v>都富士森</v>
      </c>
      <c r="K1700" s="152" t="str">
        <f t="shared" si="295"/>
        <v>男</v>
      </c>
      <c r="M1700" s="380">
        <v>61433</v>
      </c>
      <c r="N1700" s="380" t="s">
        <v>110</v>
      </c>
      <c r="O1700" s="380" t="s">
        <v>2731</v>
      </c>
      <c r="P1700" s="380" t="s">
        <v>332</v>
      </c>
      <c r="Q1700" s="380" t="s">
        <v>2732</v>
      </c>
      <c r="R1700" s="380" t="s">
        <v>885</v>
      </c>
      <c r="S1700" s="379"/>
      <c r="T1700" s="380">
        <v>1</v>
      </c>
    </row>
    <row r="1701" spans="1:20" x14ac:dyDescent="0.2">
      <c r="A1701" s="151">
        <f t="shared" si="287"/>
        <v>61434</v>
      </c>
      <c r="B1701" s="151">
        <f t="shared" si="288"/>
        <v>6</v>
      </c>
      <c r="C1701" s="152">
        <f t="shared" si="289"/>
        <v>14</v>
      </c>
      <c r="D1701" s="152" t="str">
        <f t="shared" si="290"/>
        <v>小嶋</v>
      </c>
      <c r="E1701" s="152" t="str">
        <f t="shared" si="291"/>
        <v>駿平</v>
      </c>
      <c r="F1701" s="153" t="str">
        <f t="shared" si="292"/>
        <v>ｺｼﾞﾏ</v>
      </c>
      <c r="G1701" s="153" t="str">
        <f t="shared" si="293"/>
        <v>ｼｭﾝﾍﾟｲ</v>
      </c>
      <c r="H1701" s="154">
        <f t="shared" si="294"/>
        <v>1</v>
      </c>
      <c r="I1701" s="152" t="str">
        <f t="shared" si="286"/>
        <v>都富士森</v>
      </c>
      <c r="K1701" s="152" t="str">
        <f t="shared" si="295"/>
        <v>男</v>
      </c>
      <c r="M1701" s="380">
        <v>61434</v>
      </c>
      <c r="N1701" s="380" t="s">
        <v>276</v>
      </c>
      <c r="O1701" s="380" t="s">
        <v>2731</v>
      </c>
      <c r="P1701" s="380" t="s">
        <v>563</v>
      </c>
      <c r="Q1701" s="380" t="s">
        <v>2732</v>
      </c>
      <c r="R1701" s="380" t="s">
        <v>885</v>
      </c>
      <c r="S1701" s="379"/>
      <c r="T1701" s="380">
        <v>1</v>
      </c>
    </row>
    <row r="1702" spans="1:20" x14ac:dyDescent="0.2">
      <c r="A1702" s="151">
        <f t="shared" si="287"/>
        <v>61435</v>
      </c>
      <c r="B1702" s="151">
        <f t="shared" si="288"/>
        <v>6</v>
      </c>
      <c r="C1702" s="152">
        <f t="shared" si="289"/>
        <v>14</v>
      </c>
      <c r="D1702" s="152" t="str">
        <f t="shared" si="290"/>
        <v>平松</v>
      </c>
      <c r="E1702" s="152" t="str">
        <f t="shared" si="291"/>
        <v>守瑠</v>
      </c>
      <c r="F1702" s="153" t="str">
        <f t="shared" si="292"/>
        <v>ﾋﾗﾏﾂ</v>
      </c>
      <c r="G1702" s="153" t="str">
        <f t="shared" si="293"/>
        <v>ﾏﾓﾙ</v>
      </c>
      <c r="H1702" s="154">
        <f t="shared" si="294"/>
        <v>1</v>
      </c>
      <c r="I1702" s="152" t="str">
        <f t="shared" si="286"/>
        <v>都富士森</v>
      </c>
      <c r="K1702" s="152" t="str">
        <f t="shared" si="295"/>
        <v>男</v>
      </c>
      <c r="M1702" s="380">
        <v>61435</v>
      </c>
      <c r="N1702" s="380" t="s">
        <v>3632</v>
      </c>
      <c r="O1702" s="380" t="s">
        <v>6123</v>
      </c>
      <c r="P1702" s="380" t="s">
        <v>3634</v>
      </c>
      <c r="Q1702" s="380" t="s">
        <v>471</v>
      </c>
      <c r="R1702" s="380" t="s">
        <v>885</v>
      </c>
      <c r="S1702" s="379"/>
      <c r="T1702" s="380">
        <v>1</v>
      </c>
    </row>
    <row r="1703" spans="1:20" x14ac:dyDescent="0.2">
      <c r="A1703" s="151">
        <f t="shared" si="287"/>
        <v>61451</v>
      </c>
      <c r="B1703" s="151">
        <f t="shared" si="288"/>
        <v>6</v>
      </c>
      <c r="C1703" s="152">
        <f t="shared" si="289"/>
        <v>14</v>
      </c>
      <c r="D1703" s="152" t="str">
        <f t="shared" si="290"/>
        <v>伊久美</v>
      </c>
      <c r="E1703" s="152" t="str">
        <f t="shared" si="291"/>
        <v>由菜</v>
      </c>
      <c r="F1703" s="153" t="str">
        <f t="shared" si="292"/>
        <v>ｲｸﾐ</v>
      </c>
      <c r="G1703" s="153" t="str">
        <f t="shared" si="293"/>
        <v>ﾕﾅ</v>
      </c>
      <c r="H1703" s="154">
        <f t="shared" si="294"/>
        <v>3</v>
      </c>
      <c r="I1703" s="152" t="str">
        <f t="shared" si="286"/>
        <v>都富士森</v>
      </c>
      <c r="K1703" s="152" t="str">
        <f t="shared" si="295"/>
        <v>女</v>
      </c>
      <c r="M1703" s="380">
        <v>61451</v>
      </c>
      <c r="N1703" s="380" t="s">
        <v>2817</v>
      </c>
      <c r="O1703" s="380" t="s">
        <v>2818</v>
      </c>
      <c r="P1703" s="380" t="s">
        <v>995</v>
      </c>
      <c r="Q1703" s="380" t="s">
        <v>2819</v>
      </c>
      <c r="R1703" s="380" t="s">
        <v>886</v>
      </c>
      <c r="S1703" s="379"/>
      <c r="T1703" s="380">
        <v>3</v>
      </c>
    </row>
    <row r="1704" spans="1:20" x14ac:dyDescent="0.2">
      <c r="A1704" s="151">
        <f t="shared" si="287"/>
        <v>61453</v>
      </c>
      <c r="B1704" s="151">
        <f t="shared" si="288"/>
        <v>6</v>
      </c>
      <c r="C1704" s="152">
        <f t="shared" si="289"/>
        <v>14</v>
      </c>
      <c r="D1704" s="152" t="str">
        <f t="shared" si="290"/>
        <v>小澤</v>
      </c>
      <c r="E1704" s="152" t="str">
        <f t="shared" si="291"/>
        <v>茜</v>
      </c>
      <c r="F1704" s="153" t="str">
        <f t="shared" si="292"/>
        <v>ｵｻﾞﾜ</v>
      </c>
      <c r="G1704" s="153" t="str">
        <f t="shared" si="293"/>
        <v>ｱｶﾈ</v>
      </c>
      <c r="H1704" s="154">
        <f t="shared" si="294"/>
        <v>3</v>
      </c>
      <c r="I1704" s="152" t="str">
        <f t="shared" si="286"/>
        <v>都富士森</v>
      </c>
      <c r="K1704" s="152" t="str">
        <f t="shared" si="295"/>
        <v>女</v>
      </c>
      <c r="M1704" s="380">
        <v>61453</v>
      </c>
      <c r="N1704" s="380" t="s">
        <v>652</v>
      </c>
      <c r="O1704" s="380" t="s">
        <v>1640</v>
      </c>
      <c r="P1704" s="380" t="s">
        <v>653</v>
      </c>
      <c r="Q1704" s="380" t="s">
        <v>1641</v>
      </c>
      <c r="R1704" s="380" t="s">
        <v>886</v>
      </c>
      <c r="S1704" s="379"/>
      <c r="T1704" s="380">
        <v>3</v>
      </c>
    </row>
    <row r="1705" spans="1:20" x14ac:dyDescent="0.2">
      <c r="A1705" s="151">
        <f t="shared" si="287"/>
        <v>61454</v>
      </c>
      <c r="B1705" s="151">
        <f t="shared" si="288"/>
        <v>6</v>
      </c>
      <c r="C1705" s="152">
        <f t="shared" si="289"/>
        <v>14</v>
      </c>
      <c r="D1705" s="152" t="str">
        <f t="shared" si="290"/>
        <v>加藤</v>
      </c>
      <c r="E1705" s="152" t="str">
        <f t="shared" si="291"/>
        <v>舞</v>
      </c>
      <c r="F1705" s="153" t="str">
        <f t="shared" si="292"/>
        <v>ｶﾄｳ</v>
      </c>
      <c r="G1705" s="153" t="str">
        <f t="shared" si="293"/>
        <v>ﾏｲ</v>
      </c>
      <c r="H1705" s="154">
        <f t="shared" si="294"/>
        <v>3</v>
      </c>
      <c r="I1705" s="152" t="str">
        <f t="shared" si="286"/>
        <v>都富士森</v>
      </c>
      <c r="K1705" s="152" t="str">
        <f t="shared" si="295"/>
        <v>女</v>
      </c>
      <c r="M1705" s="380">
        <v>61454</v>
      </c>
      <c r="N1705" s="380" t="s">
        <v>111</v>
      </c>
      <c r="O1705" s="380" t="s">
        <v>924</v>
      </c>
      <c r="P1705" s="380" t="s">
        <v>348</v>
      </c>
      <c r="Q1705" s="380" t="s">
        <v>411</v>
      </c>
      <c r="R1705" s="380" t="s">
        <v>886</v>
      </c>
      <c r="S1705" s="379"/>
      <c r="T1705" s="380">
        <v>3</v>
      </c>
    </row>
    <row r="1706" spans="1:20" x14ac:dyDescent="0.2">
      <c r="A1706" s="151">
        <f t="shared" si="287"/>
        <v>61455</v>
      </c>
      <c r="B1706" s="151">
        <f t="shared" si="288"/>
        <v>6</v>
      </c>
      <c r="C1706" s="152">
        <f t="shared" si="289"/>
        <v>14</v>
      </c>
      <c r="D1706" s="152" t="str">
        <f t="shared" si="290"/>
        <v>加藤</v>
      </c>
      <c r="E1706" s="152" t="str">
        <f t="shared" si="291"/>
        <v>佑未</v>
      </c>
      <c r="F1706" s="153" t="str">
        <f t="shared" si="292"/>
        <v>ｶﾄｳ</v>
      </c>
      <c r="G1706" s="153" t="str">
        <f t="shared" si="293"/>
        <v>ﾕﾐ</v>
      </c>
      <c r="H1706" s="154">
        <f t="shared" si="294"/>
        <v>3</v>
      </c>
      <c r="I1706" s="152" t="str">
        <f t="shared" si="286"/>
        <v>都富士森</v>
      </c>
      <c r="K1706" s="152" t="str">
        <f t="shared" si="295"/>
        <v>女</v>
      </c>
      <c r="M1706" s="380">
        <v>61455</v>
      </c>
      <c r="N1706" s="380" t="s">
        <v>111</v>
      </c>
      <c r="O1706" s="380" t="s">
        <v>2820</v>
      </c>
      <c r="P1706" s="380" t="s">
        <v>348</v>
      </c>
      <c r="Q1706" s="380" t="s">
        <v>2821</v>
      </c>
      <c r="R1706" s="380" t="s">
        <v>886</v>
      </c>
      <c r="S1706" s="379"/>
      <c r="T1706" s="380">
        <v>3</v>
      </c>
    </row>
    <row r="1707" spans="1:20" x14ac:dyDescent="0.2">
      <c r="A1707" s="151">
        <f t="shared" si="287"/>
        <v>61456</v>
      </c>
      <c r="B1707" s="151">
        <f t="shared" si="288"/>
        <v>6</v>
      </c>
      <c r="C1707" s="152">
        <f t="shared" si="289"/>
        <v>14</v>
      </c>
      <c r="D1707" s="152" t="str">
        <f t="shared" si="290"/>
        <v>川村</v>
      </c>
      <c r="E1707" s="152" t="str">
        <f t="shared" si="291"/>
        <v>春菜</v>
      </c>
      <c r="F1707" s="153" t="str">
        <f t="shared" si="292"/>
        <v>ｶﾜﾑﾗ</v>
      </c>
      <c r="G1707" s="153" t="str">
        <f t="shared" si="293"/>
        <v>ﾊﾅ</v>
      </c>
      <c r="H1707" s="154">
        <f t="shared" si="294"/>
        <v>3</v>
      </c>
      <c r="I1707" s="152" t="str">
        <f t="shared" si="286"/>
        <v>都富士森</v>
      </c>
      <c r="K1707" s="152" t="str">
        <f t="shared" si="295"/>
        <v>女</v>
      </c>
      <c r="M1707" s="380">
        <v>61456</v>
      </c>
      <c r="N1707" s="380" t="s">
        <v>186</v>
      </c>
      <c r="O1707" s="380" t="s">
        <v>177</v>
      </c>
      <c r="P1707" s="380" t="s">
        <v>582</v>
      </c>
      <c r="Q1707" s="380" t="s">
        <v>1281</v>
      </c>
      <c r="R1707" s="380" t="s">
        <v>886</v>
      </c>
      <c r="S1707" s="379"/>
      <c r="T1707" s="380">
        <v>3</v>
      </c>
    </row>
    <row r="1708" spans="1:20" x14ac:dyDescent="0.2">
      <c r="A1708" s="151">
        <f t="shared" si="287"/>
        <v>61458</v>
      </c>
      <c r="B1708" s="151">
        <f t="shared" si="288"/>
        <v>6</v>
      </c>
      <c r="C1708" s="152">
        <f t="shared" si="289"/>
        <v>14</v>
      </c>
      <c r="D1708" s="152" t="str">
        <f t="shared" si="290"/>
        <v>佐々木</v>
      </c>
      <c r="E1708" s="152" t="str">
        <f t="shared" si="291"/>
        <v>愛里</v>
      </c>
      <c r="F1708" s="153" t="str">
        <f t="shared" si="292"/>
        <v>ｻｻｷ</v>
      </c>
      <c r="G1708" s="153" t="str">
        <f t="shared" si="293"/>
        <v>ｱｲﾘ</v>
      </c>
      <c r="H1708" s="154">
        <f t="shared" si="294"/>
        <v>3</v>
      </c>
      <c r="I1708" s="152" t="str">
        <f t="shared" si="286"/>
        <v>都富士森</v>
      </c>
      <c r="K1708" s="152" t="str">
        <f t="shared" si="295"/>
        <v>女</v>
      </c>
      <c r="M1708" s="380">
        <v>61458</v>
      </c>
      <c r="N1708" s="380" t="s">
        <v>505</v>
      </c>
      <c r="O1708" s="380" t="s">
        <v>1653</v>
      </c>
      <c r="P1708" s="380" t="s">
        <v>506</v>
      </c>
      <c r="Q1708" s="380" t="s">
        <v>1270</v>
      </c>
      <c r="R1708" s="380" t="s">
        <v>886</v>
      </c>
      <c r="S1708" s="379"/>
      <c r="T1708" s="380">
        <v>3</v>
      </c>
    </row>
    <row r="1709" spans="1:20" x14ac:dyDescent="0.2">
      <c r="A1709" s="151">
        <f t="shared" si="287"/>
        <v>61460</v>
      </c>
      <c r="B1709" s="151">
        <f t="shared" si="288"/>
        <v>6</v>
      </c>
      <c r="C1709" s="152">
        <f t="shared" si="289"/>
        <v>14</v>
      </c>
      <c r="D1709" s="152" t="str">
        <f t="shared" si="290"/>
        <v>塩川</v>
      </c>
      <c r="E1709" s="152" t="str">
        <f t="shared" si="291"/>
        <v>愛</v>
      </c>
      <c r="F1709" s="153" t="str">
        <f t="shared" si="292"/>
        <v>ｼｵｶﾜ</v>
      </c>
      <c r="G1709" s="153" t="str">
        <f t="shared" si="293"/>
        <v>ﾏﾅ</v>
      </c>
      <c r="H1709" s="154">
        <f t="shared" si="294"/>
        <v>2</v>
      </c>
      <c r="I1709" s="152" t="str">
        <f t="shared" si="286"/>
        <v>都富士森</v>
      </c>
      <c r="K1709" s="152" t="str">
        <f t="shared" si="295"/>
        <v>女</v>
      </c>
      <c r="M1709" s="380">
        <v>61460</v>
      </c>
      <c r="N1709" s="380" t="s">
        <v>4580</v>
      </c>
      <c r="O1709" s="380" t="s">
        <v>155</v>
      </c>
      <c r="P1709" s="380" t="s">
        <v>4581</v>
      </c>
      <c r="Q1709" s="380" t="s">
        <v>657</v>
      </c>
      <c r="R1709" s="380" t="s">
        <v>886</v>
      </c>
      <c r="S1709" s="379"/>
      <c r="T1709" s="380">
        <v>2</v>
      </c>
    </row>
    <row r="1710" spans="1:20" x14ac:dyDescent="0.2">
      <c r="A1710" s="151">
        <f t="shared" si="287"/>
        <v>61462</v>
      </c>
      <c r="B1710" s="151">
        <f t="shared" si="288"/>
        <v>6</v>
      </c>
      <c r="C1710" s="152">
        <f t="shared" si="289"/>
        <v>14</v>
      </c>
      <c r="D1710" s="152" t="str">
        <f t="shared" si="290"/>
        <v>北野</v>
      </c>
      <c r="E1710" s="152" t="str">
        <f t="shared" si="291"/>
        <v>愛実</v>
      </c>
      <c r="F1710" s="153" t="str">
        <f t="shared" si="292"/>
        <v>ｷﾀﾉ</v>
      </c>
      <c r="G1710" s="153" t="str">
        <f t="shared" si="293"/>
        <v>ﾏﾅﾐ</v>
      </c>
      <c r="H1710" s="154">
        <f t="shared" si="294"/>
        <v>2</v>
      </c>
      <c r="I1710" s="152" t="str">
        <f t="shared" si="286"/>
        <v>都富士森</v>
      </c>
      <c r="K1710" s="152" t="str">
        <f t="shared" si="295"/>
        <v>女</v>
      </c>
      <c r="M1710" s="380">
        <v>61462</v>
      </c>
      <c r="N1710" s="380" t="s">
        <v>5262</v>
      </c>
      <c r="O1710" s="380" t="s">
        <v>3865</v>
      </c>
      <c r="P1710" s="380" t="s">
        <v>5263</v>
      </c>
      <c r="Q1710" s="380" t="s">
        <v>1319</v>
      </c>
      <c r="R1710" s="380" t="s">
        <v>886</v>
      </c>
      <c r="S1710" s="379"/>
      <c r="T1710" s="380">
        <v>2</v>
      </c>
    </row>
    <row r="1711" spans="1:20" x14ac:dyDescent="0.2">
      <c r="A1711" s="151">
        <f t="shared" si="287"/>
        <v>61501</v>
      </c>
      <c r="B1711" s="151">
        <f t="shared" si="288"/>
        <v>6</v>
      </c>
      <c r="C1711" s="152">
        <f t="shared" si="289"/>
        <v>15</v>
      </c>
      <c r="D1711" s="152" t="str">
        <f t="shared" si="290"/>
        <v>井戸川</v>
      </c>
      <c r="E1711" s="152" t="str">
        <f t="shared" si="291"/>
        <v>竜馬</v>
      </c>
      <c r="F1711" s="153" t="str">
        <f t="shared" si="292"/>
        <v>ｲﾄﾞｶﾞﾜ</v>
      </c>
      <c r="G1711" s="153" t="str">
        <f t="shared" si="293"/>
        <v>ﾘｮｳﾏ</v>
      </c>
      <c r="H1711" s="154">
        <f t="shared" si="294"/>
        <v>3</v>
      </c>
      <c r="I1711" s="152" t="str">
        <f t="shared" si="286"/>
        <v>都松が谷</v>
      </c>
      <c r="K1711" s="152" t="str">
        <f t="shared" si="295"/>
        <v>男</v>
      </c>
      <c r="M1711" s="380">
        <v>61501</v>
      </c>
      <c r="N1711" s="380" t="s">
        <v>2031</v>
      </c>
      <c r="O1711" s="380" t="s">
        <v>2032</v>
      </c>
      <c r="P1711" s="380" t="s">
        <v>2254</v>
      </c>
      <c r="Q1711" s="380" t="s">
        <v>2255</v>
      </c>
      <c r="R1711" s="380" t="s">
        <v>885</v>
      </c>
      <c r="S1711" s="379"/>
      <c r="T1711" s="380">
        <v>3</v>
      </c>
    </row>
    <row r="1712" spans="1:20" x14ac:dyDescent="0.2">
      <c r="A1712" s="151">
        <f t="shared" si="287"/>
        <v>61502</v>
      </c>
      <c r="B1712" s="151">
        <f t="shared" si="288"/>
        <v>6</v>
      </c>
      <c r="C1712" s="152">
        <f t="shared" si="289"/>
        <v>15</v>
      </c>
      <c r="D1712" s="152" t="str">
        <f t="shared" si="290"/>
        <v>反田</v>
      </c>
      <c r="E1712" s="152" t="str">
        <f t="shared" si="291"/>
        <v>礼也</v>
      </c>
      <c r="F1712" s="153" t="str">
        <f t="shared" si="292"/>
        <v>ｿﾘﾀ</v>
      </c>
      <c r="G1712" s="153" t="str">
        <f t="shared" si="293"/>
        <v>ﾗｲﾔ</v>
      </c>
      <c r="H1712" s="154">
        <f t="shared" si="294"/>
        <v>3</v>
      </c>
      <c r="I1712" s="152" t="str">
        <f t="shared" si="286"/>
        <v>都松が谷</v>
      </c>
      <c r="K1712" s="152" t="str">
        <f t="shared" si="295"/>
        <v>男</v>
      </c>
      <c r="M1712" s="380">
        <v>61502</v>
      </c>
      <c r="N1712" s="380" t="s">
        <v>2033</v>
      </c>
      <c r="O1712" s="380" t="s">
        <v>2034</v>
      </c>
      <c r="P1712" s="380" t="s">
        <v>2256</v>
      </c>
      <c r="Q1712" s="380" t="s">
        <v>2257</v>
      </c>
      <c r="R1712" s="380" t="s">
        <v>885</v>
      </c>
      <c r="S1712" s="379"/>
      <c r="T1712" s="380">
        <v>3</v>
      </c>
    </row>
    <row r="1713" spans="1:20" x14ac:dyDescent="0.2">
      <c r="A1713" s="151">
        <f t="shared" si="287"/>
        <v>61503</v>
      </c>
      <c r="B1713" s="151">
        <f t="shared" si="288"/>
        <v>6</v>
      </c>
      <c r="C1713" s="152">
        <f t="shared" si="289"/>
        <v>15</v>
      </c>
      <c r="D1713" s="152" t="str">
        <f t="shared" si="290"/>
        <v>堀</v>
      </c>
      <c r="E1713" s="152" t="str">
        <f t="shared" si="291"/>
        <v>晟也</v>
      </c>
      <c r="F1713" s="153" t="str">
        <f t="shared" si="292"/>
        <v>ﾎﾘ</v>
      </c>
      <c r="G1713" s="153" t="str">
        <f t="shared" si="293"/>
        <v>ﾏｻﾔ</v>
      </c>
      <c r="H1713" s="154">
        <f t="shared" si="294"/>
        <v>3</v>
      </c>
      <c r="I1713" s="152" t="str">
        <f t="shared" si="286"/>
        <v>都松が谷</v>
      </c>
      <c r="K1713" s="152" t="str">
        <f t="shared" si="295"/>
        <v>男</v>
      </c>
      <c r="M1713" s="380">
        <v>61503</v>
      </c>
      <c r="N1713" s="380" t="s">
        <v>1265</v>
      </c>
      <c r="O1713" s="380" t="s">
        <v>2035</v>
      </c>
      <c r="P1713" s="380" t="s">
        <v>1266</v>
      </c>
      <c r="Q1713" s="380" t="s">
        <v>340</v>
      </c>
      <c r="R1713" s="380" t="s">
        <v>885</v>
      </c>
      <c r="S1713" s="379"/>
      <c r="T1713" s="380">
        <v>3</v>
      </c>
    </row>
    <row r="1714" spans="1:20" x14ac:dyDescent="0.2">
      <c r="A1714" s="151">
        <f t="shared" si="287"/>
        <v>61504</v>
      </c>
      <c r="B1714" s="151">
        <f t="shared" si="288"/>
        <v>6</v>
      </c>
      <c r="C1714" s="152">
        <f t="shared" si="289"/>
        <v>15</v>
      </c>
      <c r="D1714" s="152" t="str">
        <f t="shared" si="290"/>
        <v>田中</v>
      </c>
      <c r="E1714" s="152" t="str">
        <f t="shared" si="291"/>
        <v>健也</v>
      </c>
      <c r="F1714" s="153" t="str">
        <f t="shared" si="292"/>
        <v>ﾀﾅｶ</v>
      </c>
      <c r="G1714" s="153" t="str">
        <f t="shared" si="293"/>
        <v>ｹﾝﾔ</v>
      </c>
      <c r="H1714" s="154">
        <f t="shared" si="294"/>
        <v>3</v>
      </c>
      <c r="I1714" s="152" t="str">
        <f t="shared" si="286"/>
        <v>都松が谷</v>
      </c>
      <c r="K1714" s="152" t="str">
        <f t="shared" si="295"/>
        <v>男</v>
      </c>
      <c r="M1714" s="380">
        <v>61504</v>
      </c>
      <c r="N1714" s="380" t="s">
        <v>138</v>
      </c>
      <c r="O1714" s="380" t="s">
        <v>1396</v>
      </c>
      <c r="P1714" s="380" t="s">
        <v>418</v>
      </c>
      <c r="Q1714" s="380" t="s">
        <v>1264</v>
      </c>
      <c r="R1714" s="380" t="s">
        <v>885</v>
      </c>
      <c r="S1714" s="379"/>
      <c r="T1714" s="380">
        <v>3</v>
      </c>
    </row>
    <row r="1715" spans="1:20" x14ac:dyDescent="0.2">
      <c r="A1715" s="151">
        <f t="shared" si="287"/>
        <v>61505</v>
      </c>
      <c r="B1715" s="151">
        <f t="shared" si="288"/>
        <v>6</v>
      </c>
      <c r="C1715" s="152">
        <f t="shared" si="289"/>
        <v>15</v>
      </c>
      <c r="D1715" s="152" t="str">
        <f t="shared" si="290"/>
        <v>大久保</v>
      </c>
      <c r="E1715" s="152" t="str">
        <f t="shared" si="291"/>
        <v>省吾</v>
      </c>
      <c r="F1715" s="153" t="str">
        <f t="shared" si="292"/>
        <v>ｵｵｸﾎﾞ</v>
      </c>
      <c r="G1715" s="153" t="str">
        <f t="shared" si="293"/>
        <v>ｼｮｳｺﾞ</v>
      </c>
      <c r="H1715" s="154">
        <f t="shared" si="294"/>
        <v>3</v>
      </c>
      <c r="I1715" s="152" t="str">
        <f t="shared" si="286"/>
        <v>都松が谷</v>
      </c>
      <c r="K1715" s="152" t="str">
        <f t="shared" si="295"/>
        <v>男</v>
      </c>
      <c r="M1715" s="380">
        <v>61505</v>
      </c>
      <c r="N1715" s="380" t="s">
        <v>428</v>
      </c>
      <c r="O1715" s="380" t="s">
        <v>1365</v>
      </c>
      <c r="P1715" s="380" t="s">
        <v>429</v>
      </c>
      <c r="Q1715" s="380" t="s">
        <v>990</v>
      </c>
      <c r="R1715" s="380" t="s">
        <v>885</v>
      </c>
      <c r="S1715" s="379"/>
      <c r="T1715" s="380">
        <v>3</v>
      </c>
    </row>
    <row r="1716" spans="1:20" x14ac:dyDescent="0.2">
      <c r="A1716" s="151">
        <f t="shared" si="287"/>
        <v>61506</v>
      </c>
      <c r="B1716" s="151">
        <f t="shared" si="288"/>
        <v>6</v>
      </c>
      <c r="C1716" s="152">
        <f t="shared" si="289"/>
        <v>15</v>
      </c>
      <c r="D1716" s="152" t="str">
        <f t="shared" si="290"/>
        <v>井上</v>
      </c>
      <c r="E1716" s="152" t="str">
        <f t="shared" si="291"/>
        <v>遥志</v>
      </c>
      <c r="F1716" s="153" t="str">
        <f t="shared" si="292"/>
        <v>ｲﾉｳｴ</v>
      </c>
      <c r="G1716" s="153" t="str">
        <f t="shared" si="293"/>
        <v>ﾖｳｼﾞ</v>
      </c>
      <c r="H1716" s="154">
        <f t="shared" si="294"/>
        <v>3</v>
      </c>
      <c r="I1716" s="152" t="str">
        <f t="shared" si="286"/>
        <v>都松が谷</v>
      </c>
      <c r="K1716" s="152" t="str">
        <f t="shared" si="295"/>
        <v>男</v>
      </c>
      <c r="M1716" s="380">
        <v>61506</v>
      </c>
      <c r="N1716" s="380" t="s">
        <v>166</v>
      </c>
      <c r="O1716" s="380" t="s">
        <v>2036</v>
      </c>
      <c r="P1716" s="380" t="s">
        <v>508</v>
      </c>
      <c r="Q1716" s="380" t="s">
        <v>2258</v>
      </c>
      <c r="R1716" s="380" t="s">
        <v>885</v>
      </c>
      <c r="S1716" s="379"/>
      <c r="T1716" s="380">
        <v>3</v>
      </c>
    </row>
    <row r="1717" spans="1:20" x14ac:dyDescent="0.2">
      <c r="A1717" s="151">
        <f t="shared" si="287"/>
        <v>61507</v>
      </c>
      <c r="B1717" s="151">
        <f t="shared" si="288"/>
        <v>6</v>
      </c>
      <c r="C1717" s="152">
        <f t="shared" si="289"/>
        <v>15</v>
      </c>
      <c r="D1717" s="152" t="str">
        <f t="shared" si="290"/>
        <v>石川</v>
      </c>
      <c r="E1717" s="152" t="str">
        <f t="shared" si="291"/>
        <v>大成</v>
      </c>
      <c r="F1717" s="153" t="str">
        <f t="shared" si="292"/>
        <v>ｲｼｶﾜ</v>
      </c>
      <c r="G1717" s="153" t="str">
        <f t="shared" si="293"/>
        <v>ﾀｲｾｲ</v>
      </c>
      <c r="H1717" s="154">
        <f t="shared" si="294"/>
        <v>3</v>
      </c>
      <c r="I1717" s="152" t="str">
        <f t="shared" si="286"/>
        <v>都松が谷</v>
      </c>
      <c r="K1717" s="152" t="str">
        <f t="shared" si="295"/>
        <v>男</v>
      </c>
      <c r="M1717" s="380">
        <v>61507</v>
      </c>
      <c r="N1717" s="380" t="s">
        <v>119</v>
      </c>
      <c r="O1717" s="380" t="s">
        <v>1027</v>
      </c>
      <c r="P1717" s="380" t="s">
        <v>547</v>
      </c>
      <c r="Q1717" s="380" t="s">
        <v>1438</v>
      </c>
      <c r="R1717" s="380" t="s">
        <v>885</v>
      </c>
      <c r="S1717" s="379"/>
      <c r="T1717" s="380">
        <v>3</v>
      </c>
    </row>
    <row r="1718" spans="1:20" x14ac:dyDescent="0.2">
      <c r="A1718" s="151">
        <f t="shared" si="287"/>
        <v>61508</v>
      </c>
      <c r="B1718" s="151">
        <f t="shared" si="288"/>
        <v>6</v>
      </c>
      <c r="C1718" s="152">
        <f t="shared" si="289"/>
        <v>15</v>
      </c>
      <c r="D1718" s="152" t="str">
        <f t="shared" si="290"/>
        <v>松兼</v>
      </c>
      <c r="E1718" s="152" t="str">
        <f t="shared" si="291"/>
        <v>颯汰</v>
      </c>
      <c r="F1718" s="153" t="str">
        <f t="shared" si="292"/>
        <v>ﾏﾂｶﾈ</v>
      </c>
      <c r="G1718" s="153" t="str">
        <f t="shared" si="293"/>
        <v>ｿｳﾀ</v>
      </c>
      <c r="H1718" s="154">
        <f t="shared" si="294"/>
        <v>3</v>
      </c>
      <c r="I1718" s="152" t="str">
        <f t="shared" si="286"/>
        <v>都松が谷</v>
      </c>
      <c r="K1718" s="152" t="str">
        <f t="shared" si="295"/>
        <v>男</v>
      </c>
      <c r="M1718" s="380">
        <v>61508</v>
      </c>
      <c r="N1718" s="380" t="s">
        <v>2037</v>
      </c>
      <c r="O1718" s="380" t="s">
        <v>1831</v>
      </c>
      <c r="P1718" s="380" t="s">
        <v>2259</v>
      </c>
      <c r="Q1718" s="380" t="s">
        <v>594</v>
      </c>
      <c r="R1718" s="380" t="s">
        <v>885</v>
      </c>
      <c r="S1718" s="379"/>
      <c r="T1718" s="380">
        <v>3</v>
      </c>
    </row>
    <row r="1719" spans="1:20" x14ac:dyDescent="0.2">
      <c r="A1719" s="151">
        <f t="shared" si="287"/>
        <v>61509</v>
      </c>
      <c r="B1719" s="151">
        <f t="shared" si="288"/>
        <v>6</v>
      </c>
      <c r="C1719" s="152">
        <f t="shared" si="289"/>
        <v>15</v>
      </c>
      <c r="D1719" s="152" t="str">
        <f t="shared" si="290"/>
        <v>石川</v>
      </c>
      <c r="E1719" s="152" t="str">
        <f t="shared" si="291"/>
        <v>雅己</v>
      </c>
      <c r="F1719" s="153" t="str">
        <f t="shared" si="292"/>
        <v>ｲｼｶﾜ</v>
      </c>
      <c r="G1719" s="153" t="str">
        <f t="shared" si="293"/>
        <v>ﾏｻｷ</v>
      </c>
      <c r="H1719" s="154">
        <f t="shared" si="294"/>
        <v>3</v>
      </c>
      <c r="I1719" s="152" t="str">
        <f t="shared" si="286"/>
        <v>都松が谷</v>
      </c>
      <c r="K1719" s="152" t="str">
        <f t="shared" si="295"/>
        <v>男</v>
      </c>
      <c r="M1719" s="380">
        <v>61509</v>
      </c>
      <c r="N1719" s="380" t="s">
        <v>119</v>
      </c>
      <c r="O1719" s="380" t="s">
        <v>2038</v>
      </c>
      <c r="P1719" s="380" t="s">
        <v>547</v>
      </c>
      <c r="Q1719" s="380" t="s">
        <v>446</v>
      </c>
      <c r="R1719" s="380" t="s">
        <v>885</v>
      </c>
      <c r="S1719" s="379"/>
      <c r="T1719" s="380">
        <v>3</v>
      </c>
    </row>
    <row r="1720" spans="1:20" x14ac:dyDescent="0.2">
      <c r="A1720" s="151">
        <f t="shared" si="287"/>
        <v>61510</v>
      </c>
      <c r="B1720" s="151">
        <f t="shared" si="288"/>
        <v>6</v>
      </c>
      <c r="C1720" s="152">
        <f t="shared" si="289"/>
        <v>15</v>
      </c>
      <c r="D1720" s="152" t="str">
        <f t="shared" si="290"/>
        <v>日野</v>
      </c>
      <c r="E1720" s="152" t="str">
        <f t="shared" si="291"/>
        <v>真希</v>
      </c>
      <c r="F1720" s="153" t="str">
        <f t="shared" si="292"/>
        <v>ﾋﾉ</v>
      </c>
      <c r="G1720" s="153" t="str">
        <f t="shared" si="293"/>
        <v>ﾏｻｷ</v>
      </c>
      <c r="H1720" s="154">
        <f t="shared" si="294"/>
        <v>3</v>
      </c>
      <c r="I1720" s="152" t="str">
        <f t="shared" si="286"/>
        <v>都松が谷</v>
      </c>
      <c r="K1720" s="152" t="str">
        <f t="shared" si="295"/>
        <v>男</v>
      </c>
      <c r="M1720" s="380">
        <v>61510</v>
      </c>
      <c r="N1720" s="380" t="s">
        <v>259</v>
      </c>
      <c r="O1720" s="380" t="s">
        <v>1668</v>
      </c>
      <c r="P1720" s="380" t="s">
        <v>573</v>
      </c>
      <c r="Q1720" s="380" t="s">
        <v>446</v>
      </c>
      <c r="R1720" s="380" t="s">
        <v>885</v>
      </c>
      <c r="S1720" s="379"/>
      <c r="T1720" s="380">
        <v>3</v>
      </c>
    </row>
    <row r="1721" spans="1:20" x14ac:dyDescent="0.2">
      <c r="A1721" s="151">
        <f t="shared" si="287"/>
        <v>61511</v>
      </c>
      <c r="B1721" s="151">
        <f t="shared" si="288"/>
        <v>6</v>
      </c>
      <c r="C1721" s="152">
        <f t="shared" si="289"/>
        <v>15</v>
      </c>
      <c r="D1721" s="152" t="str">
        <f t="shared" si="290"/>
        <v>粕谷</v>
      </c>
      <c r="E1721" s="152" t="str">
        <f t="shared" si="291"/>
        <v>有幸</v>
      </c>
      <c r="F1721" s="153" t="str">
        <f t="shared" si="292"/>
        <v>ｶｽﾔ</v>
      </c>
      <c r="G1721" s="153" t="str">
        <f t="shared" si="293"/>
        <v>ｱﾕｷ</v>
      </c>
      <c r="H1721" s="154">
        <f t="shared" si="294"/>
        <v>3</v>
      </c>
      <c r="I1721" s="152" t="str">
        <f t="shared" si="286"/>
        <v>都松が谷</v>
      </c>
      <c r="K1721" s="152" t="str">
        <f t="shared" si="295"/>
        <v>男</v>
      </c>
      <c r="M1721" s="380">
        <v>61511</v>
      </c>
      <c r="N1721" s="380" t="s">
        <v>2039</v>
      </c>
      <c r="O1721" s="380" t="s">
        <v>2040</v>
      </c>
      <c r="P1721" s="380" t="s">
        <v>2260</v>
      </c>
      <c r="Q1721" s="380" t="s">
        <v>2261</v>
      </c>
      <c r="R1721" s="380" t="s">
        <v>885</v>
      </c>
      <c r="S1721" s="379"/>
      <c r="T1721" s="380">
        <v>3</v>
      </c>
    </row>
    <row r="1722" spans="1:20" x14ac:dyDescent="0.2">
      <c r="A1722" s="151">
        <f t="shared" si="287"/>
        <v>61512</v>
      </c>
      <c r="B1722" s="151">
        <f t="shared" si="288"/>
        <v>6</v>
      </c>
      <c r="C1722" s="152">
        <f t="shared" si="289"/>
        <v>15</v>
      </c>
      <c r="D1722" s="152" t="str">
        <f t="shared" si="290"/>
        <v>大村</v>
      </c>
      <c r="E1722" s="152" t="str">
        <f t="shared" si="291"/>
        <v>怜</v>
      </c>
      <c r="F1722" s="153" t="str">
        <f t="shared" si="292"/>
        <v>ｵｵﾑﾗ</v>
      </c>
      <c r="G1722" s="153" t="str">
        <f t="shared" si="293"/>
        <v>ｻﾄｼ</v>
      </c>
      <c r="H1722" s="154">
        <f t="shared" si="294"/>
        <v>3</v>
      </c>
      <c r="I1722" s="152" t="str">
        <f t="shared" si="286"/>
        <v>都松が谷</v>
      </c>
      <c r="K1722" s="152" t="str">
        <f t="shared" si="295"/>
        <v>男</v>
      </c>
      <c r="M1722" s="380">
        <v>61512</v>
      </c>
      <c r="N1722" s="380" t="s">
        <v>1981</v>
      </c>
      <c r="O1722" s="380" t="s">
        <v>247</v>
      </c>
      <c r="P1722" s="380" t="s">
        <v>2232</v>
      </c>
      <c r="Q1722" s="380" t="s">
        <v>981</v>
      </c>
      <c r="R1722" s="380" t="s">
        <v>885</v>
      </c>
      <c r="S1722" s="379"/>
      <c r="T1722" s="380">
        <v>3</v>
      </c>
    </row>
    <row r="1723" spans="1:20" x14ac:dyDescent="0.2">
      <c r="A1723" s="151">
        <f t="shared" si="287"/>
        <v>61514</v>
      </c>
      <c r="B1723" s="151">
        <f t="shared" si="288"/>
        <v>6</v>
      </c>
      <c r="C1723" s="152">
        <f t="shared" si="289"/>
        <v>15</v>
      </c>
      <c r="D1723" s="152" t="str">
        <f t="shared" si="290"/>
        <v>大木</v>
      </c>
      <c r="E1723" s="152" t="str">
        <f t="shared" si="291"/>
        <v>郁実</v>
      </c>
      <c r="F1723" s="153" t="str">
        <f t="shared" si="292"/>
        <v>ｵｵｷ</v>
      </c>
      <c r="G1723" s="153" t="str">
        <f t="shared" si="293"/>
        <v>ｲｸﾐ</v>
      </c>
      <c r="H1723" s="154">
        <f t="shared" si="294"/>
        <v>3</v>
      </c>
      <c r="I1723" s="152" t="str">
        <f t="shared" si="286"/>
        <v>都松が谷</v>
      </c>
      <c r="K1723" s="152" t="str">
        <f t="shared" si="295"/>
        <v>男</v>
      </c>
      <c r="M1723" s="380">
        <v>61514</v>
      </c>
      <c r="N1723" s="380" t="s">
        <v>1223</v>
      </c>
      <c r="O1723" s="380" t="s">
        <v>1300</v>
      </c>
      <c r="P1723" s="380" t="s">
        <v>1224</v>
      </c>
      <c r="Q1723" s="380" t="s">
        <v>995</v>
      </c>
      <c r="R1723" s="380" t="s">
        <v>885</v>
      </c>
      <c r="S1723" s="379"/>
      <c r="T1723" s="380">
        <v>3</v>
      </c>
    </row>
    <row r="1724" spans="1:20" x14ac:dyDescent="0.2">
      <c r="A1724" s="151">
        <f t="shared" si="287"/>
        <v>61516</v>
      </c>
      <c r="B1724" s="151">
        <f t="shared" si="288"/>
        <v>6</v>
      </c>
      <c r="C1724" s="152">
        <f t="shared" si="289"/>
        <v>15</v>
      </c>
      <c r="D1724" s="152" t="str">
        <f t="shared" si="290"/>
        <v>五十嵐</v>
      </c>
      <c r="E1724" s="152" t="str">
        <f t="shared" si="291"/>
        <v>健太</v>
      </c>
      <c r="F1724" s="153" t="str">
        <f t="shared" si="292"/>
        <v>ｲｶﾞﾗｼ</v>
      </c>
      <c r="G1724" s="153" t="str">
        <f t="shared" si="293"/>
        <v>ｹﾝﾀ</v>
      </c>
      <c r="H1724" s="154">
        <f t="shared" si="294"/>
        <v>2</v>
      </c>
      <c r="I1724" s="152" t="str">
        <f t="shared" si="286"/>
        <v>都松が谷</v>
      </c>
      <c r="K1724" s="152" t="str">
        <f t="shared" si="295"/>
        <v>男</v>
      </c>
      <c r="M1724" s="380">
        <v>61516</v>
      </c>
      <c r="N1724" s="380" t="s">
        <v>437</v>
      </c>
      <c r="O1724" s="380" t="s">
        <v>107</v>
      </c>
      <c r="P1724" s="380" t="s">
        <v>438</v>
      </c>
      <c r="Q1724" s="380" t="s">
        <v>322</v>
      </c>
      <c r="R1724" s="380" t="s">
        <v>885</v>
      </c>
      <c r="S1724" s="379"/>
      <c r="T1724" s="380">
        <v>2</v>
      </c>
    </row>
    <row r="1725" spans="1:20" x14ac:dyDescent="0.2">
      <c r="A1725" s="151">
        <f t="shared" si="287"/>
        <v>61517</v>
      </c>
      <c r="B1725" s="151">
        <f t="shared" si="288"/>
        <v>6</v>
      </c>
      <c r="C1725" s="152">
        <f t="shared" si="289"/>
        <v>15</v>
      </c>
      <c r="D1725" s="152" t="str">
        <f t="shared" si="290"/>
        <v>加藤</v>
      </c>
      <c r="E1725" s="152" t="str">
        <f t="shared" si="291"/>
        <v>海莉</v>
      </c>
      <c r="F1725" s="153" t="str">
        <f t="shared" si="292"/>
        <v>ｶﾄｳ</v>
      </c>
      <c r="G1725" s="153" t="str">
        <f t="shared" si="293"/>
        <v>ｶｲﾘ</v>
      </c>
      <c r="H1725" s="154">
        <f t="shared" si="294"/>
        <v>2</v>
      </c>
      <c r="I1725" s="152" t="str">
        <f t="shared" si="286"/>
        <v>都松が谷</v>
      </c>
      <c r="K1725" s="152" t="str">
        <f t="shared" si="295"/>
        <v>男</v>
      </c>
      <c r="M1725" s="380">
        <v>61517</v>
      </c>
      <c r="N1725" s="380" t="s">
        <v>111</v>
      </c>
      <c r="O1725" s="380" t="s">
        <v>3723</v>
      </c>
      <c r="P1725" s="380" t="s">
        <v>348</v>
      </c>
      <c r="Q1725" s="380" t="s">
        <v>2468</v>
      </c>
      <c r="R1725" s="380" t="s">
        <v>885</v>
      </c>
      <c r="S1725" s="379"/>
      <c r="T1725" s="380">
        <v>2</v>
      </c>
    </row>
    <row r="1726" spans="1:20" x14ac:dyDescent="0.2">
      <c r="A1726" s="151">
        <f t="shared" si="287"/>
        <v>61518</v>
      </c>
      <c r="B1726" s="151">
        <f t="shared" si="288"/>
        <v>6</v>
      </c>
      <c r="C1726" s="152">
        <f t="shared" si="289"/>
        <v>15</v>
      </c>
      <c r="D1726" s="152" t="str">
        <f t="shared" si="290"/>
        <v>坂下</v>
      </c>
      <c r="E1726" s="152" t="str">
        <f t="shared" si="291"/>
        <v>洸輔</v>
      </c>
      <c r="F1726" s="153" t="str">
        <f t="shared" si="292"/>
        <v>ｻｶｼﾀ</v>
      </c>
      <c r="G1726" s="153" t="str">
        <f t="shared" si="293"/>
        <v>ｺｳｽｹ</v>
      </c>
      <c r="H1726" s="154">
        <f t="shared" si="294"/>
        <v>2</v>
      </c>
      <c r="I1726" s="152" t="str">
        <f t="shared" si="286"/>
        <v>都松が谷</v>
      </c>
      <c r="K1726" s="152" t="str">
        <f t="shared" si="295"/>
        <v>男</v>
      </c>
      <c r="M1726" s="380">
        <v>61518</v>
      </c>
      <c r="N1726" s="380" t="s">
        <v>2698</v>
      </c>
      <c r="O1726" s="380" t="s">
        <v>3724</v>
      </c>
      <c r="P1726" s="380" t="s">
        <v>2700</v>
      </c>
      <c r="Q1726" s="380" t="s">
        <v>417</v>
      </c>
      <c r="R1726" s="380" t="s">
        <v>885</v>
      </c>
      <c r="S1726" s="379"/>
      <c r="T1726" s="380">
        <v>2</v>
      </c>
    </row>
    <row r="1727" spans="1:20" x14ac:dyDescent="0.2">
      <c r="A1727" s="151">
        <f t="shared" si="287"/>
        <v>61519</v>
      </c>
      <c r="B1727" s="151">
        <f t="shared" si="288"/>
        <v>6</v>
      </c>
      <c r="C1727" s="152">
        <f t="shared" si="289"/>
        <v>15</v>
      </c>
      <c r="D1727" s="152" t="str">
        <f t="shared" si="290"/>
        <v>下村</v>
      </c>
      <c r="E1727" s="152" t="str">
        <f t="shared" si="291"/>
        <v>昂輝</v>
      </c>
      <c r="F1727" s="153" t="str">
        <f t="shared" si="292"/>
        <v>ｼﾓﾑﾗ</v>
      </c>
      <c r="G1727" s="153" t="str">
        <f t="shared" si="293"/>
        <v>ｺｳｷ</v>
      </c>
      <c r="H1727" s="154">
        <f t="shared" si="294"/>
        <v>2</v>
      </c>
      <c r="I1727" s="152" t="str">
        <f t="shared" si="286"/>
        <v>都松が谷</v>
      </c>
      <c r="K1727" s="152" t="str">
        <f t="shared" si="295"/>
        <v>男</v>
      </c>
      <c r="M1727" s="380">
        <v>61519</v>
      </c>
      <c r="N1727" s="380" t="s">
        <v>1922</v>
      </c>
      <c r="O1727" s="380" t="s">
        <v>3725</v>
      </c>
      <c r="P1727" s="380" t="s">
        <v>2199</v>
      </c>
      <c r="Q1727" s="380" t="s">
        <v>344</v>
      </c>
      <c r="R1727" s="380" t="s">
        <v>885</v>
      </c>
      <c r="S1727" s="379"/>
      <c r="T1727" s="380">
        <v>2</v>
      </c>
    </row>
    <row r="1728" spans="1:20" x14ac:dyDescent="0.2">
      <c r="A1728" s="151">
        <f t="shared" si="287"/>
        <v>61520</v>
      </c>
      <c r="B1728" s="151">
        <f t="shared" si="288"/>
        <v>6</v>
      </c>
      <c r="C1728" s="152">
        <f t="shared" si="289"/>
        <v>15</v>
      </c>
      <c r="D1728" s="152" t="str">
        <f t="shared" si="290"/>
        <v>中川</v>
      </c>
      <c r="E1728" s="152" t="str">
        <f t="shared" si="291"/>
        <v>登生</v>
      </c>
      <c r="F1728" s="153" t="str">
        <f t="shared" si="292"/>
        <v>ﾅｶｶﾞﾜ</v>
      </c>
      <c r="G1728" s="153" t="str">
        <f t="shared" si="293"/>
        <v>ﾄﾓｷ</v>
      </c>
      <c r="H1728" s="154">
        <f t="shared" si="294"/>
        <v>2</v>
      </c>
      <c r="I1728" s="152" t="str">
        <f t="shared" si="286"/>
        <v>都松が谷</v>
      </c>
      <c r="K1728" s="152" t="str">
        <f t="shared" si="295"/>
        <v>男</v>
      </c>
      <c r="M1728" s="380">
        <v>61520</v>
      </c>
      <c r="N1728" s="380" t="s">
        <v>143</v>
      </c>
      <c r="O1728" s="380" t="s">
        <v>3726</v>
      </c>
      <c r="P1728" s="380" t="s">
        <v>436</v>
      </c>
      <c r="Q1728" s="380" t="s">
        <v>324</v>
      </c>
      <c r="R1728" s="380" t="s">
        <v>885</v>
      </c>
      <c r="S1728" s="379"/>
      <c r="T1728" s="380">
        <v>2</v>
      </c>
    </row>
    <row r="1729" spans="1:20" x14ac:dyDescent="0.2">
      <c r="A1729" s="151">
        <f t="shared" si="287"/>
        <v>61521</v>
      </c>
      <c r="B1729" s="151">
        <f t="shared" si="288"/>
        <v>6</v>
      </c>
      <c r="C1729" s="152">
        <f t="shared" si="289"/>
        <v>15</v>
      </c>
      <c r="D1729" s="152" t="str">
        <f t="shared" si="290"/>
        <v>林</v>
      </c>
      <c r="E1729" s="152" t="str">
        <f t="shared" si="291"/>
        <v>翔馬</v>
      </c>
      <c r="F1729" s="153" t="str">
        <f t="shared" si="292"/>
        <v>ﾊﾔｼ</v>
      </c>
      <c r="G1729" s="153" t="str">
        <f t="shared" si="293"/>
        <v>ｼｮｳﾏ</v>
      </c>
      <c r="H1729" s="154">
        <f t="shared" si="294"/>
        <v>2</v>
      </c>
      <c r="I1729" s="152" t="str">
        <f t="shared" si="286"/>
        <v>都松が谷</v>
      </c>
      <c r="K1729" s="152" t="str">
        <f t="shared" si="295"/>
        <v>男</v>
      </c>
      <c r="M1729" s="380">
        <v>61521</v>
      </c>
      <c r="N1729" s="380" t="s">
        <v>961</v>
      </c>
      <c r="O1729" s="380" t="s">
        <v>1563</v>
      </c>
      <c r="P1729" s="380" t="s">
        <v>962</v>
      </c>
      <c r="Q1729" s="380" t="s">
        <v>1564</v>
      </c>
      <c r="R1729" s="380" t="s">
        <v>885</v>
      </c>
      <c r="S1729" s="379"/>
      <c r="T1729" s="380">
        <v>2</v>
      </c>
    </row>
    <row r="1730" spans="1:20" x14ac:dyDescent="0.2">
      <c r="A1730" s="151">
        <f t="shared" si="287"/>
        <v>61522</v>
      </c>
      <c r="B1730" s="151">
        <f t="shared" si="288"/>
        <v>6</v>
      </c>
      <c r="C1730" s="152">
        <f t="shared" si="289"/>
        <v>15</v>
      </c>
      <c r="D1730" s="152" t="str">
        <f t="shared" si="290"/>
        <v>滝</v>
      </c>
      <c r="E1730" s="152" t="str">
        <f t="shared" si="291"/>
        <v>幸浩</v>
      </c>
      <c r="F1730" s="153" t="str">
        <f t="shared" si="292"/>
        <v>ﾀｷ</v>
      </c>
      <c r="G1730" s="153" t="str">
        <f t="shared" si="293"/>
        <v>ﾕｷﾋﾛ</v>
      </c>
      <c r="H1730" s="154">
        <f t="shared" si="294"/>
        <v>2</v>
      </c>
      <c r="I1730" s="152" t="str">
        <f t="shared" ref="I1730:I1793" si="296">VLOOKUP(B1730*100+C1730,テスト,2,0)</f>
        <v>都松が谷</v>
      </c>
      <c r="K1730" s="152" t="str">
        <f t="shared" si="295"/>
        <v>男</v>
      </c>
      <c r="M1730" s="380">
        <v>61522</v>
      </c>
      <c r="N1730" s="380" t="s">
        <v>4583</v>
      </c>
      <c r="O1730" s="380" t="s">
        <v>4584</v>
      </c>
      <c r="P1730" s="380" t="s">
        <v>2666</v>
      </c>
      <c r="Q1730" s="380" t="s">
        <v>1851</v>
      </c>
      <c r="R1730" s="380" t="s">
        <v>885</v>
      </c>
      <c r="S1730" s="379"/>
      <c r="T1730" s="380">
        <v>2</v>
      </c>
    </row>
    <row r="1731" spans="1:20" x14ac:dyDescent="0.2">
      <c r="A1731" s="151">
        <f t="shared" ref="A1731:A1794" si="297">M1731</f>
        <v>61523</v>
      </c>
      <c r="B1731" s="151">
        <f t="shared" ref="B1731:B1794" si="298">ROUNDDOWN(A1731/10000,0)</f>
        <v>6</v>
      </c>
      <c r="C1731" s="152">
        <f t="shared" ref="C1731:C1794" si="299">ROUNDDOWN((A1731-B1731*10000)/100,0)</f>
        <v>15</v>
      </c>
      <c r="D1731" s="152" t="str">
        <f t="shared" ref="D1731:D1794" si="300">N1731</f>
        <v>天野</v>
      </c>
      <c r="E1731" s="152" t="str">
        <f t="shared" ref="E1731:E1794" si="301">O1731</f>
        <v>佑海</v>
      </c>
      <c r="F1731" s="153" t="str">
        <f t="shared" ref="F1731:F1794" si="302">P1731</f>
        <v>ｱﾏﾉ</v>
      </c>
      <c r="G1731" s="153" t="str">
        <f t="shared" ref="G1731:G1794" si="303">Q1731</f>
        <v>ﾕｳ</v>
      </c>
      <c r="H1731" s="154">
        <f t="shared" ref="H1731:H1794" si="304">T1731</f>
        <v>2</v>
      </c>
      <c r="I1731" s="152" t="str">
        <f t="shared" si="296"/>
        <v>都松が谷</v>
      </c>
      <c r="K1731" s="152" t="str">
        <f t="shared" ref="K1731:K1794" si="305">R1731</f>
        <v>男</v>
      </c>
      <c r="M1731" s="380">
        <v>61523</v>
      </c>
      <c r="N1731" s="380" t="s">
        <v>279</v>
      </c>
      <c r="O1731" s="380" t="s">
        <v>3844</v>
      </c>
      <c r="P1731" s="380" t="s">
        <v>633</v>
      </c>
      <c r="Q1731" s="380" t="s">
        <v>549</v>
      </c>
      <c r="R1731" s="380" t="s">
        <v>885</v>
      </c>
      <c r="S1731" s="379"/>
      <c r="T1731" s="380">
        <v>2</v>
      </c>
    </row>
    <row r="1732" spans="1:20" x14ac:dyDescent="0.2">
      <c r="A1732" s="151">
        <f t="shared" si="297"/>
        <v>61524</v>
      </c>
      <c r="B1732" s="151">
        <f t="shared" si="298"/>
        <v>6</v>
      </c>
      <c r="C1732" s="152">
        <f t="shared" si="299"/>
        <v>15</v>
      </c>
      <c r="D1732" s="152" t="str">
        <f t="shared" si="300"/>
        <v>金子</v>
      </c>
      <c r="E1732" s="152" t="str">
        <f t="shared" si="301"/>
        <v>暖</v>
      </c>
      <c r="F1732" s="153" t="str">
        <f t="shared" si="302"/>
        <v>ｶﾈｺ</v>
      </c>
      <c r="G1732" s="153" t="str">
        <f t="shared" si="303"/>
        <v>ﾊﾙ</v>
      </c>
      <c r="H1732" s="154">
        <f t="shared" si="304"/>
        <v>2</v>
      </c>
      <c r="I1732" s="152" t="str">
        <f t="shared" si="296"/>
        <v>都松が谷</v>
      </c>
      <c r="K1732" s="152" t="str">
        <f t="shared" si="305"/>
        <v>男</v>
      </c>
      <c r="M1732" s="380">
        <v>61524</v>
      </c>
      <c r="N1732" s="380" t="s">
        <v>970</v>
      </c>
      <c r="O1732" s="380" t="s">
        <v>4585</v>
      </c>
      <c r="P1732" s="380" t="s">
        <v>971</v>
      </c>
      <c r="Q1732" s="380" t="s">
        <v>3393</v>
      </c>
      <c r="R1732" s="380" t="s">
        <v>885</v>
      </c>
      <c r="S1732" s="379"/>
      <c r="T1732" s="380">
        <v>2</v>
      </c>
    </row>
    <row r="1733" spans="1:20" x14ac:dyDescent="0.2">
      <c r="A1733" s="151">
        <f t="shared" si="297"/>
        <v>61525</v>
      </c>
      <c r="B1733" s="151">
        <f t="shared" si="298"/>
        <v>6</v>
      </c>
      <c r="C1733" s="152">
        <f t="shared" si="299"/>
        <v>15</v>
      </c>
      <c r="D1733" s="152" t="str">
        <f t="shared" si="300"/>
        <v>清水</v>
      </c>
      <c r="E1733" s="152" t="str">
        <f t="shared" si="301"/>
        <v>福人</v>
      </c>
      <c r="F1733" s="153" t="str">
        <f t="shared" si="302"/>
        <v>ｼﾐｽﾞ</v>
      </c>
      <c r="G1733" s="153" t="str">
        <f t="shared" si="303"/>
        <v>ﾌｸﾄ</v>
      </c>
      <c r="H1733" s="154">
        <f t="shared" si="304"/>
        <v>2</v>
      </c>
      <c r="I1733" s="152" t="str">
        <f t="shared" si="296"/>
        <v>都松が谷</v>
      </c>
      <c r="K1733" s="152" t="str">
        <f t="shared" si="305"/>
        <v>男</v>
      </c>
      <c r="M1733" s="380">
        <v>61525</v>
      </c>
      <c r="N1733" s="380" t="s">
        <v>174</v>
      </c>
      <c r="O1733" s="380" t="s">
        <v>4863</v>
      </c>
      <c r="P1733" s="380" t="s">
        <v>542</v>
      </c>
      <c r="Q1733" s="380" t="s">
        <v>4864</v>
      </c>
      <c r="R1733" s="380" t="s">
        <v>885</v>
      </c>
      <c r="S1733" s="379"/>
      <c r="T1733" s="380">
        <v>2</v>
      </c>
    </row>
    <row r="1734" spans="1:20" x14ac:dyDescent="0.2">
      <c r="A1734" s="151">
        <f t="shared" si="297"/>
        <v>61526</v>
      </c>
      <c r="B1734" s="151">
        <f t="shared" si="298"/>
        <v>6</v>
      </c>
      <c r="C1734" s="152">
        <f t="shared" si="299"/>
        <v>15</v>
      </c>
      <c r="D1734" s="152" t="str">
        <f t="shared" si="300"/>
        <v>山之上</v>
      </c>
      <c r="E1734" s="152" t="str">
        <f t="shared" si="301"/>
        <v>颯</v>
      </c>
      <c r="F1734" s="153" t="str">
        <f t="shared" si="302"/>
        <v>ﾔﾏﾉｳ</v>
      </c>
      <c r="G1734" s="153" t="str">
        <f t="shared" si="303"/>
        <v>ﾊﾔﾃ</v>
      </c>
      <c r="H1734" s="154">
        <f t="shared" si="304"/>
        <v>1</v>
      </c>
      <c r="I1734" s="152" t="str">
        <f t="shared" si="296"/>
        <v>都松が谷</v>
      </c>
      <c r="K1734" s="152" t="str">
        <f t="shared" si="305"/>
        <v>男</v>
      </c>
      <c r="M1734" s="380">
        <v>61526</v>
      </c>
      <c r="N1734" s="380" t="s">
        <v>5264</v>
      </c>
      <c r="O1734" s="380" t="s">
        <v>2559</v>
      </c>
      <c r="P1734" s="380" t="s">
        <v>5265</v>
      </c>
      <c r="Q1734" s="380" t="s">
        <v>5266</v>
      </c>
      <c r="R1734" s="380" t="s">
        <v>885</v>
      </c>
      <c r="S1734" s="379"/>
      <c r="T1734" s="380">
        <v>1</v>
      </c>
    </row>
    <row r="1735" spans="1:20" x14ac:dyDescent="0.2">
      <c r="A1735" s="151">
        <f t="shared" si="297"/>
        <v>61527</v>
      </c>
      <c r="B1735" s="151">
        <f t="shared" si="298"/>
        <v>6</v>
      </c>
      <c r="C1735" s="152">
        <f t="shared" si="299"/>
        <v>15</v>
      </c>
      <c r="D1735" s="152" t="str">
        <f t="shared" si="300"/>
        <v>渡邊</v>
      </c>
      <c r="E1735" s="152" t="str">
        <f t="shared" si="301"/>
        <v>公平</v>
      </c>
      <c r="F1735" s="153" t="str">
        <f t="shared" si="302"/>
        <v>ﾜﾀﾅﾍﾞ</v>
      </c>
      <c r="G1735" s="153" t="str">
        <f t="shared" si="303"/>
        <v>ｺｳﾍｲ</v>
      </c>
      <c r="H1735" s="154">
        <f t="shared" si="304"/>
        <v>1</v>
      </c>
      <c r="I1735" s="152" t="str">
        <f t="shared" si="296"/>
        <v>都松が谷</v>
      </c>
      <c r="K1735" s="152" t="str">
        <f t="shared" si="305"/>
        <v>男</v>
      </c>
      <c r="M1735" s="380">
        <v>61527</v>
      </c>
      <c r="N1735" s="380" t="s">
        <v>223</v>
      </c>
      <c r="O1735" s="380" t="s">
        <v>5267</v>
      </c>
      <c r="P1735" s="380" t="s">
        <v>346</v>
      </c>
      <c r="Q1735" s="380" t="s">
        <v>355</v>
      </c>
      <c r="R1735" s="380" t="s">
        <v>885</v>
      </c>
      <c r="S1735" s="379"/>
      <c r="T1735" s="380">
        <v>1</v>
      </c>
    </row>
    <row r="1736" spans="1:20" x14ac:dyDescent="0.2">
      <c r="A1736" s="151">
        <f t="shared" si="297"/>
        <v>61528</v>
      </c>
      <c r="B1736" s="151">
        <f t="shared" si="298"/>
        <v>6</v>
      </c>
      <c r="C1736" s="152">
        <f t="shared" si="299"/>
        <v>15</v>
      </c>
      <c r="D1736" s="152" t="str">
        <f t="shared" si="300"/>
        <v>海保</v>
      </c>
      <c r="E1736" s="152" t="str">
        <f t="shared" si="301"/>
        <v>健太</v>
      </c>
      <c r="F1736" s="153" t="str">
        <f t="shared" si="302"/>
        <v>ｶｲﾎ</v>
      </c>
      <c r="G1736" s="153" t="str">
        <f t="shared" si="303"/>
        <v>ｹﾝﾀ</v>
      </c>
      <c r="H1736" s="154">
        <f t="shared" si="304"/>
        <v>1</v>
      </c>
      <c r="I1736" s="152" t="str">
        <f t="shared" si="296"/>
        <v>都松が谷</v>
      </c>
      <c r="K1736" s="152" t="str">
        <f t="shared" si="305"/>
        <v>男</v>
      </c>
      <c r="M1736" s="380">
        <v>61528</v>
      </c>
      <c r="N1736" s="380" t="s">
        <v>5268</v>
      </c>
      <c r="O1736" s="380" t="s">
        <v>107</v>
      </c>
      <c r="P1736" s="380" t="s">
        <v>5269</v>
      </c>
      <c r="Q1736" s="380" t="s">
        <v>322</v>
      </c>
      <c r="R1736" s="380" t="s">
        <v>885</v>
      </c>
      <c r="S1736" s="379"/>
      <c r="T1736" s="380">
        <v>1</v>
      </c>
    </row>
    <row r="1737" spans="1:20" x14ac:dyDescent="0.2">
      <c r="A1737" s="151">
        <f t="shared" si="297"/>
        <v>61529</v>
      </c>
      <c r="B1737" s="151">
        <f t="shared" si="298"/>
        <v>6</v>
      </c>
      <c r="C1737" s="152">
        <f t="shared" si="299"/>
        <v>15</v>
      </c>
      <c r="D1737" s="152" t="str">
        <f t="shared" si="300"/>
        <v>宋</v>
      </c>
      <c r="E1737" s="152" t="str">
        <f t="shared" si="301"/>
        <v>瑛生</v>
      </c>
      <c r="F1737" s="153" t="str">
        <f t="shared" si="302"/>
        <v>ｿｳ</v>
      </c>
      <c r="G1737" s="153" t="str">
        <f t="shared" si="303"/>
        <v>ｴｲｷ</v>
      </c>
      <c r="H1737" s="154">
        <f t="shared" si="304"/>
        <v>1</v>
      </c>
      <c r="I1737" s="152" t="str">
        <f t="shared" si="296"/>
        <v>都松が谷</v>
      </c>
      <c r="K1737" s="152" t="str">
        <f t="shared" si="305"/>
        <v>男</v>
      </c>
      <c r="M1737" s="380">
        <v>61529</v>
      </c>
      <c r="N1737" s="380" t="s">
        <v>5270</v>
      </c>
      <c r="O1737" s="380" t="s">
        <v>5271</v>
      </c>
      <c r="P1737" s="380" t="s">
        <v>3687</v>
      </c>
      <c r="Q1737" s="380" t="s">
        <v>2222</v>
      </c>
      <c r="R1737" s="380" t="s">
        <v>885</v>
      </c>
      <c r="S1737" s="379"/>
      <c r="T1737" s="380">
        <v>1</v>
      </c>
    </row>
    <row r="1738" spans="1:20" x14ac:dyDescent="0.2">
      <c r="A1738" s="151">
        <f t="shared" si="297"/>
        <v>61530</v>
      </c>
      <c r="B1738" s="151">
        <f t="shared" si="298"/>
        <v>6</v>
      </c>
      <c r="C1738" s="152">
        <f t="shared" si="299"/>
        <v>15</v>
      </c>
      <c r="D1738" s="152" t="str">
        <f t="shared" si="300"/>
        <v>印東</v>
      </c>
      <c r="E1738" s="152" t="str">
        <f t="shared" si="301"/>
        <v>歩夢</v>
      </c>
      <c r="F1738" s="153" t="str">
        <f t="shared" si="302"/>
        <v>ｲﾝﾄﾞｳ</v>
      </c>
      <c r="G1738" s="153" t="str">
        <f t="shared" si="303"/>
        <v>ｱﾕﾑ</v>
      </c>
      <c r="H1738" s="154">
        <f t="shared" si="304"/>
        <v>1</v>
      </c>
      <c r="I1738" s="152" t="str">
        <f t="shared" si="296"/>
        <v>都松が谷</v>
      </c>
      <c r="K1738" s="152" t="str">
        <f t="shared" si="305"/>
        <v>男</v>
      </c>
      <c r="M1738" s="380">
        <v>61530</v>
      </c>
      <c r="N1738" s="380" t="s">
        <v>5272</v>
      </c>
      <c r="O1738" s="380" t="s">
        <v>1394</v>
      </c>
      <c r="P1738" s="380" t="s">
        <v>5273</v>
      </c>
      <c r="Q1738" s="380" t="s">
        <v>1395</v>
      </c>
      <c r="R1738" s="380" t="s">
        <v>885</v>
      </c>
      <c r="S1738" s="379"/>
      <c r="T1738" s="380">
        <v>1</v>
      </c>
    </row>
    <row r="1739" spans="1:20" x14ac:dyDescent="0.2">
      <c r="A1739" s="151">
        <f t="shared" si="297"/>
        <v>61531</v>
      </c>
      <c r="B1739" s="151">
        <f t="shared" si="298"/>
        <v>6</v>
      </c>
      <c r="C1739" s="152">
        <f t="shared" si="299"/>
        <v>15</v>
      </c>
      <c r="D1739" s="152" t="str">
        <f t="shared" si="300"/>
        <v>定政</v>
      </c>
      <c r="E1739" s="152" t="str">
        <f t="shared" si="301"/>
        <v>朋希</v>
      </c>
      <c r="F1739" s="153" t="str">
        <f t="shared" si="302"/>
        <v>ｻﾀﾞﾏｻ</v>
      </c>
      <c r="G1739" s="153" t="str">
        <f t="shared" si="303"/>
        <v>ﾄﾓｷ</v>
      </c>
      <c r="H1739" s="154">
        <f t="shared" si="304"/>
        <v>1</v>
      </c>
      <c r="I1739" s="152" t="str">
        <f t="shared" si="296"/>
        <v>都松が谷</v>
      </c>
      <c r="K1739" s="152" t="str">
        <f t="shared" si="305"/>
        <v>男</v>
      </c>
      <c r="M1739" s="380">
        <v>61531</v>
      </c>
      <c r="N1739" s="380" t="s">
        <v>6124</v>
      </c>
      <c r="O1739" s="380" t="s">
        <v>6125</v>
      </c>
      <c r="P1739" s="380" t="s">
        <v>6126</v>
      </c>
      <c r="Q1739" s="380" t="s">
        <v>324</v>
      </c>
      <c r="R1739" s="380" t="s">
        <v>885</v>
      </c>
      <c r="S1739" s="379"/>
      <c r="T1739" s="380">
        <v>1</v>
      </c>
    </row>
    <row r="1740" spans="1:20" x14ac:dyDescent="0.2">
      <c r="A1740" s="151">
        <f t="shared" si="297"/>
        <v>61532</v>
      </c>
      <c r="B1740" s="151">
        <f t="shared" si="298"/>
        <v>6</v>
      </c>
      <c r="C1740" s="152">
        <f t="shared" si="299"/>
        <v>15</v>
      </c>
      <c r="D1740" s="152" t="str">
        <f t="shared" si="300"/>
        <v>佐藤</v>
      </c>
      <c r="E1740" s="152" t="str">
        <f t="shared" si="301"/>
        <v>翼</v>
      </c>
      <c r="F1740" s="153" t="str">
        <f t="shared" si="302"/>
        <v>ｻﾄｳ</v>
      </c>
      <c r="G1740" s="153" t="str">
        <f t="shared" si="303"/>
        <v>ﾀｽｸ</v>
      </c>
      <c r="H1740" s="154">
        <f t="shared" si="304"/>
        <v>1</v>
      </c>
      <c r="I1740" s="152" t="str">
        <f t="shared" si="296"/>
        <v>都松が谷</v>
      </c>
      <c r="K1740" s="152" t="str">
        <f t="shared" si="305"/>
        <v>男</v>
      </c>
      <c r="M1740" s="380">
        <v>61532</v>
      </c>
      <c r="N1740" s="380" t="s">
        <v>101</v>
      </c>
      <c r="O1740" s="380" t="s">
        <v>291</v>
      </c>
      <c r="P1740" s="380" t="s">
        <v>313</v>
      </c>
      <c r="Q1740" s="380" t="s">
        <v>1736</v>
      </c>
      <c r="R1740" s="380" t="s">
        <v>885</v>
      </c>
      <c r="S1740" s="379"/>
      <c r="T1740" s="380">
        <v>1</v>
      </c>
    </row>
    <row r="1741" spans="1:20" x14ac:dyDescent="0.2">
      <c r="A1741" s="151">
        <f t="shared" si="297"/>
        <v>61533</v>
      </c>
      <c r="B1741" s="151">
        <f t="shared" si="298"/>
        <v>6</v>
      </c>
      <c r="C1741" s="152">
        <f t="shared" si="299"/>
        <v>15</v>
      </c>
      <c r="D1741" s="152" t="str">
        <f t="shared" si="300"/>
        <v>加藤</v>
      </c>
      <c r="E1741" s="152" t="str">
        <f t="shared" si="301"/>
        <v>広夢</v>
      </c>
      <c r="F1741" s="153" t="str">
        <f t="shared" si="302"/>
        <v>ｶﾄｳ</v>
      </c>
      <c r="G1741" s="153" t="str">
        <f t="shared" si="303"/>
        <v>ﾋﾛﾑ</v>
      </c>
      <c r="H1741" s="154">
        <f t="shared" si="304"/>
        <v>1</v>
      </c>
      <c r="I1741" s="152" t="str">
        <f t="shared" si="296"/>
        <v>都松が谷</v>
      </c>
      <c r="K1741" s="152" t="str">
        <f t="shared" si="305"/>
        <v>男</v>
      </c>
      <c r="M1741" s="380">
        <v>61533</v>
      </c>
      <c r="N1741" s="380" t="s">
        <v>111</v>
      </c>
      <c r="O1741" s="380" t="s">
        <v>6127</v>
      </c>
      <c r="P1741" s="380" t="s">
        <v>348</v>
      </c>
      <c r="Q1741" s="380" t="s">
        <v>1458</v>
      </c>
      <c r="R1741" s="380" t="s">
        <v>885</v>
      </c>
      <c r="S1741" s="379"/>
      <c r="T1741" s="380">
        <v>1</v>
      </c>
    </row>
    <row r="1742" spans="1:20" x14ac:dyDescent="0.2">
      <c r="A1742" s="151">
        <f t="shared" si="297"/>
        <v>61534</v>
      </c>
      <c r="B1742" s="151">
        <f t="shared" si="298"/>
        <v>6</v>
      </c>
      <c r="C1742" s="152">
        <f t="shared" si="299"/>
        <v>15</v>
      </c>
      <c r="D1742" s="152" t="str">
        <f t="shared" si="300"/>
        <v>坂梨</v>
      </c>
      <c r="E1742" s="152" t="str">
        <f t="shared" si="301"/>
        <v>蒼一郎</v>
      </c>
      <c r="F1742" s="153" t="str">
        <f t="shared" si="302"/>
        <v>ｻｶﾅｼ</v>
      </c>
      <c r="G1742" s="153" t="str">
        <f t="shared" si="303"/>
        <v>ｿｳｲﾁﾛｳ</v>
      </c>
      <c r="H1742" s="154">
        <f t="shared" si="304"/>
        <v>1</v>
      </c>
      <c r="I1742" s="152" t="str">
        <f t="shared" si="296"/>
        <v>都松が谷</v>
      </c>
      <c r="K1742" s="152" t="str">
        <f t="shared" si="305"/>
        <v>男</v>
      </c>
      <c r="M1742" s="380">
        <v>61534</v>
      </c>
      <c r="N1742" s="380" t="s">
        <v>6128</v>
      </c>
      <c r="O1742" s="380" t="s">
        <v>6129</v>
      </c>
      <c r="P1742" s="380" t="s">
        <v>6130</v>
      </c>
      <c r="Q1742" s="380" t="s">
        <v>419</v>
      </c>
      <c r="R1742" s="380" t="s">
        <v>885</v>
      </c>
      <c r="S1742" s="379"/>
      <c r="T1742" s="380">
        <v>1</v>
      </c>
    </row>
    <row r="1743" spans="1:20" x14ac:dyDescent="0.2">
      <c r="A1743" s="151">
        <f t="shared" si="297"/>
        <v>61535</v>
      </c>
      <c r="B1743" s="151">
        <f t="shared" si="298"/>
        <v>6</v>
      </c>
      <c r="C1743" s="152">
        <f t="shared" si="299"/>
        <v>15</v>
      </c>
      <c r="D1743" s="152" t="str">
        <f t="shared" si="300"/>
        <v>瀬村</v>
      </c>
      <c r="E1743" s="152" t="str">
        <f t="shared" si="301"/>
        <v>強</v>
      </c>
      <c r="F1743" s="153" t="str">
        <f t="shared" si="302"/>
        <v>ｾﾑﾗ</v>
      </c>
      <c r="G1743" s="153" t="str">
        <f t="shared" si="303"/>
        <v>ﾂﾖｼ</v>
      </c>
      <c r="H1743" s="154">
        <f t="shared" si="304"/>
        <v>2</v>
      </c>
      <c r="I1743" s="152" t="str">
        <f t="shared" si="296"/>
        <v>都松が谷</v>
      </c>
      <c r="K1743" s="152" t="str">
        <f t="shared" si="305"/>
        <v>男</v>
      </c>
      <c r="M1743" s="380">
        <v>61535</v>
      </c>
      <c r="N1743" s="380" t="s">
        <v>6131</v>
      </c>
      <c r="O1743" s="380" t="s">
        <v>6132</v>
      </c>
      <c r="P1743" s="380" t="s">
        <v>6133</v>
      </c>
      <c r="Q1743" s="380" t="s">
        <v>2221</v>
      </c>
      <c r="R1743" s="380" t="s">
        <v>885</v>
      </c>
      <c r="S1743" s="379"/>
      <c r="T1743" s="380">
        <v>2</v>
      </c>
    </row>
    <row r="1744" spans="1:20" x14ac:dyDescent="0.2">
      <c r="A1744" s="151">
        <f t="shared" si="297"/>
        <v>61536</v>
      </c>
      <c r="B1744" s="151">
        <f t="shared" si="298"/>
        <v>6</v>
      </c>
      <c r="C1744" s="152">
        <f t="shared" si="299"/>
        <v>15</v>
      </c>
      <c r="D1744" s="152" t="str">
        <f t="shared" si="300"/>
        <v>梶原</v>
      </c>
      <c r="E1744" s="152" t="str">
        <f t="shared" si="301"/>
        <v>広稀</v>
      </c>
      <c r="F1744" s="153" t="str">
        <f t="shared" si="302"/>
        <v>ｶｼﾞﾜﾗ</v>
      </c>
      <c r="G1744" s="153" t="str">
        <f t="shared" si="303"/>
        <v>ﾋﾛｷ</v>
      </c>
      <c r="H1744" s="154">
        <f t="shared" si="304"/>
        <v>1</v>
      </c>
      <c r="I1744" s="152" t="str">
        <f t="shared" si="296"/>
        <v>都松が谷</v>
      </c>
      <c r="K1744" s="152" t="str">
        <f t="shared" si="305"/>
        <v>男</v>
      </c>
      <c r="M1744" s="380">
        <v>61536</v>
      </c>
      <c r="N1744" s="380" t="s">
        <v>6584</v>
      </c>
      <c r="O1744" s="380" t="s">
        <v>5357</v>
      </c>
      <c r="P1744" s="380" t="s">
        <v>6585</v>
      </c>
      <c r="Q1744" s="380" t="s">
        <v>391</v>
      </c>
      <c r="R1744" s="380" t="s">
        <v>885</v>
      </c>
      <c r="S1744" s="379"/>
      <c r="T1744" s="380">
        <v>1</v>
      </c>
    </row>
    <row r="1745" spans="1:20" x14ac:dyDescent="0.2">
      <c r="A1745" s="151">
        <f t="shared" si="297"/>
        <v>61551</v>
      </c>
      <c r="B1745" s="151">
        <f t="shared" si="298"/>
        <v>6</v>
      </c>
      <c r="C1745" s="152">
        <f t="shared" si="299"/>
        <v>15</v>
      </c>
      <c r="D1745" s="152" t="str">
        <f t="shared" si="300"/>
        <v>吉田</v>
      </c>
      <c r="E1745" s="152" t="str">
        <f t="shared" si="301"/>
        <v>朱里</v>
      </c>
      <c r="F1745" s="153" t="str">
        <f t="shared" si="302"/>
        <v>ﾖｼﾀﾞ</v>
      </c>
      <c r="G1745" s="153" t="str">
        <f t="shared" si="303"/>
        <v>ｱｶﾘ</v>
      </c>
      <c r="H1745" s="154">
        <f t="shared" si="304"/>
        <v>1</v>
      </c>
      <c r="I1745" s="152" t="str">
        <f t="shared" si="296"/>
        <v>都松が谷</v>
      </c>
      <c r="K1745" s="152" t="str">
        <f t="shared" si="305"/>
        <v>女</v>
      </c>
      <c r="M1745" s="380">
        <v>61551</v>
      </c>
      <c r="N1745" s="380" t="s">
        <v>163</v>
      </c>
      <c r="O1745" s="380" t="s">
        <v>6134</v>
      </c>
      <c r="P1745" s="380" t="s">
        <v>510</v>
      </c>
      <c r="Q1745" s="380" t="s">
        <v>480</v>
      </c>
      <c r="R1745" s="380" t="s">
        <v>886</v>
      </c>
      <c r="S1745" s="379"/>
      <c r="T1745" s="380">
        <v>1</v>
      </c>
    </row>
    <row r="1746" spans="1:20" x14ac:dyDescent="0.2">
      <c r="A1746" s="151">
        <f t="shared" si="297"/>
        <v>61581</v>
      </c>
      <c r="B1746" s="151">
        <f t="shared" si="298"/>
        <v>6</v>
      </c>
      <c r="C1746" s="152">
        <f t="shared" si="299"/>
        <v>15</v>
      </c>
      <c r="D1746" s="152" t="str">
        <f t="shared" si="300"/>
        <v>山﨑</v>
      </c>
      <c r="E1746" s="152" t="str">
        <f t="shared" si="301"/>
        <v>美夏</v>
      </c>
      <c r="F1746" s="153" t="str">
        <f t="shared" si="302"/>
        <v>ﾔﾏｻﾞｷ</v>
      </c>
      <c r="G1746" s="153" t="str">
        <f t="shared" si="303"/>
        <v>ﾐﾅﾂ</v>
      </c>
      <c r="H1746" s="154">
        <f t="shared" si="304"/>
        <v>3</v>
      </c>
      <c r="I1746" s="152" t="str">
        <f t="shared" si="296"/>
        <v>都松が谷</v>
      </c>
      <c r="K1746" s="152" t="str">
        <f t="shared" si="305"/>
        <v>女</v>
      </c>
      <c r="M1746" s="380">
        <v>61581</v>
      </c>
      <c r="N1746" s="380" t="s">
        <v>1262</v>
      </c>
      <c r="O1746" s="380" t="s">
        <v>2822</v>
      </c>
      <c r="P1746" s="380" t="s">
        <v>414</v>
      </c>
      <c r="Q1746" s="380" t="s">
        <v>2262</v>
      </c>
      <c r="R1746" s="380" t="s">
        <v>886</v>
      </c>
      <c r="S1746" s="379"/>
      <c r="T1746" s="380">
        <v>3</v>
      </c>
    </row>
    <row r="1747" spans="1:20" x14ac:dyDescent="0.2">
      <c r="A1747" s="151">
        <f t="shared" si="297"/>
        <v>61582</v>
      </c>
      <c r="B1747" s="151">
        <f t="shared" si="298"/>
        <v>6</v>
      </c>
      <c r="C1747" s="152">
        <f t="shared" si="299"/>
        <v>15</v>
      </c>
      <c r="D1747" s="152" t="str">
        <f t="shared" si="300"/>
        <v>池田</v>
      </c>
      <c r="E1747" s="152" t="str">
        <f t="shared" si="301"/>
        <v>梨乃</v>
      </c>
      <c r="F1747" s="153" t="str">
        <f t="shared" si="302"/>
        <v>ｲｹﾀﾞ</v>
      </c>
      <c r="G1747" s="153" t="str">
        <f t="shared" si="303"/>
        <v>ﾘﾉ</v>
      </c>
      <c r="H1747" s="154">
        <f t="shared" si="304"/>
        <v>3</v>
      </c>
      <c r="I1747" s="152" t="str">
        <f t="shared" si="296"/>
        <v>都松が谷</v>
      </c>
      <c r="K1747" s="152" t="str">
        <f t="shared" si="305"/>
        <v>女</v>
      </c>
      <c r="M1747" s="380">
        <v>61582</v>
      </c>
      <c r="N1747" s="380" t="s">
        <v>141</v>
      </c>
      <c r="O1747" s="380" t="s">
        <v>1859</v>
      </c>
      <c r="P1747" s="380" t="s">
        <v>377</v>
      </c>
      <c r="Q1747" s="380" t="s">
        <v>400</v>
      </c>
      <c r="R1747" s="380" t="s">
        <v>886</v>
      </c>
      <c r="S1747" s="379"/>
      <c r="T1747" s="380">
        <v>3</v>
      </c>
    </row>
    <row r="1748" spans="1:20" x14ac:dyDescent="0.2">
      <c r="A1748" s="151">
        <f t="shared" si="297"/>
        <v>61583</v>
      </c>
      <c r="B1748" s="151">
        <f t="shared" si="298"/>
        <v>6</v>
      </c>
      <c r="C1748" s="152">
        <f t="shared" si="299"/>
        <v>15</v>
      </c>
      <c r="D1748" s="152" t="str">
        <f t="shared" si="300"/>
        <v>花井</v>
      </c>
      <c r="E1748" s="152" t="str">
        <f t="shared" si="301"/>
        <v>みゆ</v>
      </c>
      <c r="F1748" s="153" t="str">
        <f t="shared" si="302"/>
        <v>ﾊﾅｲ</v>
      </c>
      <c r="G1748" s="153" t="str">
        <f t="shared" si="303"/>
        <v>ﾐﾕ</v>
      </c>
      <c r="H1748" s="154">
        <f t="shared" si="304"/>
        <v>3</v>
      </c>
      <c r="I1748" s="152" t="str">
        <f t="shared" si="296"/>
        <v>都松が谷</v>
      </c>
      <c r="K1748" s="152" t="str">
        <f t="shared" si="305"/>
        <v>女</v>
      </c>
      <c r="M1748" s="380">
        <v>61583</v>
      </c>
      <c r="N1748" s="380" t="s">
        <v>2041</v>
      </c>
      <c r="O1748" s="380" t="s">
        <v>2042</v>
      </c>
      <c r="P1748" s="380" t="s">
        <v>2263</v>
      </c>
      <c r="Q1748" s="380" t="s">
        <v>366</v>
      </c>
      <c r="R1748" s="380" t="s">
        <v>886</v>
      </c>
      <c r="S1748" s="379"/>
      <c r="T1748" s="380">
        <v>3</v>
      </c>
    </row>
    <row r="1749" spans="1:20" x14ac:dyDescent="0.2">
      <c r="A1749" s="151">
        <f t="shared" si="297"/>
        <v>61584</v>
      </c>
      <c r="B1749" s="151">
        <f t="shared" si="298"/>
        <v>6</v>
      </c>
      <c r="C1749" s="152">
        <f t="shared" si="299"/>
        <v>15</v>
      </c>
      <c r="D1749" s="152" t="str">
        <f t="shared" si="300"/>
        <v>馬場</v>
      </c>
      <c r="E1749" s="152" t="str">
        <f t="shared" si="301"/>
        <v>美玖</v>
      </c>
      <c r="F1749" s="153" t="str">
        <f t="shared" si="302"/>
        <v>ﾊﾞﾊﾞ</v>
      </c>
      <c r="G1749" s="153" t="str">
        <f t="shared" si="303"/>
        <v>ﾐｸ</v>
      </c>
      <c r="H1749" s="154">
        <f t="shared" si="304"/>
        <v>3</v>
      </c>
      <c r="I1749" s="152" t="str">
        <f t="shared" si="296"/>
        <v>都松が谷</v>
      </c>
      <c r="K1749" s="152" t="str">
        <f t="shared" si="305"/>
        <v>女</v>
      </c>
      <c r="M1749" s="380">
        <v>61584</v>
      </c>
      <c r="N1749" s="380" t="s">
        <v>2823</v>
      </c>
      <c r="O1749" s="380" t="s">
        <v>2824</v>
      </c>
      <c r="P1749" s="380" t="s">
        <v>2825</v>
      </c>
      <c r="Q1749" s="380" t="s">
        <v>557</v>
      </c>
      <c r="R1749" s="380" t="s">
        <v>886</v>
      </c>
      <c r="S1749" s="379"/>
      <c r="T1749" s="380">
        <v>3</v>
      </c>
    </row>
    <row r="1750" spans="1:20" x14ac:dyDescent="0.2">
      <c r="A1750" s="151">
        <f t="shared" si="297"/>
        <v>61585</v>
      </c>
      <c r="B1750" s="151">
        <f t="shared" si="298"/>
        <v>6</v>
      </c>
      <c r="C1750" s="152">
        <f t="shared" si="299"/>
        <v>15</v>
      </c>
      <c r="D1750" s="152" t="str">
        <f t="shared" si="300"/>
        <v>大森</v>
      </c>
      <c r="E1750" s="152" t="str">
        <f t="shared" si="301"/>
        <v>悠以</v>
      </c>
      <c r="F1750" s="153" t="str">
        <f t="shared" si="302"/>
        <v>ｵｵﾓﾘ</v>
      </c>
      <c r="G1750" s="153" t="str">
        <f t="shared" si="303"/>
        <v>ﾕｲ</v>
      </c>
      <c r="H1750" s="154">
        <f t="shared" si="304"/>
        <v>3</v>
      </c>
      <c r="I1750" s="152" t="str">
        <f t="shared" si="296"/>
        <v>都松が谷</v>
      </c>
      <c r="K1750" s="152" t="str">
        <f t="shared" si="305"/>
        <v>女</v>
      </c>
      <c r="M1750" s="380">
        <v>61585</v>
      </c>
      <c r="N1750" s="380" t="s">
        <v>941</v>
      </c>
      <c r="O1750" s="380" t="s">
        <v>2826</v>
      </c>
      <c r="P1750" s="380" t="s">
        <v>942</v>
      </c>
      <c r="Q1750" s="380" t="s">
        <v>513</v>
      </c>
      <c r="R1750" s="380" t="s">
        <v>886</v>
      </c>
      <c r="S1750" s="379"/>
      <c r="T1750" s="380">
        <v>3</v>
      </c>
    </row>
    <row r="1751" spans="1:20" x14ac:dyDescent="0.2">
      <c r="A1751" s="151">
        <f t="shared" si="297"/>
        <v>61590</v>
      </c>
      <c r="B1751" s="151">
        <f t="shared" si="298"/>
        <v>6</v>
      </c>
      <c r="C1751" s="152">
        <f t="shared" si="299"/>
        <v>15</v>
      </c>
      <c r="D1751" s="152" t="str">
        <f t="shared" si="300"/>
        <v>川上</v>
      </c>
      <c r="E1751" s="152" t="str">
        <f t="shared" si="301"/>
        <v>莉央</v>
      </c>
      <c r="F1751" s="153" t="str">
        <f t="shared" si="302"/>
        <v>ｶﾜｶﾐ</v>
      </c>
      <c r="G1751" s="153" t="str">
        <f t="shared" si="303"/>
        <v>ﾘｵ</v>
      </c>
      <c r="H1751" s="154">
        <f t="shared" si="304"/>
        <v>2</v>
      </c>
      <c r="I1751" s="152" t="str">
        <f t="shared" si="296"/>
        <v>都松が谷</v>
      </c>
      <c r="K1751" s="152" t="str">
        <f t="shared" si="305"/>
        <v>女</v>
      </c>
      <c r="M1751" s="380">
        <v>61590</v>
      </c>
      <c r="N1751" s="380" t="s">
        <v>3543</v>
      </c>
      <c r="O1751" s="380" t="s">
        <v>3727</v>
      </c>
      <c r="P1751" s="380" t="s">
        <v>592</v>
      </c>
      <c r="Q1751" s="380" t="s">
        <v>397</v>
      </c>
      <c r="R1751" s="380" t="s">
        <v>886</v>
      </c>
      <c r="S1751" s="379"/>
      <c r="T1751" s="380">
        <v>2</v>
      </c>
    </row>
    <row r="1752" spans="1:20" x14ac:dyDescent="0.2">
      <c r="A1752" s="151">
        <f t="shared" si="297"/>
        <v>61591</v>
      </c>
      <c r="B1752" s="151">
        <f t="shared" si="298"/>
        <v>6</v>
      </c>
      <c r="C1752" s="152">
        <f t="shared" si="299"/>
        <v>15</v>
      </c>
      <c r="D1752" s="152" t="str">
        <f t="shared" si="300"/>
        <v>海老沼</v>
      </c>
      <c r="E1752" s="152" t="str">
        <f t="shared" si="301"/>
        <v>夏実</v>
      </c>
      <c r="F1752" s="153" t="str">
        <f t="shared" si="302"/>
        <v>ｴﾋﾞﾇﾏ</v>
      </c>
      <c r="G1752" s="153" t="str">
        <f t="shared" si="303"/>
        <v>ﾅﾂﾐ</v>
      </c>
      <c r="H1752" s="154">
        <f t="shared" si="304"/>
        <v>2</v>
      </c>
      <c r="I1752" s="152" t="str">
        <f t="shared" si="296"/>
        <v>都松が谷</v>
      </c>
      <c r="K1752" s="152" t="str">
        <f t="shared" si="305"/>
        <v>女</v>
      </c>
      <c r="M1752" s="380">
        <v>61591</v>
      </c>
      <c r="N1752" s="380" t="s">
        <v>3728</v>
      </c>
      <c r="O1752" s="380" t="s">
        <v>292</v>
      </c>
      <c r="P1752" s="380" t="s">
        <v>3729</v>
      </c>
      <c r="Q1752" s="380" t="s">
        <v>351</v>
      </c>
      <c r="R1752" s="380" t="s">
        <v>886</v>
      </c>
      <c r="S1752" s="379"/>
      <c r="T1752" s="380">
        <v>2</v>
      </c>
    </row>
    <row r="1753" spans="1:20" x14ac:dyDescent="0.2">
      <c r="A1753" s="151">
        <f t="shared" si="297"/>
        <v>61592</v>
      </c>
      <c r="B1753" s="151">
        <f t="shared" si="298"/>
        <v>6</v>
      </c>
      <c r="C1753" s="152">
        <f t="shared" si="299"/>
        <v>15</v>
      </c>
      <c r="D1753" s="152" t="str">
        <f t="shared" si="300"/>
        <v>坂井</v>
      </c>
      <c r="E1753" s="152" t="str">
        <f t="shared" si="301"/>
        <v>月香</v>
      </c>
      <c r="F1753" s="153" t="str">
        <f t="shared" si="302"/>
        <v>ｻｶｲ</v>
      </c>
      <c r="G1753" s="153" t="str">
        <f t="shared" si="303"/>
        <v>ﾂｷｶ</v>
      </c>
      <c r="H1753" s="154">
        <f t="shared" si="304"/>
        <v>2</v>
      </c>
      <c r="I1753" s="152" t="str">
        <f t="shared" si="296"/>
        <v>都松が谷</v>
      </c>
      <c r="K1753" s="152" t="str">
        <f t="shared" si="305"/>
        <v>女</v>
      </c>
      <c r="M1753" s="380">
        <v>61592</v>
      </c>
      <c r="N1753" s="380" t="s">
        <v>2028</v>
      </c>
      <c r="O1753" s="380" t="s">
        <v>4586</v>
      </c>
      <c r="P1753" s="380" t="s">
        <v>620</v>
      </c>
      <c r="Q1753" s="380" t="s">
        <v>4587</v>
      </c>
      <c r="R1753" s="380" t="s">
        <v>886</v>
      </c>
      <c r="S1753" s="379"/>
      <c r="T1753" s="380">
        <v>2</v>
      </c>
    </row>
    <row r="1754" spans="1:20" x14ac:dyDescent="0.2">
      <c r="A1754" s="151">
        <f t="shared" si="297"/>
        <v>61593</v>
      </c>
      <c r="B1754" s="151">
        <f t="shared" si="298"/>
        <v>6</v>
      </c>
      <c r="C1754" s="152">
        <f t="shared" si="299"/>
        <v>15</v>
      </c>
      <c r="D1754" s="152" t="str">
        <f t="shared" si="300"/>
        <v>大前</v>
      </c>
      <c r="E1754" s="152" t="str">
        <f t="shared" si="301"/>
        <v>朋葉</v>
      </c>
      <c r="F1754" s="153" t="str">
        <f t="shared" si="302"/>
        <v>ｵｵﾏｴ</v>
      </c>
      <c r="G1754" s="153" t="str">
        <f t="shared" si="303"/>
        <v>ﾄﾓﾊ</v>
      </c>
      <c r="H1754" s="154">
        <f t="shared" si="304"/>
        <v>2</v>
      </c>
      <c r="I1754" s="152" t="str">
        <f t="shared" si="296"/>
        <v>都松が谷</v>
      </c>
      <c r="K1754" s="152" t="str">
        <f t="shared" si="305"/>
        <v>女</v>
      </c>
      <c r="M1754" s="380">
        <v>61593</v>
      </c>
      <c r="N1754" s="380" t="s">
        <v>4339</v>
      </c>
      <c r="O1754" s="380" t="s">
        <v>4588</v>
      </c>
      <c r="P1754" s="380" t="s">
        <v>4341</v>
      </c>
      <c r="Q1754" s="380" t="s">
        <v>4589</v>
      </c>
      <c r="R1754" s="380" t="s">
        <v>886</v>
      </c>
      <c r="S1754" s="379"/>
      <c r="T1754" s="380">
        <v>2</v>
      </c>
    </row>
    <row r="1755" spans="1:20" x14ac:dyDescent="0.2">
      <c r="A1755" s="151">
        <f t="shared" si="297"/>
        <v>61594</v>
      </c>
      <c r="B1755" s="151">
        <f t="shared" si="298"/>
        <v>6</v>
      </c>
      <c r="C1755" s="152">
        <f t="shared" si="299"/>
        <v>15</v>
      </c>
      <c r="D1755" s="152" t="str">
        <f t="shared" si="300"/>
        <v>田村</v>
      </c>
      <c r="E1755" s="152" t="str">
        <f t="shared" si="301"/>
        <v>エリカ</v>
      </c>
      <c r="F1755" s="153" t="str">
        <f t="shared" si="302"/>
        <v>ﾀﾑﾗ</v>
      </c>
      <c r="G1755" s="153" t="str">
        <f t="shared" si="303"/>
        <v>ｴﾘｶ</v>
      </c>
      <c r="H1755" s="154">
        <f t="shared" si="304"/>
        <v>2</v>
      </c>
      <c r="I1755" s="152" t="str">
        <f t="shared" si="296"/>
        <v>都松が谷</v>
      </c>
      <c r="K1755" s="152" t="str">
        <f t="shared" si="305"/>
        <v>女</v>
      </c>
      <c r="M1755" s="380">
        <v>61594</v>
      </c>
      <c r="N1755" s="380" t="s">
        <v>102</v>
      </c>
      <c r="O1755" s="380" t="s">
        <v>6613</v>
      </c>
      <c r="P1755" s="380" t="s">
        <v>315</v>
      </c>
      <c r="Q1755" s="380" t="s">
        <v>558</v>
      </c>
      <c r="R1755" s="380" t="s">
        <v>886</v>
      </c>
      <c r="S1755" s="379"/>
      <c r="T1755" s="380">
        <v>2</v>
      </c>
    </row>
    <row r="1756" spans="1:20" x14ac:dyDescent="0.2">
      <c r="A1756" s="151">
        <f t="shared" si="297"/>
        <v>61595</v>
      </c>
      <c r="B1756" s="151">
        <f t="shared" si="298"/>
        <v>6</v>
      </c>
      <c r="C1756" s="152">
        <f t="shared" si="299"/>
        <v>15</v>
      </c>
      <c r="D1756" s="152" t="str">
        <f t="shared" si="300"/>
        <v>鈴木</v>
      </c>
      <c r="E1756" s="152" t="str">
        <f t="shared" si="301"/>
        <v>梨緒子</v>
      </c>
      <c r="F1756" s="153" t="str">
        <f t="shared" si="302"/>
        <v>ｽｽﾞｷ</v>
      </c>
      <c r="G1756" s="153" t="str">
        <f t="shared" si="303"/>
        <v>ﾘｵｺ</v>
      </c>
      <c r="H1756" s="154">
        <f t="shared" si="304"/>
        <v>1</v>
      </c>
      <c r="I1756" s="152" t="str">
        <f t="shared" si="296"/>
        <v>都松が谷</v>
      </c>
      <c r="K1756" s="152" t="str">
        <f t="shared" si="305"/>
        <v>女</v>
      </c>
      <c r="M1756" s="380">
        <v>61595</v>
      </c>
      <c r="N1756" s="380" t="s">
        <v>108</v>
      </c>
      <c r="O1756" s="380" t="s">
        <v>5274</v>
      </c>
      <c r="P1756" s="380" t="s">
        <v>356</v>
      </c>
      <c r="Q1756" s="380" t="s">
        <v>5275</v>
      </c>
      <c r="R1756" s="380" t="s">
        <v>886</v>
      </c>
      <c r="S1756" s="379"/>
      <c r="T1756" s="380">
        <v>1</v>
      </c>
    </row>
    <row r="1757" spans="1:20" x14ac:dyDescent="0.2">
      <c r="A1757" s="151">
        <f t="shared" si="297"/>
        <v>61596</v>
      </c>
      <c r="B1757" s="151">
        <f t="shared" si="298"/>
        <v>6</v>
      </c>
      <c r="C1757" s="152">
        <f t="shared" si="299"/>
        <v>15</v>
      </c>
      <c r="D1757" s="152" t="str">
        <f t="shared" si="300"/>
        <v>田中</v>
      </c>
      <c r="E1757" s="152" t="str">
        <f t="shared" si="301"/>
        <v>千里</v>
      </c>
      <c r="F1757" s="153" t="str">
        <f t="shared" si="302"/>
        <v>ﾀﾅｶ</v>
      </c>
      <c r="G1757" s="153" t="str">
        <f t="shared" si="303"/>
        <v>ﾁｻﾄ</v>
      </c>
      <c r="H1757" s="154">
        <f t="shared" si="304"/>
        <v>1</v>
      </c>
      <c r="I1757" s="152" t="str">
        <f t="shared" si="296"/>
        <v>都松が谷</v>
      </c>
      <c r="K1757" s="152" t="str">
        <f t="shared" si="305"/>
        <v>女</v>
      </c>
      <c r="M1757" s="380">
        <v>61596</v>
      </c>
      <c r="N1757" s="380" t="s">
        <v>138</v>
      </c>
      <c r="O1757" s="380" t="s">
        <v>5276</v>
      </c>
      <c r="P1757" s="380" t="s">
        <v>418</v>
      </c>
      <c r="Q1757" s="380" t="s">
        <v>27</v>
      </c>
      <c r="R1757" s="380" t="s">
        <v>886</v>
      </c>
      <c r="S1757" s="379"/>
      <c r="T1757" s="380">
        <v>1</v>
      </c>
    </row>
    <row r="1758" spans="1:20" x14ac:dyDescent="0.2">
      <c r="A1758" s="151">
        <f t="shared" si="297"/>
        <v>61597</v>
      </c>
      <c r="B1758" s="151">
        <f t="shared" si="298"/>
        <v>6</v>
      </c>
      <c r="C1758" s="152">
        <f t="shared" si="299"/>
        <v>15</v>
      </c>
      <c r="D1758" s="152" t="str">
        <f t="shared" si="300"/>
        <v>田食</v>
      </c>
      <c r="E1758" s="152" t="str">
        <f t="shared" si="301"/>
        <v>圭織</v>
      </c>
      <c r="F1758" s="153" t="str">
        <f t="shared" si="302"/>
        <v>ﾀｼﾞｷ</v>
      </c>
      <c r="G1758" s="153" t="str">
        <f t="shared" si="303"/>
        <v>ｶｵﾘ</v>
      </c>
      <c r="H1758" s="154">
        <f t="shared" si="304"/>
        <v>1</v>
      </c>
      <c r="I1758" s="152" t="str">
        <f t="shared" si="296"/>
        <v>都松が谷</v>
      </c>
      <c r="K1758" s="152" t="str">
        <f t="shared" si="305"/>
        <v>女</v>
      </c>
      <c r="M1758" s="380">
        <v>61597</v>
      </c>
      <c r="N1758" s="380" t="s">
        <v>5277</v>
      </c>
      <c r="O1758" s="380" t="s">
        <v>5278</v>
      </c>
      <c r="P1758" s="380" t="s">
        <v>5279</v>
      </c>
      <c r="Q1758" s="380" t="s">
        <v>3536</v>
      </c>
      <c r="R1758" s="380" t="s">
        <v>886</v>
      </c>
      <c r="S1758" s="379"/>
      <c r="T1758" s="380">
        <v>1</v>
      </c>
    </row>
    <row r="1759" spans="1:20" x14ac:dyDescent="0.2">
      <c r="A1759" s="151">
        <f t="shared" si="297"/>
        <v>61598</v>
      </c>
      <c r="B1759" s="151">
        <f t="shared" si="298"/>
        <v>6</v>
      </c>
      <c r="C1759" s="152">
        <f t="shared" si="299"/>
        <v>15</v>
      </c>
      <c r="D1759" s="152" t="str">
        <f t="shared" si="300"/>
        <v>岩瀨</v>
      </c>
      <c r="E1759" s="152" t="str">
        <f t="shared" si="301"/>
        <v>夏那</v>
      </c>
      <c r="F1759" s="153" t="str">
        <f t="shared" si="302"/>
        <v>ｲﾜｾ</v>
      </c>
      <c r="G1759" s="153" t="str">
        <f t="shared" si="303"/>
        <v>ｶﾅ</v>
      </c>
      <c r="H1759" s="154">
        <f t="shared" si="304"/>
        <v>1</v>
      </c>
      <c r="I1759" s="152" t="str">
        <f t="shared" si="296"/>
        <v>都松が谷</v>
      </c>
      <c r="K1759" s="152" t="str">
        <f t="shared" si="305"/>
        <v>女</v>
      </c>
      <c r="M1759" s="380">
        <v>61598</v>
      </c>
      <c r="N1759" s="380" t="s">
        <v>6135</v>
      </c>
      <c r="O1759" s="380" t="s">
        <v>6136</v>
      </c>
      <c r="P1759" s="380" t="s">
        <v>3743</v>
      </c>
      <c r="Q1759" s="380" t="s">
        <v>555</v>
      </c>
      <c r="R1759" s="380" t="s">
        <v>886</v>
      </c>
      <c r="S1759" s="379"/>
      <c r="T1759" s="380">
        <v>1</v>
      </c>
    </row>
    <row r="1760" spans="1:20" x14ac:dyDescent="0.2">
      <c r="A1760" s="151">
        <f t="shared" si="297"/>
        <v>61599</v>
      </c>
      <c r="B1760" s="151">
        <f t="shared" si="298"/>
        <v>6</v>
      </c>
      <c r="C1760" s="152">
        <f t="shared" si="299"/>
        <v>15</v>
      </c>
      <c r="D1760" s="152" t="str">
        <f t="shared" si="300"/>
        <v>野口</v>
      </c>
      <c r="E1760" s="152" t="str">
        <f t="shared" si="301"/>
        <v>真亜瑠</v>
      </c>
      <c r="F1760" s="153" t="str">
        <f t="shared" si="302"/>
        <v>ﾉｸﾞﾁ</v>
      </c>
      <c r="G1760" s="153" t="str">
        <f t="shared" si="303"/>
        <v>ﾏｱﾙ</v>
      </c>
      <c r="H1760" s="154">
        <f t="shared" si="304"/>
        <v>1</v>
      </c>
      <c r="I1760" s="152" t="str">
        <f t="shared" si="296"/>
        <v>都松が谷</v>
      </c>
      <c r="K1760" s="152" t="str">
        <f t="shared" si="305"/>
        <v>女</v>
      </c>
      <c r="M1760" s="380">
        <v>61599</v>
      </c>
      <c r="N1760" s="380" t="s">
        <v>17</v>
      </c>
      <c r="O1760" s="380" t="s">
        <v>6137</v>
      </c>
      <c r="P1760" s="380" t="s">
        <v>18</v>
      </c>
      <c r="Q1760" s="380" t="s">
        <v>6138</v>
      </c>
      <c r="R1760" s="380" t="s">
        <v>886</v>
      </c>
      <c r="S1760" s="379"/>
      <c r="T1760" s="380">
        <v>1</v>
      </c>
    </row>
    <row r="1761" spans="1:20" x14ac:dyDescent="0.2">
      <c r="A1761" s="151">
        <f t="shared" si="297"/>
        <v>61601</v>
      </c>
      <c r="B1761" s="151">
        <f t="shared" si="298"/>
        <v>6</v>
      </c>
      <c r="C1761" s="152">
        <f t="shared" si="299"/>
        <v>16</v>
      </c>
      <c r="D1761" s="152" t="str">
        <f t="shared" si="300"/>
        <v>酒井</v>
      </c>
      <c r="E1761" s="152" t="str">
        <f t="shared" si="301"/>
        <v>由吾</v>
      </c>
      <c r="F1761" s="153" t="str">
        <f t="shared" si="302"/>
        <v>ｻｶｲ</v>
      </c>
      <c r="G1761" s="153" t="str">
        <f t="shared" si="303"/>
        <v>ﾕｳｺﾞ</v>
      </c>
      <c r="H1761" s="154">
        <f t="shared" si="304"/>
        <v>3</v>
      </c>
      <c r="I1761" s="152" t="str">
        <f t="shared" si="296"/>
        <v>都南多摩中等</v>
      </c>
      <c r="K1761" s="152" t="str">
        <f t="shared" si="305"/>
        <v>男</v>
      </c>
      <c r="M1761" s="380">
        <v>61601</v>
      </c>
      <c r="N1761" s="380" t="s">
        <v>282</v>
      </c>
      <c r="O1761" s="380" t="s">
        <v>2043</v>
      </c>
      <c r="P1761" s="380" t="s">
        <v>620</v>
      </c>
      <c r="Q1761" s="380" t="s">
        <v>2244</v>
      </c>
      <c r="R1761" s="380" t="s">
        <v>885</v>
      </c>
      <c r="S1761" s="379"/>
      <c r="T1761" s="380">
        <v>3</v>
      </c>
    </row>
    <row r="1762" spans="1:20" x14ac:dyDescent="0.2">
      <c r="A1762" s="151">
        <f t="shared" si="297"/>
        <v>61602</v>
      </c>
      <c r="B1762" s="151">
        <f t="shared" si="298"/>
        <v>6</v>
      </c>
      <c r="C1762" s="152">
        <f t="shared" si="299"/>
        <v>16</v>
      </c>
      <c r="D1762" s="152" t="str">
        <f t="shared" si="300"/>
        <v>髙橋</v>
      </c>
      <c r="E1762" s="152" t="str">
        <f t="shared" si="301"/>
        <v>郁斗</v>
      </c>
      <c r="F1762" s="153" t="str">
        <f t="shared" si="302"/>
        <v>ﾀｶﾊｼ</v>
      </c>
      <c r="G1762" s="153" t="str">
        <f t="shared" si="303"/>
        <v>ｲｸﾄ</v>
      </c>
      <c r="H1762" s="154">
        <f t="shared" si="304"/>
        <v>3</v>
      </c>
      <c r="I1762" s="152" t="str">
        <f t="shared" si="296"/>
        <v>都南多摩中等</v>
      </c>
      <c r="K1762" s="152" t="str">
        <f t="shared" si="305"/>
        <v>男</v>
      </c>
      <c r="M1762" s="380">
        <v>61602</v>
      </c>
      <c r="N1762" s="380" t="s">
        <v>149</v>
      </c>
      <c r="O1762" s="380" t="s">
        <v>1548</v>
      </c>
      <c r="P1762" s="380" t="s">
        <v>302</v>
      </c>
      <c r="Q1762" s="380" t="s">
        <v>1549</v>
      </c>
      <c r="R1762" s="380" t="s">
        <v>885</v>
      </c>
      <c r="S1762" s="379"/>
      <c r="T1762" s="380">
        <v>3</v>
      </c>
    </row>
    <row r="1763" spans="1:20" x14ac:dyDescent="0.2">
      <c r="A1763" s="151">
        <f t="shared" si="297"/>
        <v>61603</v>
      </c>
      <c r="B1763" s="151">
        <f t="shared" si="298"/>
        <v>6</v>
      </c>
      <c r="C1763" s="152">
        <f t="shared" si="299"/>
        <v>16</v>
      </c>
      <c r="D1763" s="152" t="str">
        <f t="shared" si="300"/>
        <v>堀江</v>
      </c>
      <c r="E1763" s="152" t="str">
        <f t="shared" si="301"/>
        <v>悠理</v>
      </c>
      <c r="F1763" s="153" t="str">
        <f t="shared" si="302"/>
        <v>ﾎﾘｴ</v>
      </c>
      <c r="G1763" s="153" t="str">
        <f t="shared" si="303"/>
        <v>ﾕｳﾘ</v>
      </c>
      <c r="H1763" s="154">
        <f t="shared" si="304"/>
        <v>3</v>
      </c>
      <c r="I1763" s="152" t="str">
        <f t="shared" si="296"/>
        <v>都南多摩中等</v>
      </c>
      <c r="K1763" s="152" t="str">
        <f t="shared" si="305"/>
        <v>男</v>
      </c>
      <c r="M1763" s="380">
        <v>61603</v>
      </c>
      <c r="N1763" s="380" t="s">
        <v>1616</v>
      </c>
      <c r="O1763" s="380" t="s">
        <v>2044</v>
      </c>
      <c r="P1763" s="380" t="s">
        <v>1617</v>
      </c>
      <c r="Q1763" s="380" t="s">
        <v>512</v>
      </c>
      <c r="R1763" s="380" t="s">
        <v>885</v>
      </c>
      <c r="S1763" s="379"/>
      <c r="T1763" s="380">
        <v>3</v>
      </c>
    </row>
    <row r="1764" spans="1:20" x14ac:dyDescent="0.2">
      <c r="A1764" s="151">
        <f t="shared" si="297"/>
        <v>61605</v>
      </c>
      <c r="B1764" s="151">
        <f t="shared" si="298"/>
        <v>6</v>
      </c>
      <c r="C1764" s="152">
        <f t="shared" si="299"/>
        <v>16</v>
      </c>
      <c r="D1764" s="152" t="str">
        <f t="shared" si="300"/>
        <v>安部</v>
      </c>
      <c r="E1764" s="152" t="str">
        <f t="shared" si="301"/>
        <v>柾人</v>
      </c>
      <c r="F1764" s="153" t="str">
        <f t="shared" si="302"/>
        <v>ｱﾍﾞ</v>
      </c>
      <c r="G1764" s="153" t="str">
        <f t="shared" si="303"/>
        <v>ﾏｻﾄ</v>
      </c>
      <c r="H1764" s="154">
        <f t="shared" si="304"/>
        <v>3</v>
      </c>
      <c r="I1764" s="152" t="str">
        <f t="shared" si="296"/>
        <v>都南多摩中等</v>
      </c>
      <c r="K1764" s="152" t="str">
        <f t="shared" si="305"/>
        <v>男</v>
      </c>
      <c r="M1764" s="380">
        <v>61605</v>
      </c>
      <c r="N1764" s="380" t="s">
        <v>241</v>
      </c>
      <c r="O1764" s="380" t="s">
        <v>2045</v>
      </c>
      <c r="P1764" s="380" t="s">
        <v>318</v>
      </c>
      <c r="Q1764" s="380" t="s">
        <v>494</v>
      </c>
      <c r="R1764" s="380" t="s">
        <v>885</v>
      </c>
      <c r="S1764" s="379"/>
      <c r="T1764" s="380">
        <v>3</v>
      </c>
    </row>
    <row r="1765" spans="1:20" x14ac:dyDescent="0.2">
      <c r="A1765" s="151">
        <f t="shared" si="297"/>
        <v>61606</v>
      </c>
      <c r="B1765" s="151">
        <f t="shared" si="298"/>
        <v>6</v>
      </c>
      <c r="C1765" s="152">
        <f t="shared" si="299"/>
        <v>16</v>
      </c>
      <c r="D1765" s="152" t="str">
        <f t="shared" si="300"/>
        <v>関野</v>
      </c>
      <c r="E1765" s="152" t="str">
        <f t="shared" si="301"/>
        <v>祐太郎</v>
      </c>
      <c r="F1765" s="153" t="str">
        <f t="shared" si="302"/>
        <v>ｾｷﾉ</v>
      </c>
      <c r="G1765" s="153" t="str">
        <f t="shared" si="303"/>
        <v>ﾕｳﾀﾛｳ</v>
      </c>
      <c r="H1765" s="154">
        <f t="shared" si="304"/>
        <v>3</v>
      </c>
      <c r="I1765" s="152" t="str">
        <f t="shared" si="296"/>
        <v>都南多摩中等</v>
      </c>
      <c r="K1765" s="152" t="str">
        <f t="shared" si="305"/>
        <v>男</v>
      </c>
      <c r="M1765" s="380">
        <v>61606</v>
      </c>
      <c r="N1765" s="380" t="s">
        <v>1257</v>
      </c>
      <c r="O1765" s="380" t="s">
        <v>2046</v>
      </c>
      <c r="P1765" s="380" t="s">
        <v>1258</v>
      </c>
      <c r="Q1765" s="380" t="s">
        <v>639</v>
      </c>
      <c r="R1765" s="380" t="s">
        <v>885</v>
      </c>
      <c r="S1765" s="379"/>
      <c r="T1765" s="380">
        <v>3</v>
      </c>
    </row>
    <row r="1766" spans="1:20" x14ac:dyDescent="0.2">
      <c r="A1766" s="151">
        <f t="shared" si="297"/>
        <v>61607</v>
      </c>
      <c r="B1766" s="151">
        <f t="shared" si="298"/>
        <v>6</v>
      </c>
      <c r="C1766" s="152">
        <f t="shared" si="299"/>
        <v>16</v>
      </c>
      <c r="D1766" s="152" t="str">
        <f t="shared" si="300"/>
        <v>小川</v>
      </c>
      <c r="E1766" s="152" t="str">
        <f t="shared" si="301"/>
        <v>遼司</v>
      </c>
      <c r="F1766" s="153" t="str">
        <f t="shared" si="302"/>
        <v>ｵｶﾞﾜ</v>
      </c>
      <c r="G1766" s="153" t="str">
        <f t="shared" si="303"/>
        <v>ﾘｮｳｼﾞ</v>
      </c>
      <c r="H1766" s="154">
        <f t="shared" si="304"/>
        <v>3</v>
      </c>
      <c r="I1766" s="152" t="str">
        <f t="shared" si="296"/>
        <v>都南多摩中等</v>
      </c>
      <c r="K1766" s="152" t="str">
        <f t="shared" si="305"/>
        <v>男</v>
      </c>
      <c r="M1766" s="380">
        <v>61607</v>
      </c>
      <c r="N1766" s="380" t="s">
        <v>128</v>
      </c>
      <c r="O1766" s="380" t="s">
        <v>1546</v>
      </c>
      <c r="P1766" s="380" t="s">
        <v>382</v>
      </c>
      <c r="Q1766" s="380" t="s">
        <v>625</v>
      </c>
      <c r="R1766" s="380" t="s">
        <v>885</v>
      </c>
      <c r="S1766" s="379"/>
      <c r="T1766" s="380">
        <v>3</v>
      </c>
    </row>
    <row r="1767" spans="1:20" x14ac:dyDescent="0.2">
      <c r="A1767" s="151">
        <f t="shared" si="297"/>
        <v>61608</v>
      </c>
      <c r="B1767" s="151">
        <f t="shared" si="298"/>
        <v>6</v>
      </c>
      <c r="C1767" s="152">
        <f t="shared" si="299"/>
        <v>16</v>
      </c>
      <c r="D1767" s="152" t="str">
        <f t="shared" si="300"/>
        <v>大塩</v>
      </c>
      <c r="E1767" s="152" t="str">
        <f t="shared" si="301"/>
        <v>慶</v>
      </c>
      <c r="F1767" s="153" t="str">
        <f t="shared" si="302"/>
        <v>ｵｵｼｵ</v>
      </c>
      <c r="G1767" s="153" t="str">
        <f t="shared" si="303"/>
        <v>ｹｲ</v>
      </c>
      <c r="H1767" s="154">
        <f t="shared" si="304"/>
        <v>3</v>
      </c>
      <c r="I1767" s="152" t="str">
        <f t="shared" si="296"/>
        <v>都南多摩中等</v>
      </c>
      <c r="K1767" s="152" t="str">
        <f t="shared" si="305"/>
        <v>男</v>
      </c>
      <c r="M1767" s="380">
        <v>61608</v>
      </c>
      <c r="N1767" s="380" t="s">
        <v>2047</v>
      </c>
      <c r="O1767" s="380" t="s">
        <v>2048</v>
      </c>
      <c r="P1767" s="380" t="s">
        <v>2264</v>
      </c>
      <c r="Q1767" s="380" t="s">
        <v>308</v>
      </c>
      <c r="R1767" s="380" t="s">
        <v>885</v>
      </c>
      <c r="S1767" s="379"/>
      <c r="T1767" s="380">
        <v>3</v>
      </c>
    </row>
    <row r="1768" spans="1:20" x14ac:dyDescent="0.2">
      <c r="A1768" s="151">
        <f t="shared" si="297"/>
        <v>61609</v>
      </c>
      <c r="B1768" s="151">
        <f t="shared" si="298"/>
        <v>6</v>
      </c>
      <c r="C1768" s="152">
        <f t="shared" si="299"/>
        <v>16</v>
      </c>
      <c r="D1768" s="152" t="str">
        <f t="shared" si="300"/>
        <v>二村</v>
      </c>
      <c r="E1768" s="152" t="str">
        <f t="shared" si="301"/>
        <v>竜樹</v>
      </c>
      <c r="F1768" s="153" t="str">
        <f t="shared" si="302"/>
        <v>ﾆﾑﾗ</v>
      </c>
      <c r="G1768" s="153" t="str">
        <f t="shared" si="303"/>
        <v>ﾀﾂｷ</v>
      </c>
      <c r="H1768" s="154">
        <f t="shared" si="304"/>
        <v>3</v>
      </c>
      <c r="I1768" s="152" t="str">
        <f t="shared" si="296"/>
        <v>都南多摩中等</v>
      </c>
      <c r="K1768" s="152" t="str">
        <f t="shared" si="305"/>
        <v>男</v>
      </c>
      <c r="M1768" s="380">
        <v>61609</v>
      </c>
      <c r="N1768" s="380" t="s">
        <v>2049</v>
      </c>
      <c r="O1768" s="380" t="s">
        <v>2050</v>
      </c>
      <c r="P1768" s="380" t="s">
        <v>2265</v>
      </c>
      <c r="Q1768" s="380" t="s">
        <v>536</v>
      </c>
      <c r="R1768" s="380" t="s">
        <v>885</v>
      </c>
      <c r="S1768" s="379"/>
      <c r="T1768" s="380">
        <v>3</v>
      </c>
    </row>
    <row r="1769" spans="1:20" x14ac:dyDescent="0.2">
      <c r="A1769" s="151">
        <f t="shared" si="297"/>
        <v>61610</v>
      </c>
      <c r="B1769" s="151">
        <f t="shared" si="298"/>
        <v>6</v>
      </c>
      <c r="C1769" s="152">
        <f t="shared" si="299"/>
        <v>16</v>
      </c>
      <c r="D1769" s="152" t="str">
        <f t="shared" si="300"/>
        <v>中村</v>
      </c>
      <c r="E1769" s="152" t="str">
        <f t="shared" si="301"/>
        <v>豪</v>
      </c>
      <c r="F1769" s="153" t="str">
        <f t="shared" si="302"/>
        <v>ﾅｶﾑﾗ</v>
      </c>
      <c r="G1769" s="153" t="str">
        <f t="shared" si="303"/>
        <v>ｺﾞｳ</v>
      </c>
      <c r="H1769" s="154">
        <f t="shared" si="304"/>
        <v>3</v>
      </c>
      <c r="I1769" s="152" t="str">
        <f t="shared" si="296"/>
        <v>都南多摩中等</v>
      </c>
      <c r="K1769" s="152" t="str">
        <f t="shared" si="305"/>
        <v>男</v>
      </c>
      <c r="M1769" s="380">
        <v>61610</v>
      </c>
      <c r="N1769" s="380" t="s">
        <v>147</v>
      </c>
      <c r="O1769" s="380" t="s">
        <v>2051</v>
      </c>
      <c r="P1769" s="380" t="s">
        <v>445</v>
      </c>
      <c r="Q1769" s="380" t="s">
        <v>2266</v>
      </c>
      <c r="R1769" s="380" t="s">
        <v>885</v>
      </c>
      <c r="S1769" s="379"/>
      <c r="T1769" s="380">
        <v>3</v>
      </c>
    </row>
    <row r="1770" spans="1:20" x14ac:dyDescent="0.2">
      <c r="A1770" s="151">
        <f t="shared" si="297"/>
        <v>61611</v>
      </c>
      <c r="B1770" s="151">
        <f t="shared" si="298"/>
        <v>6</v>
      </c>
      <c r="C1770" s="152">
        <f t="shared" si="299"/>
        <v>16</v>
      </c>
      <c r="D1770" s="152" t="str">
        <f t="shared" si="300"/>
        <v>海老原</v>
      </c>
      <c r="E1770" s="152" t="str">
        <f t="shared" si="301"/>
        <v>拓哉</v>
      </c>
      <c r="F1770" s="153" t="str">
        <f t="shared" si="302"/>
        <v>ｴﾋﾞﾊﾗ</v>
      </c>
      <c r="G1770" s="153" t="str">
        <f t="shared" si="303"/>
        <v>ﾀｸﾔ</v>
      </c>
      <c r="H1770" s="154">
        <f t="shared" si="304"/>
        <v>3</v>
      </c>
      <c r="I1770" s="152" t="str">
        <f t="shared" si="296"/>
        <v>都南多摩中等</v>
      </c>
      <c r="K1770" s="152" t="str">
        <f t="shared" si="305"/>
        <v>男</v>
      </c>
      <c r="M1770" s="380">
        <v>61611</v>
      </c>
      <c r="N1770" s="380" t="s">
        <v>1598</v>
      </c>
      <c r="O1770" s="380" t="s">
        <v>1350</v>
      </c>
      <c r="P1770" s="380" t="s">
        <v>1599</v>
      </c>
      <c r="Q1770" s="380" t="s">
        <v>357</v>
      </c>
      <c r="R1770" s="380" t="s">
        <v>885</v>
      </c>
      <c r="S1770" s="379"/>
      <c r="T1770" s="380">
        <v>3</v>
      </c>
    </row>
    <row r="1771" spans="1:20" x14ac:dyDescent="0.2">
      <c r="A1771" s="151">
        <f t="shared" si="297"/>
        <v>61612</v>
      </c>
      <c r="B1771" s="151">
        <f t="shared" si="298"/>
        <v>6</v>
      </c>
      <c r="C1771" s="152">
        <f t="shared" si="299"/>
        <v>16</v>
      </c>
      <c r="D1771" s="152" t="str">
        <f t="shared" si="300"/>
        <v>松本</v>
      </c>
      <c r="E1771" s="152" t="str">
        <f t="shared" si="301"/>
        <v>厚</v>
      </c>
      <c r="F1771" s="153" t="str">
        <f t="shared" si="302"/>
        <v>ﾏﾂﾓﾄ</v>
      </c>
      <c r="G1771" s="153" t="str">
        <f t="shared" si="303"/>
        <v>ｱﾂｼ</v>
      </c>
      <c r="H1771" s="154">
        <f t="shared" si="304"/>
        <v>3</v>
      </c>
      <c r="I1771" s="152" t="str">
        <f t="shared" si="296"/>
        <v>都南多摩中等</v>
      </c>
      <c r="K1771" s="152" t="str">
        <f t="shared" si="305"/>
        <v>男</v>
      </c>
      <c r="M1771" s="380">
        <v>61612</v>
      </c>
      <c r="N1771" s="380" t="s">
        <v>133</v>
      </c>
      <c r="O1771" s="380" t="s">
        <v>2052</v>
      </c>
      <c r="P1771" s="380" t="s">
        <v>311</v>
      </c>
      <c r="Q1771" s="380" t="s">
        <v>487</v>
      </c>
      <c r="R1771" s="380" t="s">
        <v>885</v>
      </c>
      <c r="S1771" s="379"/>
      <c r="T1771" s="380">
        <v>3</v>
      </c>
    </row>
    <row r="1772" spans="1:20" x14ac:dyDescent="0.2">
      <c r="A1772" s="151">
        <f t="shared" si="297"/>
        <v>61613</v>
      </c>
      <c r="B1772" s="151">
        <f t="shared" si="298"/>
        <v>6</v>
      </c>
      <c r="C1772" s="152">
        <f t="shared" si="299"/>
        <v>16</v>
      </c>
      <c r="D1772" s="152" t="str">
        <f t="shared" si="300"/>
        <v>奈良</v>
      </c>
      <c r="E1772" s="152" t="str">
        <f t="shared" si="301"/>
        <v>歩夢</v>
      </c>
      <c r="F1772" s="153" t="str">
        <f t="shared" si="302"/>
        <v>ﾅﾗ</v>
      </c>
      <c r="G1772" s="153" t="str">
        <f t="shared" si="303"/>
        <v>ｱﾕﾑ</v>
      </c>
      <c r="H1772" s="154">
        <f t="shared" si="304"/>
        <v>3</v>
      </c>
      <c r="I1772" s="152" t="str">
        <f t="shared" si="296"/>
        <v>都南多摩中等</v>
      </c>
      <c r="K1772" s="152" t="str">
        <f t="shared" si="305"/>
        <v>男</v>
      </c>
      <c r="M1772" s="380">
        <v>61613</v>
      </c>
      <c r="N1772" s="380" t="s">
        <v>1778</v>
      </c>
      <c r="O1772" s="380" t="s">
        <v>1394</v>
      </c>
      <c r="P1772" s="380" t="s">
        <v>1779</v>
      </c>
      <c r="Q1772" s="380" t="s">
        <v>1395</v>
      </c>
      <c r="R1772" s="380" t="s">
        <v>885</v>
      </c>
      <c r="S1772" s="379"/>
      <c r="T1772" s="380">
        <v>3</v>
      </c>
    </row>
    <row r="1773" spans="1:20" x14ac:dyDescent="0.2">
      <c r="A1773" s="151">
        <f t="shared" si="297"/>
        <v>61614</v>
      </c>
      <c r="B1773" s="151">
        <f t="shared" si="298"/>
        <v>6</v>
      </c>
      <c r="C1773" s="152">
        <f t="shared" si="299"/>
        <v>16</v>
      </c>
      <c r="D1773" s="152" t="str">
        <f t="shared" si="300"/>
        <v>榎本</v>
      </c>
      <c r="E1773" s="152" t="str">
        <f t="shared" si="301"/>
        <v>健太</v>
      </c>
      <c r="F1773" s="153" t="str">
        <f t="shared" si="302"/>
        <v>ｴﾉﾓﾄ</v>
      </c>
      <c r="G1773" s="153" t="str">
        <f t="shared" si="303"/>
        <v>ｹﾝﾀ</v>
      </c>
      <c r="H1773" s="154">
        <f t="shared" si="304"/>
        <v>2</v>
      </c>
      <c r="I1773" s="152" t="str">
        <f t="shared" si="296"/>
        <v>都南多摩中等</v>
      </c>
      <c r="K1773" s="152" t="str">
        <f t="shared" si="305"/>
        <v>男</v>
      </c>
      <c r="M1773" s="380">
        <v>61614</v>
      </c>
      <c r="N1773" s="380" t="s">
        <v>244</v>
      </c>
      <c r="O1773" s="380" t="s">
        <v>107</v>
      </c>
      <c r="P1773" s="380" t="s">
        <v>524</v>
      </c>
      <c r="Q1773" s="380" t="s">
        <v>322</v>
      </c>
      <c r="R1773" s="380" t="s">
        <v>885</v>
      </c>
      <c r="S1773" s="379"/>
      <c r="T1773" s="380">
        <v>2</v>
      </c>
    </row>
    <row r="1774" spans="1:20" x14ac:dyDescent="0.2">
      <c r="A1774" s="151">
        <f t="shared" si="297"/>
        <v>61615</v>
      </c>
      <c r="B1774" s="151">
        <f t="shared" si="298"/>
        <v>6</v>
      </c>
      <c r="C1774" s="152">
        <f t="shared" si="299"/>
        <v>16</v>
      </c>
      <c r="D1774" s="152" t="str">
        <f t="shared" si="300"/>
        <v>土谷</v>
      </c>
      <c r="E1774" s="152" t="str">
        <f t="shared" si="301"/>
        <v>歩太</v>
      </c>
      <c r="F1774" s="153" t="str">
        <f t="shared" si="302"/>
        <v>ﾂﾁﾔ</v>
      </c>
      <c r="G1774" s="153" t="str">
        <f t="shared" si="303"/>
        <v>ｱﾕﾀ</v>
      </c>
      <c r="H1774" s="154">
        <f t="shared" si="304"/>
        <v>2</v>
      </c>
      <c r="I1774" s="152" t="str">
        <f t="shared" si="296"/>
        <v>都南多摩中等</v>
      </c>
      <c r="K1774" s="152" t="str">
        <f t="shared" si="305"/>
        <v>男</v>
      </c>
      <c r="M1774" s="380">
        <v>61615</v>
      </c>
      <c r="N1774" s="380" t="s">
        <v>3730</v>
      </c>
      <c r="O1774" s="380" t="s">
        <v>3731</v>
      </c>
      <c r="P1774" s="380" t="s">
        <v>646</v>
      </c>
      <c r="Q1774" s="380" t="s">
        <v>3732</v>
      </c>
      <c r="R1774" s="380" t="s">
        <v>885</v>
      </c>
      <c r="S1774" s="379"/>
      <c r="T1774" s="380">
        <v>2</v>
      </c>
    </row>
    <row r="1775" spans="1:20" x14ac:dyDescent="0.2">
      <c r="A1775" s="151">
        <f t="shared" si="297"/>
        <v>61616</v>
      </c>
      <c r="B1775" s="151">
        <f t="shared" si="298"/>
        <v>6</v>
      </c>
      <c r="C1775" s="152">
        <f t="shared" si="299"/>
        <v>16</v>
      </c>
      <c r="D1775" s="152" t="str">
        <f t="shared" si="300"/>
        <v>堀内</v>
      </c>
      <c r="E1775" s="152" t="str">
        <f t="shared" si="301"/>
        <v>省吾</v>
      </c>
      <c r="F1775" s="153" t="str">
        <f t="shared" si="302"/>
        <v>ﾎﾘｳﾁ</v>
      </c>
      <c r="G1775" s="153" t="str">
        <f t="shared" si="303"/>
        <v>ｼｮｳｺﾞ</v>
      </c>
      <c r="H1775" s="154">
        <f t="shared" si="304"/>
        <v>2</v>
      </c>
      <c r="I1775" s="152" t="str">
        <f t="shared" si="296"/>
        <v>都南多摩中等</v>
      </c>
      <c r="K1775" s="152" t="str">
        <f t="shared" si="305"/>
        <v>男</v>
      </c>
      <c r="M1775" s="380">
        <v>61616</v>
      </c>
      <c r="N1775" s="380" t="s">
        <v>1314</v>
      </c>
      <c r="O1775" s="380" t="s">
        <v>1365</v>
      </c>
      <c r="P1775" s="380" t="s">
        <v>1315</v>
      </c>
      <c r="Q1775" s="380" t="s">
        <v>990</v>
      </c>
      <c r="R1775" s="380" t="s">
        <v>885</v>
      </c>
      <c r="S1775" s="379"/>
      <c r="T1775" s="380">
        <v>2</v>
      </c>
    </row>
    <row r="1776" spans="1:20" x14ac:dyDescent="0.2">
      <c r="A1776" s="151">
        <f t="shared" si="297"/>
        <v>61617</v>
      </c>
      <c r="B1776" s="151">
        <f t="shared" si="298"/>
        <v>6</v>
      </c>
      <c r="C1776" s="152">
        <f t="shared" si="299"/>
        <v>16</v>
      </c>
      <c r="D1776" s="152" t="str">
        <f t="shared" si="300"/>
        <v>設楽</v>
      </c>
      <c r="E1776" s="152" t="str">
        <f t="shared" si="301"/>
        <v>竜士</v>
      </c>
      <c r="F1776" s="153" t="str">
        <f t="shared" si="302"/>
        <v>ｼﾀﾗ</v>
      </c>
      <c r="G1776" s="153" t="str">
        <f t="shared" si="303"/>
        <v>ﾘｭｳｼﾞ</v>
      </c>
      <c r="H1776" s="154">
        <f t="shared" si="304"/>
        <v>2</v>
      </c>
      <c r="I1776" s="152" t="str">
        <f t="shared" si="296"/>
        <v>都南多摩中等</v>
      </c>
      <c r="K1776" s="152" t="str">
        <f t="shared" si="305"/>
        <v>男</v>
      </c>
      <c r="M1776" s="380">
        <v>61617</v>
      </c>
      <c r="N1776" s="380" t="s">
        <v>3733</v>
      </c>
      <c r="O1776" s="380" t="s">
        <v>3734</v>
      </c>
      <c r="P1776" s="380" t="s">
        <v>3735</v>
      </c>
      <c r="Q1776" s="380" t="s">
        <v>548</v>
      </c>
      <c r="R1776" s="380" t="s">
        <v>885</v>
      </c>
      <c r="S1776" s="379"/>
      <c r="T1776" s="380">
        <v>2</v>
      </c>
    </row>
    <row r="1777" spans="1:20" x14ac:dyDescent="0.2">
      <c r="A1777" s="151">
        <f t="shared" si="297"/>
        <v>61618</v>
      </c>
      <c r="B1777" s="151">
        <f t="shared" si="298"/>
        <v>6</v>
      </c>
      <c r="C1777" s="152">
        <f t="shared" si="299"/>
        <v>16</v>
      </c>
      <c r="D1777" s="152" t="str">
        <f t="shared" si="300"/>
        <v>田中</v>
      </c>
      <c r="E1777" s="152" t="str">
        <f t="shared" si="301"/>
        <v>清継</v>
      </c>
      <c r="F1777" s="153" t="str">
        <f t="shared" si="302"/>
        <v>ﾀﾅｶ</v>
      </c>
      <c r="G1777" s="153" t="str">
        <f t="shared" si="303"/>
        <v>ｷﾖﾂｸﾞ</v>
      </c>
      <c r="H1777" s="154">
        <f t="shared" si="304"/>
        <v>2</v>
      </c>
      <c r="I1777" s="152" t="str">
        <f t="shared" si="296"/>
        <v>都南多摩中等</v>
      </c>
      <c r="K1777" s="152" t="str">
        <f t="shared" si="305"/>
        <v>男</v>
      </c>
      <c r="M1777" s="380">
        <v>61618</v>
      </c>
      <c r="N1777" s="380" t="s">
        <v>138</v>
      </c>
      <c r="O1777" s="380" t="s">
        <v>3736</v>
      </c>
      <c r="P1777" s="380" t="s">
        <v>418</v>
      </c>
      <c r="Q1777" s="380" t="s">
        <v>3737</v>
      </c>
      <c r="R1777" s="380" t="s">
        <v>885</v>
      </c>
      <c r="S1777" s="379"/>
      <c r="T1777" s="380">
        <v>2</v>
      </c>
    </row>
    <row r="1778" spans="1:20" x14ac:dyDescent="0.2">
      <c r="A1778" s="151">
        <f t="shared" si="297"/>
        <v>61619</v>
      </c>
      <c r="B1778" s="151">
        <f t="shared" si="298"/>
        <v>6</v>
      </c>
      <c r="C1778" s="152">
        <f t="shared" si="299"/>
        <v>16</v>
      </c>
      <c r="D1778" s="152" t="str">
        <f t="shared" si="300"/>
        <v>齋藤</v>
      </c>
      <c r="E1778" s="152" t="str">
        <f t="shared" si="301"/>
        <v>如月</v>
      </c>
      <c r="F1778" s="153" t="str">
        <f t="shared" si="302"/>
        <v>ｻｲﾄｳ</v>
      </c>
      <c r="G1778" s="153" t="str">
        <f t="shared" si="303"/>
        <v>ｷｻﾗｷﾞ</v>
      </c>
      <c r="H1778" s="154">
        <f t="shared" si="304"/>
        <v>2</v>
      </c>
      <c r="I1778" s="152" t="str">
        <f t="shared" si="296"/>
        <v>都南多摩中等</v>
      </c>
      <c r="K1778" s="152" t="str">
        <f t="shared" si="305"/>
        <v>男</v>
      </c>
      <c r="M1778" s="380">
        <v>61619</v>
      </c>
      <c r="N1778" s="380" t="s">
        <v>236</v>
      </c>
      <c r="O1778" s="380" t="s">
        <v>3738</v>
      </c>
      <c r="P1778" s="380" t="s">
        <v>321</v>
      </c>
      <c r="Q1778" s="380" t="s">
        <v>3739</v>
      </c>
      <c r="R1778" s="380" t="s">
        <v>885</v>
      </c>
      <c r="S1778" s="379"/>
      <c r="T1778" s="380">
        <v>2</v>
      </c>
    </row>
    <row r="1779" spans="1:20" x14ac:dyDescent="0.2">
      <c r="A1779" s="151">
        <f t="shared" si="297"/>
        <v>61621</v>
      </c>
      <c r="B1779" s="151">
        <f t="shared" si="298"/>
        <v>6</v>
      </c>
      <c r="C1779" s="152">
        <f t="shared" si="299"/>
        <v>16</v>
      </c>
      <c r="D1779" s="152" t="str">
        <f t="shared" si="300"/>
        <v>飯島</v>
      </c>
      <c r="E1779" s="152" t="str">
        <f t="shared" si="301"/>
        <v>理貴</v>
      </c>
      <c r="F1779" s="153" t="str">
        <f t="shared" si="302"/>
        <v>ｲｲｼﾞﾏ</v>
      </c>
      <c r="G1779" s="153" t="str">
        <f t="shared" si="303"/>
        <v>ﾘｷ</v>
      </c>
      <c r="H1779" s="154">
        <f t="shared" si="304"/>
        <v>2</v>
      </c>
      <c r="I1779" s="152" t="str">
        <f t="shared" si="296"/>
        <v>都南多摩中等</v>
      </c>
      <c r="K1779" s="152" t="str">
        <f t="shared" si="305"/>
        <v>男</v>
      </c>
      <c r="M1779" s="380">
        <v>61621</v>
      </c>
      <c r="N1779" s="380" t="s">
        <v>184</v>
      </c>
      <c r="O1779" s="380" t="s">
        <v>1600</v>
      </c>
      <c r="P1779" s="380" t="s">
        <v>580</v>
      </c>
      <c r="Q1779" s="380" t="s">
        <v>1601</v>
      </c>
      <c r="R1779" s="380" t="s">
        <v>885</v>
      </c>
      <c r="S1779" s="379"/>
      <c r="T1779" s="380">
        <v>2</v>
      </c>
    </row>
    <row r="1780" spans="1:20" x14ac:dyDescent="0.2">
      <c r="A1780" s="151">
        <f t="shared" si="297"/>
        <v>61622</v>
      </c>
      <c r="B1780" s="151">
        <f t="shared" si="298"/>
        <v>6</v>
      </c>
      <c r="C1780" s="152">
        <f t="shared" si="299"/>
        <v>16</v>
      </c>
      <c r="D1780" s="152" t="str">
        <f t="shared" si="300"/>
        <v>加藤</v>
      </c>
      <c r="E1780" s="152" t="str">
        <f t="shared" si="301"/>
        <v>駿拓</v>
      </c>
      <c r="F1780" s="153" t="str">
        <f t="shared" si="302"/>
        <v>ｶﾄｳ</v>
      </c>
      <c r="G1780" s="153" t="str">
        <f t="shared" si="303"/>
        <v>ｼｭﾝﾀ</v>
      </c>
      <c r="H1780" s="154">
        <f t="shared" si="304"/>
        <v>1</v>
      </c>
      <c r="I1780" s="152" t="str">
        <f t="shared" si="296"/>
        <v>都南多摩中等</v>
      </c>
      <c r="K1780" s="152" t="str">
        <f t="shared" si="305"/>
        <v>男</v>
      </c>
      <c r="M1780" s="380">
        <v>61622</v>
      </c>
      <c r="N1780" s="380" t="s">
        <v>111</v>
      </c>
      <c r="O1780" s="380" t="s">
        <v>5280</v>
      </c>
      <c r="P1780" s="380" t="s">
        <v>348</v>
      </c>
      <c r="Q1780" s="380" t="s">
        <v>468</v>
      </c>
      <c r="R1780" s="380" t="s">
        <v>885</v>
      </c>
      <c r="S1780" s="379"/>
      <c r="T1780" s="380">
        <v>1</v>
      </c>
    </row>
    <row r="1781" spans="1:20" x14ac:dyDescent="0.2">
      <c r="A1781" s="151">
        <f t="shared" si="297"/>
        <v>61623</v>
      </c>
      <c r="B1781" s="151">
        <f t="shared" si="298"/>
        <v>6</v>
      </c>
      <c r="C1781" s="152">
        <f t="shared" si="299"/>
        <v>16</v>
      </c>
      <c r="D1781" s="152" t="str">
        <f t="shared" si="300"/>
        <v>今井</v>
      </c>
      <c r="E1781" s="152" t="str">
        <f t="shared" si="301"/>
        <v>晴登</v>
      </c>
      <c r="F1781" s="153" t="str">
        <f t="shared" si="302"/>
        <v>ｲﾏｲ</v>
      </c>
      <c r="G1781" s="153" t="str">
        <f t="shared" si="303"/>
        <v>ﾊﾙﾄ</v>
      </c>
      <c r="H1781" s="154">
        <f t="shared" si="304"/>
        <v>1</v>
      </c>
      <c r="I1781" s="152" t="str">
        <f t="shared" si="296"/>
        <v>都南多摩中等</v>
      </c>
      <c r="K1781" s="152" t="str">
        <f t="shared" si="305"/>
        <v>男</v>
      </c>
      <c r="M1781" s="380">
        <v>61623</v>
      </c>
      <c r="N1781" s="380" t="s">
        <v>642</v>
      </c>
      <c r="O1781" s="380" t="s">
        <v>5281</v>
      </c>
      <c r="P1781" s="380" t="s">
        <v>643</v>
      </c>
      <c r="Q1781" s="380" t="s">
        <v>2723</v>
      </c>
      <c r="R1781" s="380" t="s">
        <v>885</v>
      </c>
      <c r="S1781" s="379"/>
      <c r="T1781" s="380">
        <v>1</v>
      </c>
    </row>
    <row r="1782" spans="1:20" x14ac:dyDescent="0.2">
      <c r="A1782" s="151">
        <f t="shared" si="297"/>
        <v>61624</v>
      </c>
      <c r="B1782" s="151">
        <f t="shared" si="298"/>
        <v>6</v>
      </c>
      <c r="C1782" s="152">
        <f t="shared" si="299"/>
        <v>16</v>
      </c>
      <c r="D1782" s="152" t="str">
        <f t="shared" si="300"/>
        <v>新奥</v>
      </c>
      <c r="E1782" s="152" t="str">
        <f t="shared" si="301"/>
        <v>佑太</v>
      </c>
      <c r="F1782" s="153" t="str">
        <f t="shared" si="302"/>
        <v>ｼﾝｵｸ</v>
      </c>
      <c r="G1782" s="153" t="str">
        <f t="shared" si="303"/>
        <v>ﾕｳﾀ</v>
      </c>
      <c r="H1782" s="154">
        <f t="shared" si="304"/>
        <v>1</v>
      </c>
      <c r="I1782" s="152" t="str">
        <f t="shared" si="296"/>
        <v>都南多摩中等</v>
      </c>
      <c r="K1782" s="152" t="str">
        <f t="shared" si="305"/>
        <v>男</v>
      </c>
      <c r="M1782" s="380">
        <v>61624</v>
      </c>
      <c r="N1782" s="380" t="s">
        <v>5282</v>
      </c>
      <c r="O1782" s="380" t="s">
        <v>940</v>
      </c>
      <c r="P1782" s="380" t="s">
        <v>5283</v>
      </c>
      <c r="Q1782" s="380" t="s">
        <v>373</v>
      </c>
      <c r="R1782" s="380" t="s">
        <v>885</v>
      </c>
      <c r="S1782" s="379"/>
      <c r="T1782" s="380">
        <v>1</v>
      </c>
    </row>
    <row r="1783" spans="1:20" x14ac:dyDescent="0.2">
      <c r="A1783" s="151">
        <f t="shared" si="297"/>
        <v>61625</v>
      </c>
      <c r="B1783" s="151">
        <f t="shared" si="298"/>
        <v>6</v>
      </c>
      <c r="C1783" s="152">
        <f t="shared" si="299"/>
        <v>16</v>
      </c>
      <c r="D1783" s="152" t="str">
        <f t="shared" si="300"/>
        <v>中島</v>
      </c>
      <c r="E1783" s="152" t="str">
        <f t="shared" si="301"/>
        <v>隼</v>
      </c>
      <c r="F1783" s="153" t="str">
        <f t="shared" si="302"/>
        <v>ﾅｶｼﾞﾏ</v>
      </c>
      <c r="G1783" s="153" t="str">
        <f t="shared" si="303"/>
        <v>ﾊﾔﾄ</v>
      </c>
      <c r="H1783" s="154">
        <f t="shared" si="304"/>
        <v>1</v>
      </c>
      <c r="I1783" s="152" t="str">
        <f t="shared" si="296"/>
        <v>都南多摩中等</v>
      </c>
      <c r="K1783" s="152" t="str">
        <f t="shared" si="305"/>
        <v>男</v>
      </c>
      <c r="M1783" s="380">
        <v>61625</v>
      </c>
      <c r="N1783" s="380" t="s">
        <v>224</v>
      </c>
      <c r="O1783" s="380" t="s">
        <v>972</v>
      </c>
      <c r="P1783" s="380" t="s">
        <v>323</v>
      </c>
      <c r="Q1783" s="380" t="s">
        <v>394</v>
      </c>
      <c r="R1783" s="380" t="s">
        <v>885</v>
      </c>
      <c r="S1783" s="379"/>
      <c r="T1783" s="380">
        <v>1</v>
      </c>
    </row>
    <row r="1784" spans="1:20" x14ac:dyDescent="0.2">
      <c r="A1784" s="151">
        <f t="shared" si="297"/>
        <v>61626</v>
      </c>
      <c r="B1784" s="151">
        <f t="shared" si="298"/>
        <v>6</v>
      </c>
      <c r="C1784" s="152">
        <f t="shared" si="299"/>
        <v>16</v>
      </c>
      <c r="D1784" s="152" t="str">
        <f t="shared" si="300"/>
        <v>野澤</v>
      </c>
      <c r="E1784" s="152" t="str">
        <f t="shared" si="301"/>
        <v>慧</v>
      </c>
      <c r="F1784" s="153" t="str">
        <f t="shared" si="302"/>
        <v>ﾉｻﾞﾜ</v>
      </c>
      <c r="G1784" s="153" t="str">
        <f t="shared" si="303"/>
        <v>ｹｲ</v>
      </c>
      <c r="H1784" s="154">
        <f t="shared" si="304"/>
        <v>1</v>
      </c>
      <c r="I1784" s="152" t="str">
        <f t="shared" si="296"/>
        <v>都南多摩中等</v>
      </c>
      <c r="K1784" s="152" t="str">
        <f t="shared" si="305"/>
        <v>男</v>
      </c>
      <c r="M1784" s="380">
        <v>61626</v>
      </c>
      <c r="N1784" s="380" t="s">
        <v>1757</v>
      </c>
      <c r="O1784" s="380" t="s">
        <v>1443</v>
      </c>
      <c r="P1784" s="380" t="s">
        <v>1759</v>
      </c>
      <c r="Q1784" s="380" t="s">
        <v>308</v>
      </c>
      <c r="R1784" s="380" t="s">
        <v>885</v>
      </c>
      <c r="S1784" s="379"/>
      <c r="T1784" s="380">
        <v>1</v>
      </c>
    </row>
    <row r="1785" spans="1:20" x14ac:dyDescent="0.2">
      <c r="A1785" s="151">
        <f t="shared" si="297"/>
        <v>61627</v>
      </c>
      <c r="B1785" s="151">
        <f t="shared" si="298"/>
        <v>6</v>
      </c>
      <c r="C1785" s="152">
        <f t="shared" si="299"/>
        <v>16</v>
      </c>
      <c r="D1785" s="152" t="str">
        <f t="shared" si="300"/>
        <v>西村</v>
      </c>
      <c r="E1785" s="152" t="str">
        <f t="shared" si="301"/>
        <v>健汰</v>
      </c>
      <c r="F1785" s="153" t="str">
        <f t="shared" si="302"/>
        <v>ﾆｼﾑﾗ</v>
      </c>
      <c r="G1785" s="153" t="str">
        <f t="shared" si="303"/>
        <v>ｹﾝﾀ</v>
      </c>
      <c r="H1785" s="154">
        <f t="shared" si="304"/>
        <v>1</v>
      </c>
      <c r="I1785" s="152" t="str">
        <f t="shared" si="296"/>
        <v>都南多摩中等</v>
      </c>
      <c r="K1785" s="152" t="str">
        <f t="shared" si="305"/>
        <v>男</v>
      </c>
      <c r="M1785" s="380">
        <v>61627</v>
      </c>
      <c r="N1785" s="380" t="s">
        <v>329</v>
      </c>
      <c r="O1785" s="380" t="s">
        <v>5284</v>
      </c>
      <c r="P1785" s="380" t="s">
        <v>330</v>
      </c>
      <c r="Q1785" s="380" t="s">
        <v>322</v>
      </c>
      <c r="R1785" s="380" t="s">
        <v>885</v>
      </c>
      <c r="S1785" s="379"/>
      <c r="T1785" s="380">
        <v>1</v>
      </c>
    </row>
    <row r="1786" spans="1:20" x14ac:dyDescent="0.2">
      <c r="A1786" s="151">
        <f t="shared" si="297"/>
        <v>61628</v>
      </c>
      <c r="B1786" s="151">
        <f t="shared" si="298"/>
        <v>6</v>
      </c>
      <c r="C1786" s="152">
        <f t="shared" si="299"/>
        <v>16</v>
      </c>
      <c r="D1786" s="152" t="str">
        <f t="shared" si="300"/>
        <v>山本</v>
      </c>
      <c r="E1786" s="152" t="str">
        <f t="shared" si="301"/>
        <v>悠翔</v>
      </c>
      <c r="F1786" s="153" t="str">
        <f t="shared" si="302"/>
        <v>ﾔﾏﾓﾄ</v>
      </c>
      <c r="G1786" s="153" t="str">
        <f t="shared" si="303"/>
        <v>ﾕｳﾄ</v>
      </c>
      <c r="H1786" s="154">
        <f t="shared" si="304"/>
        <v>1</v>
      </c>
      <c r="I1786" s="152" t="str">
        <f t="shared" si="296"/>
        <v>都南多摩中等</v>
      </c>
      <c r="K1786" s="152" t="str">
        <f t="shared" si="305"/>
        <v>男</v>
      </c>
      <c r="M1786" s="380">
        <v>61628</v>
      </c>
      <c r="N1786" s="380" t="s">
        <v>129</v>
      </c>
      <c r="O1786" s="380" t="s">
        <v>5285</v>
      </c>
      <c r="P1786" s="380" t="s">
        <v>384</v>
      </c>
      <c r="Q1786" s="380" t="s">
        <v>423</v>
      </c>
      <c r="R1786" s="380" t="s">
        <v>885</v>
      </c>
      <c r="S1786" s="379"/>
      <c r="T1786" s="380">
        <v>1</v>
      </c>
    </row>
    <row r="1787" spans="1:20" x14ac:dyDescent="0.2">
      <c r="A1787" s="151">
        <f t="shared" si="297"/>
        <v>61651</v>
      </c>
      <c r="B1787" s="151">
        <f t="shared" si="298"/>
        <v>6</v>
      </c>
      <c r="C1787" s="152">
        <f t="shared" si="299"/>
        <v>16</v>
      </c>
      <c r="D1787" s="152" t="str">
        <f t="shared" si="300"/>
        <v>志村</v>
      </c>
      <c r="E1787" s="152" t="str">
        <f t="shared" si="301"/>
        <v>京香</v>
      </c>
      <c r="F1787" s="153" t="str">
        <f t="shared" si="302"/>
        <v>ｼﾑﾗ</v>
      </c>
      <c r="G1787" s="153" t="str">
        <f t="shared" si="303"/>
        <v>ｷｮｳｶ</v>
      </c>
      <c r="H1787" s="154">
        <f t="shared" si="304"/>
        <v>3</v>
      </c>
      <c r="I1787" s="152" t="str">
        <f t="shared" si="296"/>
        <v>都南多摩中等</v>
      </c>
      <c r="K1787" s="152" t="str">
        <f t="shared" si="305"/>
        <v>女</v>
      </c>
      <c r="M1787" s="380">
        <v>61651</v>
      </c>
      <c r="N1787" s="380" t="s">
        <v>1662</v>
      </c>
      <c r="O1787" s="380" t="s">
        <v>2053</v>
      </c>
      <c r="P1787" s="380" t="s">
        <v>1550</v>
      </c>
      <c r="Q1787" s="380" t="s">
        <v>1509</v>
      </c>
      <c r="R1787" s="380" t="s">
        <v>886</v>
      </c>
      <c r="S1787" s="379"/>
      <c r="T1787" s="380">
        <v>3</v>
      </c>
    </row>
    <row r="1788" spans="1:20" x14ac:dyDescent="0.2">
      <c r="A1788" s="151">
        <f t="shared" si="297"/>
        <v>61654</v>
      </c>
      <c r="B1788" s="151">
        <f t="shared" si="298"/>
        <v>6</v>
      </c>
      <c r="C1788" s="152">
        <f t="shared" si="299"/>
        <v>16</v>
      </c>
      <c r="D1788" s="152" t="str">
        <f t="shared" si="300"/>
        <v>岸</v>
      </c>
      <c r="E1788" s="152" t="str">
        <f t="shared" si="301"/>
        <v>舞佳</v>
      </c>
      <c r="F1788" s="153" t="str">
        <f t="shared" si="302"/>
        <v>ｷｼ</v>
      </c>
      <c r="G1788" s="153" t="str">
        <f t="shared" si="303"/>
        <v>ﾏｲｶ</v>
      </c>
      <c r="H1788" s="154">
        <f t="shared" si="304"/>
        <v>3</v>
      </c>
      <c r="I1788" s="152" t="str">
        <f t="shared" si="296"/>
        <v>都南多摩中等</v>
      </c>
      <c r="K1788" s="152" t="str">
        <f t="shared" si="305"/>
        <v>女</v>
      </c>
      <c r="M1788" s="380">
        <v>61654</v>
      </c>
      <c r="N1788" s="380" t="s">
        <v>1384</v>
      </c>
      <c r="O1788" s="380" t="s">
        <v>2054</v>
      </c>
      <c r="P1788" s="380" t="s">
        <v>23</v>
      </c>
      <c r="Q1788" s="380" t="s">
        <v>2267</v>
      </c>
      <c r="R1788" s="380" t="s">
        <v>886</v>
      </c>
      <c r="S1788" s="379"/>
      <c r="T1788" s="380">
        <v>3</v>
      </c>
    </row>
    <row r="1789" spans="1:20" x14ac:dyDescent="0.2">
      <c r="A1789" s="151">
        <f t="shared" si="297"/>
        <v>61656</v>
      </c>
      <c r="B1789" s="151">
        <f t="shared" si="298"/>
        <v>6</v>
      </c>
      <c r="C1789" s="152">
        <f t="shared" si="299"/>
        <v>16</v>
      </c>
      <c r="D1789" s="152" t="str">
        <f t="shared" si="300"/>
        <v>伊藤</v>
      </c>
      <c r="E1789" s="152" t="str">
        <f t="shared" si="301"/>
        <v>百音</v>
      </c>
      <c r="F1789" s="153" t="str">
        <f t="shared" si="302"/>
        <v>ｲﾄｳ</v>
      </c>
      <c r="G1789" s="153" t="str">
        <f t="shared" si="303"/>
        <v>ﾓﾈ</v>
      </c>
      <c r="H1789" s="154">
        <f t="shared" si="304"/>
        <v>3</v>
      </c>
      <c r="I1789" s="152" t="str">
        <f t="shared" si="296"/>
        <v>都南多摩中等</v>
      </c>
      <c r="K1789" s="152" t="str">
        <f t="shared" si="305"/>
        <v>女</v>
      </c>
      <c r="M1789" s="380">
        <v>61656</v>
      </c>
      <c r="N1789" s="380" t="s">
        <v>106</v>
      </c>
      <c r="O1789" s="380" t="s">
        <v>4813</v>
      </c>
      <c r="P1789" s="380" t="s">
        <v>319</v>
      </c>
      <c r="Q1789" s="380" t="s">
        <v>4814</v>
      </c>
      <c r="R1789" s="380" t="s">
        <v>886</v>
      </c>
      <c r="S1789" s="379"/>
      <c r="T1789" s="380">
        <v>3</v>
      </c>
    </row>
    <row r="1790" spans="1:20" x14ac:dyDescent="0.2">
      <c r="A1790" s="151">
        <f t="shared" si="297"/>
        <v>61657</v>
      </c>
      <c r="B1790" s="151">
        <f t="shared" si="298"/>
        <v>6</v>
      </c>
      <c r="C1790" s="152">
        <f t="shared" si="299"/>
        <v>16</v>
      </c>
      <c r="D1790" s="152" t="str">
        <f t="shared" si="300"/>
        <v>池田</v>
      </c>
      <c r="E1790" s="152" t="str">
        <f t="shared" si="301"/>
        <v>夏希</v>
      </c>
      <c r="F1790" s="153" t="str">
        <f t="shared" si="302"/>
        <v>ｲｹﾀﾞ</v>
      </c>
      <c r="G1790" s="153" t="str">
        <f t="shared" si="303"/>
        <v>ﾅﾂｷ</v>
      </c>
      <c r="H1790" s="154">
        <f t="shared" si="304"/>
        <v>2</v>
      </c>
      <c r="I1790" s="152" t="str">
        <f t="shared" si="296"/>
        <v>都南多摩中等</v>
      </c>
      <c r="K1790" s="152" t="str">
        <f t="shared" si="305"/>
        <v>女</v>
      </c>
      <c r="M1790" s="380">
        <v>61657</v>
      </c>
      <c r="N1790" s="380" t="s">
        <v>141</v>
      </c>
      <c r="O1790" s="380" t="s">
        <v>3740</v>
      </c>
      <c r="P1790" s="380" t="s">
        <v>377</v>
      </c>
      <c r="Q1790" s="380" t="s">
        <v>345</v>
      </c>
      <c r="R1790" s="380" t="s">
        <v>886</v>
      </c>
      <c r="S1790" s="379"/>
      <c r="T1790" s="380">
        <v>2</v>
      </c>
    </row>
    <row r="1791" spans="1:20" x14ac:dyDescent="0.2">
      <c r="A1791" s="151">
        <f t="shared" si="297"/>
        <v>61710</v>
      </c>
      <c r="B1791" s="151">
        <f t="shared" si="298"/>
        <v>6</v>
      </c>
      <c r="C1791" s="152">
        <f t="shared" si="299"/>
        <v>17</v>
      </c>
      <c r="D1791" s="152" t="str">
        <f t="shared" si="300"/>
        <v>宮崎</v>
      </c>
      <c r="E1791" s="152" t="str">
        <f t="shared" si="301"/>
        <v>尚樹</v>
      </c>
      <c r="F1791" s="153" t="str">
        <f t="shared" si="302"/>
        <v>ﾐﾔｻﾞｷ</v>
      </c>
      <c r="G1791" s="153" t="str">
        <f t="shared" si="303"/>
        <v>ﾅｵｷ</v>
      </c>
      <c r="H1791" s="154">
        <f t="shared" si="304"/>
        <v>3</v>
      </c>
      <c r="I1791" s="152" t="str">
        <f t="shared" si="296"/>
        <v>穎明館</v>
      </c>
      <c r="K1791" s="152" t="str">
        <f t="shared" si="305"/>
        <v>男</v>
      </c>
      <c r="M1791" s="380">
        <v>61710</v>
      </c>
      <c r="N1791" s="380" t="s">
        <v>1364</v>
      </c>
      <c r="O1791" s="380" t="s">
        <v>1380</v>
      </c>
      <c r="P1791" s="380" t="s">
        <v>1334</v>
      </c>
      <c r="Q1791" s="380" t="s">
        <v>385</v>
      </c>
      <c r="R1791" s="380" t="s">
        <v>885</v>
      </c>
      <c r="S1791" s="379"/>
      <c r="T1791" s="380">
        <v>3</v>
      </c>
    </row>
    <row r="1792" spans="1:20" x14ac:dyDescent="0.2">
      <c r="A1792" s="151">
        <f t="shared" si="297"/>
        <v>61711</v>
      </c>
      <c r="B1792" s="151">
        <f t="shared" si="298"/>
        <v>6</v>
      </c>
      <c r="C1792" s="152">
        <f t="shared" si="299"/>
        <v>17</v>
      </c>
      <c r="D1792" s="152" t="str">
        <f t="shared" si="300"/>
        <v>戸山</v>
      </c>
      <c r="E1792" s="152" t="str">
        <f t="shared" si="301"/>
        <v>友喜</v>
      </c>
      <c r="F1792" s="153" t="str">
        <f t="shared" si="302"/>
        <v>ﾄﾔﾏ</v>
      </c>
      <c r="G1792" s="153" t="str">
        <f t="shared" si="303"/>
        <v>ﾕｳｷ</v>
      </c>
      <c r="H1792" s="154">
        <f t="shared" si="304"/>
        <v>3</v>
      </c>
      <c r="I1792" s="152" t="str">
        <f t="shared" si="296"/>
        <v>穎明館</v>
      </c>
      <c r="K1792" s="152" t="str">
        <f t="shared" si="305"/>
        <v>男</v>
      </c>
      <c r="M1792" s="380">
        <v>61711</v>
      </c>
      <c r="N1792" s="380" t="s">
        <v>2056</v>
      </c>
      <c r="O1792" s="380" t="s">
        <v>1480</v>
      </c>
      <c r="P1792" s="380" t="s">
        <v>2269</v>
      </c>
      <c r="Q1792" s="380" t="s">
        <v>307</v>
      </c>
      <c r="R1792" s="380" t="s">
        <v>885</v>
      </c>
      <c r="S1792" s="379"/>
      <c r="T1792" s="380">
        <v>3</v>
      </c>
    </row>
    <row r="1793" spans="1:20" x14ac:dyDescent="0.2">
      <c r="A1793" s="151">
        <f t="shared" si="297"/>
        <v>61712</v>
      </c>
      <c r="B1793" s="151">
        <f t="shared" si="298"/>
        <v>6</v>
      </c>
      <c r="C1793" s="152">
        <f t="shared" si="299"/>
        <v>17</v>
      </c>
      <c r="D1793" s="152" t="str">
        <f t="shared" si="300"/>
        <v>藤澤</v>
      </c>
      <c r="E1793" s="152" t="str">
        <f t="shared" si="301"/>
        <v>直樹</v>
      </c>
      <c r="F1793" s="153" t="str">
        <f t="shared" si="302"/>
        <v>ﾌｼﾞｻﾜ</v>
      </c>
      <c r="G1793" s="153" t="str">
        <f t="shared" si="303"/>
        <v>ﾅｵｷ</v>
      </c>
      <c r="H1793" s="154">
        <f t="shared" si="304"/>
        <v>3</v>
      </c>
      <c r="I1793" s="152" t="str">
        <f t="shared" si="296"/>
        <v>穎明館</v>
      </c>
      <c r="K1793" s="152" t="str">
        <f t="shared" si="305"/>
        <v>男</v>
      </c>
      <c r="M1793" s="380">
        <v>61712</v>
      </c>
      <c r="N1793" s="380" t="s">
        <v>2057</v>
      </c>
      <c r="O1793" s="380" t="s">
        <v>130</v>
      </c>
      <c r="P1793" s="380" t="s">
        <v>1626</v>
      </c>
      <c r="Q1793" s="380" t="s">
        <v>385</v>
      </c>
      <c r="R1793" s="380" t="s">
        <v>885</v>
      </c>
      <c r="S1793" s="379"/>
      <c r="T1793" s="380">
        <v>3</v>
      </c>
    </row>
    <row r="1794" spans="1:20" x14ac:dyDescent="0.2">
      <c r="A1794" s="151">
        <f t="shared" si="297"/>
        <v>61713</v>
      </c>
      <c r="B1794" s="151">
        <f t="shared" si="298"/>
        <v>6</v>
      </c>
      <c r="C1794" s="152">
        <f t="shared" si="299"/>
        <v>17</v>
      </c>
      <c r="D1794" s="152" t="str">
        <f t="shared" si="300"/>
        <v>細野</v>
      </c>
      <c r="E1794" s="152" t="str">
        <f t="shared" si="301"/>
        <v>晟哉</v>
      </c>
      <c r="F1794" s="153" t="str">
        <f t="shared" si="302"/>
        <v>ﾎｿﾉ</v>
      </c>
      <c r="G1794" s="153" t="str">
        <f t="shared" si="303"/>
        <v>ｾｲﾔ</v>
      </c>
      <c r="H1794" s="154">
        <f t="shared" si="304"/>
        <v>3</v>
      </c>
      <c r="I1794" s="152" t="str">
        <f t="shared" ref="I1794:I1857" si="306">VLOOKUP(B1794*100+C1794,テスト,2,0)</f>
        <v>穎明館</v>
      </c>
      <c r="K1794" s="152" t="str">
        <f t="shared" si="305"/>
        <v>男</v>
      </c>
      <c r="M1794" s="380">
        <v>61713</v>
      </c>
      <c r="N1794" s="380" t="s">
        <v>1824</v>
      </c>
      <c r="O1794" s="380" t="s">
        <v>2058</v>
      </c>
      <c r="P1794" s="380" t="s">
        <v>1825</v>
      </c>
      <c r="Q1794" s="380" t="s">
        <v>572</v>
      </c>
      <c r="R1794" s="380" t="s">
        <v>885</v>
      </c>
      <c r="S1794" s="379"/>
      <c r="T1794" s="380">
        <v>3</v>
      </c>
    </row>
    <row r="1795" spans="1:20" x14ac:dyDescent="0.2">
      <c r="A1795" s="151">
        <f t="shared" ref="A1795:A1858" si="307">M1795</f>
        <v>61714</v>
      </c>
      <c r="B1795" s="151">
        <f t="shared" ref="B1795:B1858" si="308">ROUNDDOWN(A1795/10000,0)</f>
        <v>6</v>
      </c>
      <c r="C1795" s="152">
        <f t="shared" ref="C1795:C1858" si="309">ROUNDDOWN((A1795-B1795*10000)/100,0)</f>
        <v>17</v>
      </c>
      <c r="D1795" s="152" t="str">
        <f t="shared" ref="D1795:D1858" si="310">N1795</f>
        <v>高橋</v>
      </c>
      <c r="E1795" s="152" t="str">
        <f t="shared" ref="E1795:E1858" si="311">O1795</f>
        <v>英之</v>
      </c>
      <c r="F1795" s="153" t="str">
        <f t="shared" ref="F1795:F1858" si="312">P1795</f>
        <v>ﾀｶﾊｼ</v>
      </c>
      <c r="G1795" s="153" t="str">
        <f t="shared" ref="G1795:G1858" si="313">Q1795</f>
        <v>ﾋﾃﾞﾕｷ</v>
      </c>
      <c r="H1795" s="154">
        <f t="shared" ref="H1795:H1858" si="314">T1795</f>
        <v>3</v>
      </c>
      <c r="I1795" s="152" t="str">
        <f t="shared" si="306"/>
        <v>穎明館</v>
      </c>
      <c r="K1795" s="152" t="str">
        <f t="shared" ref="K1795:K1858" si="315">R1795</f>
        <v>男</v>
      </c>
      <c r="M1795" s="380">
        <v>61714</v>
      </c>
      <c r="N1795" s="380" t="s">
        <v>123</v>
      </c>
      <c r="O1795" s="380" t="s">
        <v>4912</v>
      </c>
      <c r="P1795" s="380" t="s">
        <v>302</v>
      </c>
      <c r="Q1795" s="380" t="s">
        <v>4913</v>
      </c>
      <c r="R1795" s="380" t="s">
        <v>885</v>
      </c>
      <c r="S1795" s="379"/>
      <c r="T1795" s="380">
        <v>3</v>
      </c>
    </row>
    <row r="1796" spans="1:20" x14ac:dyDescent="0.2">
      <c r="A1796" s="151">
        <f t="shared" si="307"/>
        <v>61715</v>
      </c>
      <c r="B1796" s="151">
        <f t="shared" si="308"/>
        <v>6</v>
      </c>
      <c r="C1796" s="152">
        <f t="shared" si="309"/>
        <v>17</v>
      </c>
      <c r="D1796" s="152" t="str">
        <f t="shared" si="310"/>
        <v>田中</v>
      </c>
      <c r="E1796" s="152" t="str">
        <f t="shared" si="311"/>
        <v>竜太</v>
      </c>
      <c r="F1796" s="153" t="str">
        <f t="shared" si="312"/>
        <v>ﾀﾅｶ</v>
      </c>
      <c r="G1796" s="153" t="str">
        <f t="shared" si="313"/>
        <v>ﾘｭｳﾀ</v>
      </c>
      <c r="H1796" s="154">
        <f t="shared" si="314"/>
        <v>3</v>
      </c>
      <c r="I1796" s="152" t="str">
        <f t="shared" si="306"/>
        <v>穎明館</v>
      </c>
      <c r="K1796" s="152" t="str">
        <f t="shared" si="315"/>
        <v>男</v>
      </c>
      <c r="M1796" s="380">
        <v>61715</v>
      </c>
      <c r="N1796" s="380" t="s">
        <v>138</v>
      </c>
      <c r="O1796" s="380" t="s">
        <v>2059</v>
      </c>
      <c r="P1796" s="380" t="s">
        <v>418</v>
      </c>
      <c r="Q1796" s="380" t="s">
        <v>1449</v>
      </c>
      <c r="R1796" s="380" t="s">
        <v>885</v>
      </c>
      <c r="S1796" s="379"/>
      <c r="T1796" s="380">
        <v>3</v>
      </c>
    </row>
    <row r="1797" spans="1:20" x14ac:dyDescent="0.2">
      <c r="A1797" s="151">
        <f t="shared" si="307"/>
        <v>61716</v>
      </c>
      <c r="B1797" s="151">
        <f t="shared" si="308"/>
        <v>6</v>
      </c>
      <c r="C1797" s="152">
        <f t="shared" si="309"/>
        <v>17</v>
      </c>
      <c r="D1797" s="152" t="str">
        <f t="shared" si="310"/>
        <v>長瀬</v>
      </c>
      <c r="E1797" s="152" t="str">
        <f t="shared" si="311"/>
        <v>究</v>
      </c>
      <c r="F1797" s="153" t="str">
        <f t="shared" si="312"/>
        <v>ﾅｶﾞｾ</v>
      </c>
      <c r="G1797" s="153" t="str">
        <f t="shared" si="313"/>
        <v>ﾓﾄﾑ</v>
      </c>
      <c r="H1797" s="154">
        <f t="shared" si="314"/>
        <v>3</v>
      </c>
      <c r="I1797" s="152" t="str">
        <f t="shared" si="306"/>
        <v>穎明館</v>
      </c>
      <c r="K1797" s="152" t="str">
        <f t="shared" si="315"/>
        <v>男</v>
      </c>
      <c r="M1797" s="380">
        <v>61716</v>
      </c>
      <c r="N1797" s="380" t="s">
        <v>943</v>
      </c>
      <c r="O1797" s="380" t="s">
        <v>2060</v>
      </c>
      <c r="P1797" s="380" t="s">
        <v>944</v>
      </c>
      <c r="Q1797" s="380" t="s">
        <v>2270</v>
      </c>
      <c r="R1797" s="380" t="s">
        <v>885</v>
      </c>
      <c r="S1797" s="379"/>
      <c r="T1797" s="380">
        <v>3</v>
      </c>
    </row>
    <row r="1798" spans="1:20" x14ac:dyDescent="0.2">
      <c r="A1798" s="151">
        <f t="shared" si="307"/>
        <v>61717</v>
      </c>
      <c r="B1798" s="151">
        <f t="shared" si="308"/>
        <v>6</v>
      </c>
      <c r="C1798" s="152">
        <f t="shared" si="309"/>
        <v>17</v>
      </c>
      <c r="D1798" s="152" t="str">
        <f t="shared" si="310"/>
        <v>山城</v>
      </c>
      <c r="E1798" s="152" t="str">
        <f t="shared" si="311"/>
        <v>直樹</v>
      </c>
      <c r="F1798" s="153" t="str">
        <f t="shared" si="312"/>
        <v>ﾔﾏｼﾛ</v>
      </c>
      <c r="G1798" s="153" t="str">
        <f t="shared" si="313"/>
        <v>ﾅｵｷ</v>
      </c>
      <c r="H1798" s="154">
        <f t="shared" si="314"/>
        <v>3</v>
      </c>
      <c r="I1798" s="152" t="str">
        <f t="shared" si="306"/>
        <v>穎明館</v>
      </c>
      <c r="K1798" s="152" t="str">
        <f t="shared" si="315"/>
        <v>男</v>
      </c>
      <c r="M1798" s="380">
        <v>61717</v>
      </c>
      <c r="N1798" s="380" t="s">
        <v>2061</v>
      </c>
      <c r="O1798" s="380" t="s">
        <v>130</v>
      </c>
      <c r="P1798" s="380" t="s">
        <v>2271</v>
      </c>
      <c r="Q1798" s="380" t="s">
        <v>385</v>
      </c>
      <c r="R1798" s="380" t="s">
        <v>885</v>
      </c>
      <c r="S1798" s="379"/>
      <c r="T1798" s="380">
        <v>3</v>
      </c>
    </row>
    <row r="1799" spans="1:20" x14ac:dyDescent="0.2">
      <c r="A1799" s="151">
        <f t="shared" si="307"/>
        <v>61718</v>
      </c>
      <c r="B1799" s="151">
        <f t="shared" si="308"/>
        <v>6</v>
      </c>
      <c r="C1799" s="152">
        <f t="shared" si="309"/>
        <v>17</v>
      </c>
      <c r="D1799" s="152" t="str">
        <f t="shared" si="310"/>
        <v>長田</v>
      </c>
      <c r="E1799" s="152" t="str">
        <f t="shared" si="311"/>
        <v>陸</v>
      </c>
      <c r="F1799" s="153" t="str">
        <f t="shared" si="312"/>
        <v>ｵｻﾀﾞ</v>
      </c>
      <c r="G1799" s="153" t="str">
        <f t="shared" si="313"/>
        <v>ﾘｸ</v>
      </c>
      <c r="H1799" s="154">
        <f t="shared" si="314"/>
        <v>3</v>
      </c>
      <c r="I1799" s="152" t="str">
        <f t="shared" si="306"/>
        <v>穎明館</v>
      </c>
      <c r="K1799" s="152" t="str">
        <f t="shared" si="315"/>
        <v>男</v>
      </c>
      <c r="M1799" s="380">
        <v>61718</v>
      </c>
      <c r="N1799" s="380" t="s">
        <v>2062</v>
      </c>
      <c r="O1799" s="380" t="s">
        <v>226</v>
      </c>
      <c r="P1799" s="380" t="s">
        <v>2272</v>
      </c>
      <c r="Q1799" s="380" t="s">
        <v>371</v>
      </c>
      <c r="R1799" s="380" t="s">
        <v>885</v>
      </c>
      <c r="S1799" s="379"/>
      <c r="T1799" s="380">
        <v>3</v>
      </c>
    </row>
    <row r="1800" spans="1:20" x14ac:dyDescent="0.2">
      <c r="A1800" s="151">
        <f t="shared" si="307"/>
        <v>61719</v>
      </c>
      <c r="B1800" s="151">
        <f t="shared" si="308"/>
        <v>6</v>
      </c>
      <c r="C1800" s="152">
        <f t="shared" si="309"/>
        <v>17</v>
      </c>
      <c r="D1800" s="152" t="str">
        <f t="shared" si="310"/>
        <v>和田</v>
      </c>
      <c r="E1800" s="152" t="str">
        <f t="shared" si="311"/>
        <v>賢造</v>
      </c>
      <c r="F1800" s="153" t="str">
        <f t="shared" si="312"/>
        <v>ﾜﾀﾞ</v>
      </c>
      <c r="G1800" s="153" t="str">
        <f t="shared" si="313"/>
        <v>ｹﾝｿﾞｳ</v>
      </c>
      <c r="H1800" s="154">
        <f t="shared" si="314"/>
        <v>2</v>
      </c>
      <c r="I1800" s="152" t="str">
        <f t="shared" si="306"/>
        <v>穎明館</v>
      </c>
      <c r="K1800" s="152" t="str">
        <f t="shared" si="315"/>
        <v>男</v>
      </c>
      <c r="M1800" s="380">
        <v>61719</v>
      </c>
      <c r="N1800" s="380" t="s">
        <v>100</v>
      </c>
      <c r="O1800" s="380" t="s">
        <v>3745</v>
      </c>
      <c r="P1800" s="380" t="s">
        <v>304</v>
      </c>
      <c r="Q1800" s="380" t="s">
        <v>3746</v>
      </c>
      <c r="R1800" s="380" t="s">
        <v>885</v>
      </c>
      <c r="S1800" s="379"/>
      <c r="T1800" s="380">
        <v>2</v>
      </c>
    </row>
    <row r="1801" spans="1:20" x14ac:dyDescent="0.2">
      <c r="A1801" s="151">
        <f t="shared" si="307"/>
        <v>61720</v>
      </c>
      <c r="B1801" s="151">
        <f t="shared" si="308"/>
        <v>6</v>
      </c>
      <c r="C1801" s="152">
        <f t="shared" si="309"/>
        <v>17</v>
      </c>
      <c r="D1801" s="152" t="str">
        <f t="shared" si="310"/>
        <v>布川</v>
      </c>
      <c r="E1801" s="152" t="str">
        <f t="shared" si="311"/>
        <v>駿介</v>
      </c>
      <c r="F1801" s="153" t="str">
        <f t="shared" si="312"/>
        <v>ﾇﾉｶﾜ</v>
      </c>
      <c r="G1801" s="153" t="str">
        <f t="shared" si="313"/>
        <v>ｼｭﾝｽｹ</v>
      </c>
      <c r="H1801" s="154">
        <f t="shared" si="314"/>
        <v>2</v>
      </c>
      <c r="I1801" s="152" t="str">
        <f t="shared" si="306"/>
        <v>穎明館</v>
      </c>
      <c r="K1801" s="152" t="str">
        <f t="shared" si="315"/>
        <v>男</v>
      </c>
      <c r="M1801" s="380">
        <v>61720</v>
      </c>
      <c r="N1801" s="380" t="s">
        <v>3747</v>
      </c>
      <c r="O1801" s="380" t="s">
        <v>283</v>
      </c>
      <c r="P1801" s="380" t="s">
        <v>3748</v>
      </c>
      <c r="Q1801" s="380" t="s">
        <v>478</v>
      </c>
      <c r="R1801" s="380" t="s">
        <v>885</v>
      </c>
      <c r="S1801" s="379"/>
      <c r="T1801" s="380">
        <v>2</v>
      </c>
    </row>
    <row r="1802" spans="1:20" x14ac:dyDescent="0.2">
      <c r="A1802" s="151">
        <f t="shared" si="307"/>
        <v>61721</v>
      </c>
      <c r="B1802" s="151">
        <f t="shared" si="308"/>
        <v>6</v>
      </c>
      <c r="C1802" s="152">
        <f t="shared" si="309"/>
        <v>17</v>
      </c>
      <c r="D1802" s="152" t="str">
        <f t="shared" si="310"/>
        <v>寺田</v>
      </c>
      <c r="E1802" s="152" t="str">
        <f t="shared" si="311"/>
        <v>征仁</v>
      </c>
      <c r="F1802" s="153" t="str">
        <f t="shared" si="312"/>
        <v>ﾃﾗﾀﾞ</v>
      </c>
      <c r="G1802" s="153" t="str">
        <f t="shared" si="313"/>
        <v>ﾏｻﾋﾄ</v>
      </c>
      <c r="H1802" s="154">
        <f t="shared" si="314"/>
        <v>2</v>
      </c>
      <c r="I1802" s="152" t="str">
        <f t="shared" si="306"/>
        <v>穎明館</v>
      </c>
      <c r="K1802" s="152" t="str">
        <f t="shared" si="315"/>
        <v>男</v>
      </c>
      <c r="M1802" s="380">
        <v>61721</v>
      </c>
      <c r="N1802" s="380" t="s">
        <v>1609</v>
      </c>
      <c r="O1802" s="380" t="s">
        <v>3749</v>
      </c>
      <c r="P1802" s="380" t="s">
        <v>1610</v>
      </c>
      <c r="Q1802" s="380" t="s">
        <v>3750</v>
      </c>
      <c r="R1802" s="380" t="s">
        <v>885</v>
      </c>
      <c r="S1802" s="379"/>
      <c r="T1802" s="380">
        <v>2</v>
      </c>
    </row>
    <row r="1803" spans="1:20" x14ac:dyDescent="0.2">
      <c r="A1803" s="151">
        <f t="shared" si="307"/>
        <v>61722</v>
      </c>
      <c r="B1803" s="151">
        <f t="shared" si="308"/>
        <v>6</v>
      </c>
      <c r="C1803" s="152">
        <f t="shared" si="309"/>
        <v>17</v>
      </c>
      <c r="D1803" s="152" t="str">
        <f t="shared" si="310"/>
        <v>山本</v>
      </c>
      <c r="E1803" s="152" t="str">
        <f t="shared" si="311"/>
        <v>藤次郎</v>
      </c>
      <c r="F1803" s="153" t="str">
        <f t="shared" si="312"/>
        <v>ﾔﾏﾓﾄ</v>
      </c>
      <c r="G1803" s="153" t="str">
        <f t="shared" si="313"/>
        <v>ﾄｳｼﾞﾛｳ</v>
      </c>
      <c r="H1803" s="154">
        <f t="shared" si="314"/>
        <v>2</v>
      </c>
      <c r="I1803" s="152" t="str">
        <f t="shared" si="306"/>
        <v>穎明館</v>
      </c>
      <c r="K1803" s="152" t="str">
        <f t="shared" si="315"/>
        <v>男</v>
      </c>
      <c r="M1803" s="380">
        <v>61722</v>
      </c>
      <c r="N1803" s="380" t="s">
        <v>129</v>
      </c>
      <c r="O1803" s="380" t="s">
        <v>3751</v>
      </c>
      <c r="P1803" s="380" t="s">
        <v>384</v>
      </c>
      <c r="Q1803" s="380" t="s">
        <v>3752</v>
      </c>
      <c r="R1803" s="380" t="s">
        <v>885</v>
      </c>
      <c r="S1803" s="379"/>
      <c r="T1803" s="380">
        <v>2</v>
      </c>
    </row>
    <row r="1804" spans="1:20" x14ac:dyDescent="0.2">
      <c r="A1804" s="151">
        <f t="shared" si="307"/>
        <v>61723</v>
      </c>
      <c r="B1804" s="151">
        <f t="shared" si="308"/>
        <v>6</v>
      </c>
      <c r="C1804" s="152">
        <f t="shared" si="309"/>
        <v>17</v>
      </c>
      <c r="D1804" s="152" t="str">
        <f t="shared" si="310"/>
        <v>重光</v>
      </c>
      <c r="E1804" s="152" t="str">
        <f t="shared" si="311"/>
        <v>玄</v>
      </c>
      <c r="F1804" s="153" t="str">
        <f t="shared" si="312"/>
        <v>ｼｹﾞﾐﾂ</v>
      </c>
      <c r="G1804" s="153" t="str">
        <f t="shared" si="313"/>
        <v>ﾊｼﾞﾒ</v>
      </c>
      <c r="H1804" s="154">
        <f t="shared" si="314"/>
        <v>2</v>
      </c>
      <c r="I1804" s="152" t="str">
        <f t="shared" si="306"/>
        <v>穎明館</v>
      </c>
      <c r="K1804" s="152" t="str">
        <f t="shared" si="315"/>
        <v>男</v>
      </c>
      <c r="M1804" s="380">
        <v>61723</v>
      </c>
      <c r="N1804" s="380" t="s">
        <v>3753</v>
      </c>
      <c r="O1804" s="380" t="s">
        <v>3754</v>
      </c>
      <c r="P1804" s="380" t="s">
        <v>3755</v>
      </c>
      <c r="Q1804" s="380" t="s">
        <v>3756</v>
      </c>
      <c r="R1804" s="380" t="s">
        <v>885</v>
      </c>
      <c r="S1804" s="379"/>
      <c r="T1804" s="380">
        <v>2</v>
      </c>
    </row>
    <row r="1805" spans="1:20" x14ac:dyDescent="0.2">
      <c r="A1805" s="151">
        <f t="shared" si="307"/>
        <v>61725</v>
      </c>
      <c r="B1805" s="151">
        <f t="shared" si="308"/>
        <v>6</v>
      </c>
      <c r="C1805" s="152">
        <f t="shared" si="309"/>
        <v>17</v>
      </c>
      <c r="D1805" s="152" t="str">
        <f t="shared" si="310"/>
        <v>小川</v>
      </c>
      <c r="E1805" s="152" t="str">
        <f t="shared" si="311"/>
        <v>尭史</v>
      </c>
      <c r="F1805" s="153" t="str">
        <f t="shared" si="312"/>
        <v>ｵｶﾞﾜ</v>
      </c>
      <c r="G1805" s="153" t="str">
        <f t="shared" si="313"/>
        <v>ﾀｶﾌﾐ</v>
      </c>
      <c r="H1805" s="154">
        <f t="shared" si="314"/>
        <v>2</v>
      </c>
      <c r="I1805" s="152" t="str">
        <f t="shared" si="306"/>
        <v>穎明館</v>
      </c>
      <c r="K1805" s="152" t="str">
        <f t="shared" si="315"/>
        <v>男</v>
      </c>
      <c r="M1805" s="380">
        <v>61725</v>
      </c>
      <c r="N1805" s="380" t="s">
        <v>128</v>
      </c>
      <c r="O1805" s="380" t="s">
        <v>4911</v>
      </c>
      <c r="P1805" s="380" t="s">
        <v>382</v>
      </c>
      <c r="Q1805" s="380" t="s">
        <v>1507</v>
      </c>
      <c r="R1805" s="380" t="s">
        <v>885</v>
      </c>
      <c r="S1805" s="379"/>
      <c r="T1805" s="380">
        <v>2</v>
      </c>
    </row>
    <row r="1806" spans="1:20" x14ac:dyDescent="0.2">
      <c r="A1806" s="151">
        <f t="shared" si="307"/>
        <v>61726</v>
      </c>
      <c r="B1806" s="151">
        <f t="shared" si="308"/>
        <v>6</v>
      </c>
      <c r="C1806" s="152">
        <f t="shared" si="309"/>
        <v>17</v>
      </c>
      <c r="D1806" s="152" t="str">
        <f t="shared" si="310"/>
        <v>鈴木</v>
      </c>
      <c r="E1806" s="152" t="str">
        <f t="shared" si="311"/>
        <v>貴也</v>
      </c>
      <c r="F1806" s="153" t="str">
        <f t="shared" si="312"/>
        <v>ｽｽﾞｷ</v>
      </c>
      <c r="G1806" s="153" t="str">
        <f t="shared" si="313"/>
        <v>ﾀｶﾔ</v>
      </c>
      <c r="H1806" s="154">
        <f t="shared" si="314"/>
        <v>2</v>
      </c>
      <c r="I1806" s="152" t="str">
        <f t="shared" si="306"/>
        <v>穎明館</v>
      </c>
      <c r="K1806" s="152" t="str">
        <f t="shared" si="315"/>
        <v>男</v>
      </c>
      <c r="M1806" s="380">
        <v>61726</v>
      </c>
      <c r="N1806" s="380" t="s">
        <v>108</v>
      </c>
      <c r="O1806" s="380" t="s">
        <v>5286</v>
      </c>
      <c r="P1806" s="380" t="s">
        <v>356</v>
      </c>
      <c r="Q1806" s="380" t="s">
        <v>892</v>
      </c>
      <c r="R1806" s="380" t="s">
        <v>885</v>
      </c>
      <c r="S1806" s="379"/>
      <c r="T1806" s="380">
        <v>2</v>
      </c>
    </row>
    <row r="1807" spans="1:20" x14ac:dyDescent="0.2">
      <c r="A1807" s="151">
        <f t="shared" si="307"/>
        <v>61727</v>
      </c>
      <c r="B1807" s="151">
        <f t="shared" si="308"/>
        <v>6</v>
      </c>
      <c r="C1807" s="152">
        <f t="shared" si="309"/>
        <v>17</v>
      </c>
      <c r="D1807" s="152" t="str">
        <f t="shared" si="310"/>
        <v>池嶋</v>
      </c>
      <c r="E1807" s="152" t="str">
        <f t="shared" si="311"/>
        <v>優二</v>
      </c>
      <c r="F1807" s="153" t="str">
        <f t="shared" si="312"/>
        <v>ｲｹｼﾏ</v>
      </c>
      <c r="G1807" s="153" t="str">
        <f t="shared" si="313"/>
        <v>ﾕｳｼﾞ</v>
      </c>
      <c r="H1807" s="154">
        <f t="shared" si="314"/>
        <v>2</v>
      </c>
      <c r="I1807" s="152" t="str">
        <f t="shared" si="306"/>
        <v>穎明館</v>
      </c>
      <c r="K1807" s="152" t="str">
        <f t="shared" si="315"/>
        <v>男</v>
      </c>
      <c r="M1807" s="380">
        <v>61727</v>
      </c>
      <c r="N1807" s="380" t="s">
        <v>5287</v>
      </c>
      <c r="O1807" s="380" t="s">
        <v>5288</v>
      </c>
      <c r="P1807" s="380" t="s">
        <v>5289</v>
      </c>
      <c r="Q1807" s="380" t="s">
        <v>489</v>
      </c>
      <c r="R1807" s="380" t="s">
        <v>885</v>
      </c>
      <c r="S1807" s="379"/>
      <c r="T1807" s="380">
        <v>2</v>
      </c>
    </row>
    <row r="1808" spans="1:20" x14ac:dyDescent="0.2">
      <c r="A1808" s="151">
        <f t="shared" si="307"/>
        <v>61728</v>
      </c>
      <c r="B1808" s="151">
        <f t="shared" si="308"/>
        <v>6</v>
      </c>
      <c r="C1808" s="152">
        <f t="shared" si="309"/>
        <v>17</v>
      </c>
      <c r="D1808" s="152" t="str">
        <f t="shared" si="310"/>
        <v>山岡</v>
      </c>
      <c r="E1808" s="152" t="str">
        <f t="shared" si="311"/>
        <v>玲士</v>
      </c>
      <c r="F1808" s="153" t="str">
        <f t="shared" si="312"/>
        <v>ﾔﾏｵｶ</v>
      </c>
      <c r="G1808" s="153" t="str">
        <f t="shared" si="313"/>
        <v>ﾚｲｼﾞ</v>
      </c>
      <c r="H1808" s="154">
        <f t="shared" si="314"/>
        <v>1</v>
      </c>
      <c r="I1808" s="152" t="str">
        <f t="shared" si="306"/>
        <v>穎明館</v>
      </c>
      <c r="K1808" s="152" t="str">
        <f t="shared" si="315"/>
        <v>男</v>
      </c>
      <c r="M1808" s="380">
        <v>61728</v>
      </c>
      <c r="N1808" s="380" t="s">
        <v>3598</v>
      </c>
      <c r="O1808" s="380" t="s">
        <v>5290</v>
      </c>
      <c r="P1808" s="380" t="s">
        <v>3599</v>
      </c>
      <c r="Q1808" s="380" t="s">
        <v>1336</v>
      </c>
      <c r="R1808" s="380" t="s">
        <v>885</v>
      </c>
      <c r="S1808" s="379"/>
      <c r="T1808" s="380">
        <v>1</v>
      </c>
    </row>
    <row r="1809" spans="1:20" x14ac:dyDescent="0.2">
      <c r="A1809" s="151">
        <f t="shared" si="307"/>
        <v>61729</v>
      </c>
      <c r="B1809" s="151">
        <f t="shared" si="308"/>
        <v>6</v>
      </c>
      <c r="C1809" s="152">
        <f t="shared" si="309"/>
        <v>17</v>
      </c>
      <c r="D1809" s="152" t="str">
        <f t="shared" si="310"/>
        <v>松田</v>
      </c>
      <c r="E1809" s="152" t="str">
        <f t="shared" si="311"/>
        <v>貴心</v>
      </c>
      <c r="F1809" s="153" t="str">
        <f t="shared" si="312"/>
        <v>ﾏﾂﾀﾞ</v>
      </c>
      <c r="G1809" s="153" t="str">
        <f t="shared" si="313"/>
        <v>ｷｼﾝ</v>
      </c>
      <c r="H1809" s="154">
        <f t="shared" si="314"/>
        <v>1</v>
      </c>
      <c r="I1809" s="152" t="str">
        <f t="shared" si="306"/>
        <v>穎明館</v>
      </c>
      <c r="K1809" s="152" t="str">
        <f t="shared" si="315"/>
        <v>男</v>
      </c>
      <c r="M1809" s="380">
        <v>61729</v>
      </c>
      <c r="N1809" s="380" t="s">
        <v>1709</v>
      </c>
      <c r="O1809" s="380" t="s">
        <v>5291</v>
      </c>
      <c r="P1809" s="380" t="s">
        <v>1710</v>
      </c>
      <c r="Q1809" s="380" t="s">
        <v>5292</v>
      </c>
      <c r="R1809" s="380" t="s">
        <v>885</v>
      </c>
      <c r="S1809" s="379"/>
      <c r="T1809" s="380">
        <v>1</v>
      </c>
    </row>
    <row r="1810" spans="1:20" x14ac:dyDescent="0.2">
      <c r="A1810" s="151">
        <f t="shared" si="307"/>
        <v>61730</v>
      </c>
      <c r="B1810" s="151">
        <f t="shared" si="308"/>
        <v>6</v>
      </c>
      <c r="C1810" s="152">
        <f t="shared" si="309"/>
        <v>17</v>
      </c>
      <c r="D1810" s="152" t="str">
        <f t="shared" si="310"/>
        <v>吉村</v>
      </c>
      <c r="E1810" s="152" t="str">
        <f t="shared" si="311"/>
        <v>行雲</v>
      </c>
      <c r="F1810" s="153" t="str">
        <f t="shared" si="312"/>
        <v>ﾖｼﾑﾗ</v>
      </c>
      <c r="G1810" s="153" t="str">
        <f t="shared" si="313"/>
        <v>ｺｳｳﾝ</v>
      </c>
      <c r="H1810" s="154">
        <f t="shared" si="314"/>
        <v>1</v>
      </c>
      <c r="I1810" s="152" t="str">
        <f t="shared" si="306"/>
        <v>穎明館</v>
      </c>
      <c r="K1810" s="152" t="str">
        <f t="shared" si="315"/>
        <v>男</v>
      </c>
      <c r="M1810" s="380">
        <v>61730</v>
      </c>
      <c r="N1810" s="380" t="s">
        <v>5293</v>
      </c>
      <c r="O1810" s="380" t="s">
        <v>5294</v>
      </c>
      <c r="P1810" s="380" t="s">
        <v>5295</v>
      </c>
      <c r="Q1810" s="380" t="s">
        <v>5296</v>
      </c>
      <c r="R1810" s="380" t="s">
        <v>885</v>
      </c>
      <c r="S1810" s="379"/>
      <c r="T1810" s="380">
        <v>1</v>
      </c>
    </row>
    <row r="1811" spans="1:20" x14ac:dyDescent="0.2">
      <c r="A1811" s="151">
        <f t="shared" si="307"/>
        <v>61747</v>
      </c>
      <c r="B1811" s="151">
        <f t="shared" si="308"/>
        <v>6</v>
      </c>
      <c r="C1811" s="152">
        <f t="shared" si="309"/>
        <v>17</v>
      </c>
      <c r="D1811" s="152" t="str">
        <f t="shared" si="310"/>
        <v>小川</v>
      </c>
      <c r="E1811" s="152" t="str">
        <f t="shared" si="311"/>
        <v>浩希</v>
      </c>
      <c r="F1811" s="153" t="str">
        <f t="shared" si="312"/>
        <v>ｵｶﾞﾜ</v>
      </c>
      <c r="G1811" s="153" t="str">
        <f t="shared" si="313"/>
        <v>ｺｳｷ</v>
      </c>
      <c r="H1811" s="154">
        <f t="shared" si="314"/>
        <v>3</v>
      </c>
      <c r="I1811" s="152" t="str">
        <f t="shared" si="306"/>
        <v>穎明館</v>
      </c>
      <c r="K1811" s="152" t="str">
        <f t="shared" si="315"/>
        <v>男</v>
      </c>
      <c r="M1811" s="380">
        <v>61747</v>
      </c>
      <c r="N1811" s="380" t="s">
        <v>128</v>
      </c>
      <c r="O1811" s="380" t="s">
        <v>2063</v>
      </c>
      <c r="P1811" s="380" t="s">
        <v>382</v>
      </c>
      <c r="Q1811" s="380" t="s">
        <v>344</v>
      </c>
      <c r="R1811" s="380" t="s">
        <v>885</v>
      </c>
      <c r="S1811" s="379"/>
      <c r="T1811" s="380">
        <v>3</v>
      </c>
    </row>
    <row r="1812" spans="1:20" x14ac:dyDescent="0.2">
      <c r="A1812" s="151">
        <f t="shared" si="307"/>
        <v>61748</v>
      </c>
      <c r="B1812" s="151">
        <f t="shared" si="308"/>
        <v>6</v>
      </c>
      <c r="C1812" s="152">
        <f t="shared" si="309"/>
        <v>17</v>
      </c>
      <c r="D1812" s="152" t="str">
        <f t="shared" si="310"/>
        <v>河田</v>
      </c>
      <c r="E1812" s="152" t="str">
        <f t="shared" si="311"/>
        <v>泰良</v>
      </c>
      <c r="F1812" s="153" t="str">
        <f t="shared" si="312"/>
        <v>ｶﾜﾀﾞ</v>
      </c>
      <c r="G1812" s="153" t="str">
        <f t="shared" si="313"/>
        <v>ﾀｲﾗ</v>
      </c>
      <c r="H1812" s="154">
        <f t="shared" si="314"/>
        <v>3</v>
      </c>
      <c r="I1812" s="152" t="str">
        <f t="shared" si="306"/>
        <v>穎明館</v>
      </c>
      <c r="K1812" s="152" t="str">
        <f t="shared" si="315"/>
        <v>男</v>
      </c>
      <c r="M1812" s="380">
        <v>61748</v>
      </c>
      <c r="N1812" s="380" t="s">
        <v>2064</v>
      </c>
      <c r="O1812" s="380" t="s">
        <v>2065</v>
      </c>
      <c r="P1812" s="380" t="s">
        <v>2273</v>
      </c>
      <c r="Q1812" s="380" t="s">
        <v>1275</v>
      </c>
      <c r="R1812" s="380" t="s">
        <v>885</v>
      </c>
      <c r="S1812" s="379"/>
      <c r="T1812" s="380">
        <v>3</v>
      </c>
    </row>
    <row r="1813" spans="1:20" x14ac:dyDescent="0.2">
      <c r="A1813" s="151">
        <f t="shared" si="307"/>
        <v>61749</v>
      </c>
      <c r="B1813" s="151">
        <f t="shared" si="308"/>
        <v>6</v>
      </c>
      <c r="C1813" s="152">
        <f t="shared" si="309"/>
        <v>17</v>
      </c>
      <c r="D1813" s="152" t="str">
        <f t="shared" si="310"/>
        <v>佐藤</v>
      </c>
      <c r="E1813" s="152" t="str">
        <f t="shared" si="311"/>
        <v>寿奎</v>
      </c>
      <c r="F1813" s="153" t="str">
        <f t="shared" si="312"/>
        <v>ｻﾄｳ</v>
      </c>
      <c r="G1813" s="153" t="str">
        <f t="shared" si="313"/>
        <v>ﾄｼｷ</v>
      </c>
      <c r="H1813" s="154">
        <f t="shared" si="314"/>
        <v>3</v>
      </c>
      <c r="I1813" s="152" t="str">
        <f t="shared" si="306"/>
        <v>穎明館</v>
      </c>
      <c r="K1813" s="152" t="str">
        <f t="shared" si="315"/>
        <v>男</v>
      </c>
      <c r="M1813" s="380">
        <v>61749</v>
      </c>
      <c r="N1813" s="380" t="s">
        <v>101</v>
      </c>
      <c r="O1813" s="380" t="s">
        <v>2066</v>
      </c>
      <c r="P1813" s="380" t="s">
        <v>313</v>
      </c>
      <c r="Q1813" s="380" t="s">
        <v>326</v>
      </c>
      <c r="R1813" s="380" t="s">
        <v>885</v>
      </c>
      <c r="S1813" s="379"/>
      <c r="T1813" s="380">
        <v>3</v>
      </c>
    </row>
    <row r="1814" spans="1:20" x14ac:dyDescent="0.2">
      <c r="A1814" s="151">
        <f t="shared" si="307"/>
        <v>61780</v>
      </c>
      <c r="B1814" s="151">
        <f t="shared" si="308"/>
        <v>6</v>
      </c>
      <c r="C1814" s="152">
        <f t="shared" si="309"/>
        <v>17</v>
      </c>
      <c r="D1814" s="152" t="str">
        <f t="shared" si="310"/>
        <v>澤田</v>
      </c>
      <c r="E1814" s="152" t="str">
        <f t="shared" si="311"/>
        <v>万葉</v>
      </c>
      <c r="F1814" s="153" t="str">
        <f t="shared" si="312"/>
        <v>ｻﾜﾀﾞ</v>
      </c>
      <c r="G1814" s="153" t="str">
        <f t="shared" si="313"/>
        <v>ﾏﾖ</v>
      </c>
      <c r="H1814" s="154">
        <f t="shared" si="314"/>
        <v>3</v>
      </c>
      <c r="I1814" s="152" t="str">
        <f t="shared" si="306"/>
        <v>穎明館</v>
      </c>
      <c r="K1814" s="152" t="str">
        <f t="shared" si="315"/>
        <v>女</v>
      </c>
      <c r="M1814" s="380">
        <v>61780</v>
      </c>
      <c r="N1814" s="380" t="s">
        <v>1910</v>
      </c>
      <c r="O1814" s="380" t="s">
        <v>2067</v>
      </c>
      <c r="P1814" s="380" t="s">
        <v>2188</v>
      </c>
      <c r="Q1814" s="380" t="s">
        <v>2274</v>
      </c>
      <c r="R1814" s="380" t="s">
        <v>886</v>
      </c>
      <c r="S1814" s="379"/>
      <c r="T1814" s="380">
        <v>3</v>
      </c>
    </row>
    <row r="1815" spans="1:20" x14ac:dyDescent="0.2">
      <c r="A1815" s="151">
        <f t="shared" si="307"/>
        <v>61781</v>
      </c>
      <c r="B1815" s="151">
        <f t="shared" si="308"/>
        <v>6</v>
      </c>
      <c r="C1815" s="152">
        <f t="shared" si="309"/>
        <v>17</v>
      </c>
      <c r="D1815" s="152" t="str">
        <f t="shared" si="310"/>
        <v>木村</v>
      </c>
      <c r="E1815" s="152" t="str">
        <f t="shared" si="311"/>
        <v>菜月</v>
      </c>
      <c r="F1815" s="153" t="str">
        <f t="shared" si="312"/>
        <v>ｷﾑﾗ</v>
      </c>
      <c r="G1815" s="153" t="str">
        <f t="shared" si="313"/>
        <v>ﾅﾂｷ</v>
      </c>
      <c r="H1815" s="154">
        <f t="shared" si="314"/>
        <v>3</v>
      </c>
      <c r="I1815" s="152" t="str">
        <f t="shared" si="306"/>
        <v>穎明館</v>
      </c>
      <c r="K1815" s="152" t="str">
        <f t="shared" si="315"/>
        <v>女</v>
      </c>
      <c r="M1815" s="380">
        <v>61781</v>
      </c>
      <c r="N1815" s="380" t="s">
        <v>148</v>
      </c>
      <c r="O1815" s="380" t="s">
        <v>1781</v>
      </c>
      <c r="P1815" s="380" t="s">
        <v>363</v>
      </c>
      <c r="Q1815" s="380" t="s">
        <v>345</v>
      </c>
      <c r="R1815" s="380" t="s">
        <v>886</v>
      </c>
      <c r="S1815" s="379"/>
      <c r="T1815" s="380">
        <v>3</v>
      </c>
    </row>
    <row r="1816" spans="1:20" x14ac:dyDescent="0.2">
      <c r="A1816" s="151">
        <f t="shared" si="307"/>
        <v>61782</v>
      </c>
      <c r="B1816" s="151">
        <f t="shared" si="308"/>
        <v>6</v>
      </c>
      <c r="C1816" s="152">
        <f t="shared" si="309"/>
        <v>17</v>
      </c>
      <c r="D1816" s="152" t="str">
        <f t="shared" si="310"/>
        <v>松井</v>
      </c>
      <c r="E1816" s="152" t="str">
        <f t="shared" si="311"/>
        <v>美咲</v>
      </c>
      <c r="F1816" s="153" t="str">
        <f t="shared" si="312"/>
        <v>ﾏﾂｲ</v>
      </c>
      <c r="G1816" s="153" t="str">
        <f t="shared" si="313"/>
        <v>ﾐｻｷ</v>
      </c>
      <c r="H1816" s="154">
        <f t="shared" si="314"/>
        <v>2</v>
      </c>
      <c r="I1816" s="152" t="str">
        <f t="shared" si="306"/>
        <v>穎明館</v>
      </c>
      <c r="K1816" s="152" t="str">
        <f t="shared" si="315"/>
        <v>女</v>
      </c>
      <c r="M1816" s="380">
        <v>61782</v>
      </c>
      <c r="N1816" s="380" t="s">
        <v>1520</v>
      </c>
      <c r="O1816" s="380" t="s">
        <v>221</v>
      </c>
      <c r="P1816" s="380" t="s">
        <v>1521</v>
      </c>
      <c r="Q1816" s="380" t="s">
        <v>350</v>
      </c>
      <c r="R1816" s="380" t="s">
        <v>886</v>
      </c>
      <c r="S1816" s="379"/>
      <c r="T1816" s="380">
        <v>2</v>
      </c>
    </row>
    <row r="1817" spans="1:20" x14ac:dyDescent="0.2">
      <c r="A1817" s="151">
        <f t="shared" si="307"/>
        <v>61784</v>
      </c>
      <c r="B1817" s="151">
        <f t="shared" si="308"/>
        <v>6</v>
      </c>
      <c r="C1817" s="152">
        <f t="shared" si="309"/>
        <v>17</v>
      </c>
      <c r="D1817" s="152" t="str">
        <f t="shared" si="310"/>
        <v>髙林</v>
      </c>
      <c r="E1817" s="152" t="str">
        <f t="shared" si="311"/>
        <v>萌</v>
      </c>
      <c r="F1817" s="153" t="str">
        <f t="shared" si="312"/>
        <v>ﾀｶﾊﾞﾔｼ</v>
      </c>
      <c r="G1817" s="153" t="str">
        <f t="shared" si="313"/>
        <v>ﾓｴ</v>
      </c>
      <c r="H1817" s="154">
        <f t="shared" si="314"/>
        <v>1</v>
      </c>
      <c r="I1817" s="152" t="str">
        <f t="shared" si="306"/>
        <v>穎明館</v>
      </c>
      <c r="K1817" s="152" t="str">
        <f t="shared" si="315"/>
        <v>女</v>
      </c>
      <c r="M1817" s="380">
        <v>61784</v>
      </c>
      <c r="N1817" s="380" t="s">
        <v>5297</v>
      </c>
      <c r="O1817" s="380" t="s">
        <v>135</v>
      </c>
      <c r="P1817" s="380" t="s">
        <v>5298</v>
      </c>
      <c r="Q1817" s="380" t="s">
        <v>410</v>
      </c>
      <c r="R1817" s="380" t="s">
        <v>886</v>
      </c>
      <c r="S1817" s="379"/>
      <c r="T1817" s="380">
        <v>1</v>
      </c>
    </row>
    <row r="1818" spans="1:20" x14ac:dyDescent="0.2">
      <c r="A1818" s="151">
        <f t="shared" si="307"/>
        <v>61785</v>
      </c>
      <c r="B1818" s="151">
        <f t="shared" si="308"/>
        <v>6</v>
      </c>
      <c r="C1818" s="152">
        <f t="shared" si="309"/>
        <v>17</v>
      </c>
      <c r="D1818" s="152" t="str">
        <f t="shared" si="310"/>
        <v>二宮</v>
      </c>
      <c r="E1818" s="152" t="str">
        <f t="shared" si="311"/>
        <v>朋美</v>
      </c>
      <c r="F1818" s="153" t="str">
        <f t="shared" si="312"/>
        <v>ﾆﾉﾐﾔ</v>
      </c>
      <c r="G1818" s="153" t="str">
        <f t="shared" si="313"/>
        <v>ﾄﾓﾐ</v>
      </c>
      <c r="H1818" s="154">
        <f t="shared" si="314"/>
        <v>1</v>
      </c>
      <c r="I1818" s="152" t="str">
        <f t="shared" si="306"/>
        <v>穎明館</v>
      </c>
      <c r="K1818" s="152" t="str">
        <f t="shared" si="315"/>
        <v>女</v>
      </c>
      <c r="M1818" s="380">
        <v>61785</v>
      </c>
      <c r="N1818" s="380" t="s">
        <v>4086</v>
      </c>
      <c r="O1818" s="380" t="s">
        <v>5299</v>
      </c>
      <c r="P1818" s="380" t="s">
        <v>4087</v>
      </c>
      <c r="Q1818" s="380" t="s">
        <v>5300</v>
      </c>
      <c r="R1818" s="380" t="s">
        <v>886</v>
      </c>
      <c r="S1818" s="379"/>
      <c r="T1818" s="380">
        <v>1</v>
      </c>
    </row>
    <row r="1819" spans="1:20" x14ac:dyDescent="0.2">
      <c r="A1819" s="151">
        <f t="shared" si="307"/>
        <v>61880</v>
      </c>
      <c r="B1819" s="151">
        <f t="shared" si="308"/>
        <v>6</v>
      </c>
      <c r="C1819" s="152">
        <f t="shared" si="309"/>
        <v>18</v>
      </c>
      <c r="D1819" s="152" t="str">
        <f t="shared" si="310"/>
        <v>初村</v>
      </c>
      <c r="E1819" s="152" t="str">
        <f t="shared" si="311"/>
        <v>茉優</v>
      </c>
      <c r="F1819" s="153" t="str">
        <f t="shared" si="312"/>
        <v>ﾊﾂﾑﾗ</v>
      </c>
      <c r="G1819" s="153" t="str">
        <f t="shared" si="313"/>
        <v>ﾏﾕ</v>
      </c>
      <c r="H1819" s="154">
        <f t="shared" si="314"/>
        <v>3</v>
      </c>
      <c r="I1819" s="152" t="str">
        <f t="shared" si="306"/>
        <v>共立女子第二</v>
      </c>
      <c r="K1819" s="152" t="str">
        <f t="shared" si="315"/>
        <v>女</v>
      </c>
      <c r="M1819" s="380">
        <v>61880</v>
      </c>
      <c r="N1819" s="380" t="s">
        <v>2827</v>
      </c>
      <c r="O1819" s="380" t="s">
        <v>2828</v>
      </c>
      <c r="P1819" s="380" t="s">
        <v>2829</v>
      </c>
      <c r="Q1819" s="380" t="s">
        <v>328</v>
      </c>
      <c r="R1819" s="380" t="s">
        <v>886</v>
      </c>
      <c r="S1819" s="379"/>
      <c r="T1819" s="380">
        <v>3</v>
      </c>
    </row>
    <row r="1820" spans="1:20" x14ac:dyDescent="0.2">
      <c r="A1820" s="151">
        <f t="shared" si="307"/>
        <v>61886</v>
      </c>
      <c r="B1820" s="151">
        <f t="shared" si="308"/>
        <v>6</v>
      </c>
      <c r="C1820" s="152">
        <f t="shared" si="309"/>
        <v>18</v>
      </c>
      <c r="D1820" s="152" t="str">
        <f t="shared" si="310"/>
        <v>秦</v>
      </c>
      <c r="E1820" s="152" t="str">
        <f t="shared" si="311"/>
        <v>千笑</v>
      </c>
      <c r="F1820" s="153" t="str">
        <f t="shared" si="312"/>
        <v>ﾊﾀ</v>
      </c>
      <c r="G1820" s="153" t="str">
        <f t="shared" si="313"/>
        <v>ﾁｴﾐ</v>
      </c>
      <c r="H1820" s="154">
        <f t="shared" si="314"/>
        <v>3</v>
      </c>
      <c r="I1820" s="152" t="str">
        <f t="shared" si="306"/>
        <v>共立女子第二</v>
      </c>
      <c r="K1820" s="152" t="str">
        <f t="shared" si="315"/>
        <v>女</v>
      </c>
      <c r="M1820" s="380">
        <v>61886</v>
      </c>
      <c r="N1820" s="380" t="s">
        <v>1552</v>
      </c>
      <c r="O1820" s="380" t="s">
        <v>2830</v>
      </c>
      <c r="P1820" s="380" t="s">
        <v>591</v>
      </c>
      <c r="Q1820" s="380" t="s">
        <v>2831</v>
      </c>
      <c r="R1820" s="380" t="s">
        <v>886</v>
      </c>
      <c r="S1820" s="379"/>
      <c r="T1820" s="380">
        <v>3</v>
      </c>
    </row>
    <row r="1821" spans="1:20" x14ac:dyDescent="0.2">
      <c r="A1821" s="151">
        <f t="shared" si="307"/>
        <v>61891</v>
      </c>
      <c r="B1821" s="151">
        <f t="shared" si="308"/>
        <v>6</v>
      </c>
      <c r="C1821" s="152">
        <f t="shared" si="309"/>
        <v>18</v>
      </c>
      <c r="D1821" s="152" t="str">
        <f t="shared" si="310"/>
        <v>百瀬</v>
      </c>
      <c r="E1821" s="152" t="str">
        <f t="shared" si="311"/>
        <v>瑞穂</v>
      </c>
      <c r="F1821" s="153" t="str">
        <f t="shared" si="312"/>
        <v>ﾓﾓｾ</v>
      </c>
      <c r="G1821" s="153" t="str">
        <f t="shared" si="313"/>
        <v>ﾐｽﾞﾎ</v>
      </c>
      <c r="H1821" s="154">
        <f t="shared" si="314"/>
        <v>2</v>
      </c>
      <c r="I1821" s="152" t="str">
        <f t="shared" si="306"/>
        <v>共立女子第二</v>
      </c>
      <c r="K1821" s="152" t="str">
        <f t="shared" si="315"/>
        <v>女</v>
      </c>
      <c r="M1821" s="380">
        <v>61891</v>
      </c>
      <c r="N1821" s="380" t="s">
        <v>1748</v>
      </c>
      <c r="O1821" s="380" t="s">
        <v>4346</v>
      </c>
      <c r="P1821" s="380" t="s">
        <v>1749</v>
      </c>
      <c r="Q1821" s="380" t="s">
        <v>3744</v>
      </c>
      <c r="R1821" s="380" t="s">
        <v>886</v>
      </c>
      <c r="S1821" s="379"/>
      <c r="T1821" s="380">
        <v>2</v>
      </c>
    </row>
    <row r="1822" spans="1:20" x14ac:dyDescent="0.2">
      <c r="A1822" s="151">
        <f t="shared" si="307"/>
        <v>61892</v>
      </c>
      <c r="B1822" s="151">
        <f t="shared" si="308"/>
        <v>6</v>
      </c>
      <c r="C1822" s="152">
        <f t="shared" si="309"/>
        <v>18</v>
      </c>
      <c r="D1822" s="152" t="str">
        <f t="shared" si="310"/>
        <v>内田</v>
      </c>
      <c r="E1822" s="152" t="str">
        <f t="shared" si="311"/>
        <v>依里</v>
      </c>
      <c r="F1822" s="153" t="str">
        <f t="shared" si="312"/>
        <v>ｳﾁﾀﾞ</v>
      </c>
      <c r="G1822" s="153" t="str">
        <f t="shared" si="313"/>
        <v>ｴﾘ</v>
      </c>
      <c r="H1822" s="154">
        <f t="shared" si="314"/>
        <v>2</v>
      </c>
      <c r="I1822" s="152" t="str">
        <f t="shared" si="306"/>
        <v>共立女子第二</v>
      </c>
      <c r="K1822" s="152" t="str">
        <f t="shared" si="315"/>
        <v>女</v>
      </c>
      <c r="M1822" s="380">
        <v>61892</v>
      </c>
      <c r="N1822" s="380" t="s">
        <v>280</v>
      </c>
      <c r="O1822" s="380" t="s">
        <v>4590</v>
      </c>
      <c r="P1822" s="380" t="s">
        <v>529</v>
      </c>
      <c r="Q1822" s="380" t="s">
        <v>929</v>
      </c>
      <c r="R1822" s="380" t="s">
        <v>886</v>
      </c>
      <c r="S1822" s="379"/>
      <c r="T1822" s="380">
        <v>2</v>
      </c>
    </row>
    <row r="1823" spans="1:20" x14ac:dyDescent="0.2">
      <c r="A1823" s="151">
        <f t="shared" si="307"/>
        <v>61916</v>
      </c>
      <c r="B1823" s="151">
        <f t="shared" si="308"/>
        <v>6</v>
      </c>
      <c r="C1823" s="152">
        <f t="shared" si="309"/>
        <v>19</v>
      </c>
      <c r="D1823" s="152" t="str">
        <f t="shared" si="310"/>
        <v>紅林</v>
      </c>
      <c r="E1823" s="152" t="str">
        <f t="shared" si="311"/>
        <v>幸佑</v>
      </c>
      <c r="F1823" s="153" t="str">
        <f t="shared" si="312"/>
        <v>ｸﾚﾊﾞﾔｼ</v>
      </c>
      <c r="G1823" s="153" t="str">
        <f t="shared" si="313"/>
        <v>ｺｳｽｹ</v>
      </c>
      <c r="H1823" s="154">
        <f t="shared" si="314"/>
        <v>3</v>
      </c>
      <c r="I1823" s="152" t="str">
        <f t="shared" si="306"/>
        <v>工学院</v>
      </c>
      <c r="K1823" s="152" t="str">
        <f t="shared" si="315"/>
        <v>男</v>
      </c>
      <c r="M1823" s="380">
        <v>61916</v>
      </c>
      <c r="N1823" s="380" t="s">
        <v>2068</v>
      </c>
      <c r="O1823" s="380" t="s">
        <v>3757</v>
      </c>
      <c r="P1823" s="380" t="s">
        <v>2275</v>
      </c>
      <c r="Q1823" s="380" t="s">
        <v>417</v>
      </c>
      <c r="R1823" s="380" t="s">
        <v>885</v>
      </c>
      <c r="S1823" s="379"/>
      <c r="T1823" s="380">
        <v>3</v>
      </c>
    </row>
    <row r="1824" spans="1:20" x14ac:dyDescent="0.2">
      <c r="A1824" s="151">
        <f t="shared" si="307"/>
        <v>61917</v>
      </c>
      <c r="B1824" s="151">
        <f t="shared" si="308"/>
        <v>6</v>
      </c>
      <c r="C1824" s="152">
        <f t="shared" si="309"/>
        <v>19</v>
      </c>
      <c r="D1824" s="152" t="str">
        <f t="shared" si="310"/>
        <v>小峯</v>
      </c>
      <c r="E1824" s="152" t="str">
        <f t="shared" si="311"/>
        <v>大輝</v>
      </c>
      <c r="F1824" s="153" t="str">
        <f t="shared" si="312"/>
        <v>ｺﾐﾈ</v>
      </c>
      <c r="G1824" s="153" t="str">
        <f t="shared" si="313"/>
        <v>ﾋﾛｷ</v>
      </c>
      <c r="H1824" s="154">
        <f t="shared" si="314"/>
        <v>3</v>
      </c>
      <c r="I1824" s="152" t="str">
        <f t="shared" si="306"/>
        <v>工学院</v>
      </c>
      <c r="K1824" s="152" t="str">
        <f t="shared" si="315"/>
        <v>男</v>
      </c>
      <c r="M1824" s="380">
        <v>61917</v>
      </c>
      <c r="N1824" s="380" t="s">
        <v>2069</v>
      </c>
      <c r="O1824" s="380" t="s">
        <v>201</v>
      </c>
      <c r="P1824" s="380" t="s">
        <v>2276</v>
      </c>
      <c r="Q1824" s="380" t="s">
        <v>391</v>
      </c>
      <c r="R1824" s="380" t="s">
        <v>885</v>
      </c>
      <c r="S1824" s="379"/>
      <c r="T1824" s="380">
        <v>3</v>
      </c>
    </row>
    <row r="1825" spans="1:20" x14ac:dyDescent="0.2">
      <c r="A1825" s="151">
        <f t="shared" si="307"/>
        <v>61918</v>
      </c>
      <c r="B1825" s="151">
        <f t="shared" si="308"/>
        <v>6</v>
      </c>
      <c r="C1825" s="152">
        <f t="shared" si="309"/>
        <v>19</v>
      </c>
      <c r="D1825" s="152" t="str">
        <f t="shared" si="310"/>
        <v>酒井</v>
      </c>
      <c r="E1825" s="152" t="str">
        <f t="shared" si="311"/>
        <v>優輔</v>
      </c>
      <c r="F1825" s="153" t="str">
        <f t="shared" si="312"/>
        <v>ｻｶｲ</v>
      </c>
      <c r="G1825" s="153" t="str">
        <f t="shared" si="313"/>
        <v>ﾕｳｽｹ</v>
      </c>
      <c r="H1825" s="154">
        <f t="shared" si="314"/>
        <v>3</v>
      </c>
      <c r="I1825" s="152" t="str">
        <f t="shared" si="306"/>
        <v>工学院</v>
      </c>
      <c r="K1825" s="152" t="str">
        <f t="shared" si="315"/>
        <v>男</v>
      </c>
      <c r="M1825" s="380">
        <v>61918</v>
      </c>
      <c r="N1825" s="380" t="s">
        <v>282</v>
      </c>
      <c r="O1825" s="380" t="s">
        <v>2070</v>
      </c>
      <c r="P1825" s="380" t="s">
        <v>620</v>
      </c>
      <c r="Q1825" s="380" t="s">
        <v>447</v>
      </c>
      <c r="R1825" s="380" t="s">
        <v>885</v>
      </c>
      <c r="S1825" s="379"/>
      <c r="T1825" s="380">
        <v>3</v>
      </c>
    </row>
    <row r="1826" spans="1:20" x14ac:dyDescent="0.2">
      <c r="A1826" s="151">
        <f t="shared" si="307"/>
        <v>61919</v>
      </c>
      <c r="B1826" s="151">
        <f t="shared" si="308"/>
        <v>6</v>
      </c>
      <c r="C1826" s="152">
        <f t="shared" si="309"/>
        <v>19</v>
      </c>
      <c r="D1826" s="152" t="str">
        <f t="shared" si="310"/>
        <v>西川</v>
      </c>
      <c r="E1826" s="152" t="str">
        <f t="shared" si="311"/>
        <v>竜太</v>
      </c>
      <c r="F1826" s="153" t="str">
        <f t="shared" si="312"/>
        <v>ﾆｼｶﾜ</v>
      </c>
      <c r="G1826" s="153" t="str">
        <f t="shared" si="313"/>
        <v>ﾘｭｳﾀ</v>
      </c>
      <c r="H1826" s="154">
        <f t="shared" si="314"/>
        <v>3</v>
      </c>
      <c r="I1826" s="152" t="str">
        <f t="shared" si="306"/>
        <v>工学院</v>
      </c>
      <c r="K1826" s="152" t="str">
        <f t="shared" si="315"/>
        <v>男</v>
      </c>
      <c r="M1826" s="380">
        <v>61919</v>
      </c>
      <c r="N1826" s="380" t="s">
        <v>1277</v>
      </c>
      <c r="O1826" s="380" t="s">
        <v>2059</v>
      </c>
      <c r="P1826" s="380" t="s">
        <v>1278</v>
      </c>
      <c r="Q1826" s="380" t="s">
        <v>1449</v>
      </c>
      <c r="R1826" s="380" t="s">
        <v>885</v>
      </c>
      <c r="S1826" s="379"/>
      <c r="T1826" s="380">
        <v>3</v>
      </c>
    </row>
    <row r="1827" spans="1:20" x14ac:dyDescent="0.2">
      <c r="A1827" s="151">
        <f t="shared" si="307"/>
        <v>61920</v>
      </c>
      <c r="B1827" s="151">
        <f t="shared" si="308"/>
        <v>6</v>
      </c>
      <c r="C1827" s="152">
        <f t="shared" si="309"/>
        <v>19</v>
      </c>
      <c r="D1827" s="152" t="str">
        <f t="shared" si="310"/>
        <v>藤村</v>
      </c>
      <c r="E1827" s="152" t="str">
        <f t="shared" si="311"/>
        <v>昌大</v>
      </c>
      <c r="F1827" s="153" t="str">
        <f t="shared" si="312"/>
        <v>ﾌｼﾞﾑﾗ</v>
      </c>
      <c r="G1827" s="153" t="str">
        <f t="shared" si="313"/>
        <v>ﾏｻﾋﾛ</v>
      </c>
      <c r="H1827" s="154">
        <f t="shared" si="314"/>
        <v>3</v>
      </c>
      <c r="I1827" s="152" t="str">
        <f t="shared" si="306"/>
        <v>工学院</v>
      </c>
      <c r="K1827" s="152" t="str">
        <f t="shared" si="315"/>
        <v>男</v>
      </c>
      <c r="M1827" s="380">
        <v>61920</v>
      </c>
      <c r="N1827" s="380" t="s">
        <v>998</v>
      </c>
      <c r="O1827" s="380" t="s">
        <v>2071</v>
      </c>
      <c r="P1827" s="380" t="s">
        <v>999</v>
      </c>
      <c r="Q1827" s="380" t="s">
        <v>443</v>
      </c>
      <c r="R1827" s="380" t="s">
        <v>885</v>
      </c>
      <c r="S1827" s="379"/>
      <c r="T1827" s="380">
        <v>3</v>
      </c>
    </row>
    <row r="1828" spans="1:20" x14ac:dyDescent="0.2">
      <c r="A1828" s="151">
        <f t="shared" si="307"/>
        <v>61921</v>
      </c>
      <c r="B1828" s="151">
        <f t="shared" si="308"/>
        <v>6</v>
      </c>
      <c r="C1828" s="152">
        <f t="shared" si="309"/>
        <v>19</v>
      </c>
      <c r="D1828" s="152" t="str">
        <f t="shared" si="310"/>
        <v>本田</v>
      </c>
      <c r="E1828" s="152" t="str">
        <f t="shared" si="311"/>
        <v>裕大</v>
      </c>
      <c r="F1828" s="153" t="str">
        <f t="shared" si="312"/>
        <v>ﾎﾝﾀﾞ</v>
      </c>
      <c r="G1828" s="153" t="str">
        <f t="shared" si="313"/>
        <v>ﾕｳﾀﾞｲ</v>
      </c>
      <c r="H1828" s="154">
        <f t="shared" si="314"/>
        <v>3</v>
      </c>
      <c r="I1828" s="152" t="str">
        <f t="shared" si="306"/>
        <v>工学院</v>
      </c>
      <c r="K1828" s="152" t="str">
        <f t="shared" si="315"/>
        <v>男</v>
      </c>
      <c r="M1828" s="380">
        <v>61921</v>
      </c>
      <c r="N1828" s="380" t="s">
        <v>145</v>
      </c>
      <c r="O1828" s="380" t="s">
        <v>2072</v>
      </c>
      <c r="P1828" s="380" t="s">
        <v>442</v>
      </c>
      <c r="Q1828" s="380" t="s">
        <v>387</v>
      </c>
      <c r="R1828" s="380" t="s">
        <v>885</v>
      </c>
      <c r="S1828" s="379"/>
      <c r="T1828" s="380">
        <v>3</v>
      </c>
    </row>
    <row r="1829" spans="1:20" x14ac:dyDescent="0.2">
      <c r="A1829" s="151">
        <f t="shared" si="307"/>
        <v>61923</v>
      </c>
      <c r="B1829" s="151">
        <f t="shared" si="308"/>
        <v>6</v>
      </c>
      <c r="C1829" s="152">
        <f t="shared" si="309"/>
        <v>19</v>
      </c>
      <c r="D1829" s="152" t="str">
        <f t="shared" si="310"/>
        <v>和地</v>
      </c>
      <c r="E1829" s="152" t="str">
        <f t="shared" si="311"/>
        <v>勇斗</v>
      </c>
      <c r="F1829" s="153" t="str">
        <f t="shared" si="312"/>
        <v>ﾜﾁ</v>
      </c>
      <c r="G1829" s="153" t="str">
        <f t="shared" si="313"/>
        <v>ﾕｳﾄ</v>
      </c>
      <c r="H1829" s="154">
        <f t="shared" si="314"/>
        <v>3</v>
      </c>
      <c r="I1829" s="152" t="str">
        <f t="shared" si="306"/>
        <v>工学院</v>
      </c>
      <c r="K1829" s="152" t="str">
        <f t="shared" si="315"/>
        <v>男</v>
      </c>
      <c r="M1829" s="380">
        <v>61923</v>
      </c>
      <c r="N1829" s="380" t="s">
        <v>2832</v>
      </c>
      <c r="O1829" s="380" t="s">
        <v>978</v>
      </c>
      <c r="P1829" s="380" t="s">
        <v>1531</v>
      </c>
      <c r="Q1829" s="380" t="s">
        <v>423</v>
      </c>
      <c r="R1829" s="380" t="s">
        <v>885</v>
      </c>
      <c r="S1829" s="379"/>
      <c r="T1829" s="380">
        <v>3</v>
      </c>
    </row>
    <row r="1830" spans="1:20" x14ac:dyDescent="0.2">
      <c r="A1830" s="151">
        <f t="shared" si="307"/>
        <v>61926</v>
      </c>
      <c r="B1830" s="151">
        <f t="shared" si="308"/>
        <v>6</v>
      </c>
      <c r="C1830" s="152">
        <f t="shared" si="309"/>
        <v>19</v>
      </c>
      <c r="D1830" s="152" t="str">
        <f t="shared" si="310"/>
        <v>岩澤</v>
      </c>
      <c r="E1830" s="152" t="str">
        <f t="shared" si="311"/>
        <v>拓巳</v>
      </c>
      <c r="F1830" s="153" t="str">
        <f t="shared" si="312"/>
        <v>ｲﾜｻﾜ</v>
      </c>
      <c r="G1830" s="153" t="str">
        <f t="shared" si="313"/>
        <v>ﾀｸﾐ</v>
      </c>
      <c r="H1830" s="154">
        <f t="shared" si="314"/>
        <v>3</v>
      </c>
      <c r="I1830" s="152" t="str">
        <f t="shared" si="306"/>
        <v>工学院</v>
      </c>
      <c r="K1830" s="152" t="str">
        <f t="shared" si="315"/>
        <v>男</v>
      </c>
      <c r="M1830" s="380">
        <v>61926</v>
      </c>
      <c r="N1830" s="380" t="s">
        <v>1534</v>
      </c>
      <c r="O1830" s="380" t="s">
        <v>1659</v>
      </c>
      <c r="P1830" s="380" t="s">
        <v>1535</v>
      </c>
      <c r="Q1830" s="380" t="s">
        <v>312</v>
      </c>
      <c r="R1830" s="380" t="s">
        <v>885</v>
      </c>
      <c r="S1830" s="379"/>
      <c r="T1830" s="380">
        <v>3</v>
      </c>
    </row>
    <row r="1831" spans="1:20" x14ac:dyDescent="0.2">
      <c r="A1831" s="151">
        <f t="shared" si="307"/>
        <v>61927</v>
      </c>
      <c r="B1831" s="151">
        <f t="shared" si="308"/>
        <v>6</v>
      </c>
      <c r="C1831" s="152">
        <f t="shared" si="309"/>
        <v>19</v>
      </c>
      <c r="D1831" s="152" t="str">
        <f t="shared" si="310"/>
        <v>楠山</v>
      </c>
      <c r="E1831" s="152" t="str">
        <f t="shared" si="311"/>
        <v>翔太</v>
      </c>
      <c r="F1831" s="153" t="str">
        <f t="shared" si="312"/>
        <v>ｸｽﾔﾏ</v>
      </c>
      <c r="G1831" s="153" t="str">
        <f t="shared" si="313"/>
        <v>ｼｮｳﾀ</v>
      </c>
      <c r="H1831" s="154">
        <f t="shared" si="314"/>
        <v>2</v>
      </c>
      <c r="I1831" s="152" t="str">
        <f t="shared" si="306"/>
        <v>工学院</v>
      </c>
      <c r="K1831" s="152" t="str">
        <f t="shared" si="315"/>
        <v>男</v>
      </c>
      <c r="M1831" s="380">
        <v>61927</v>
      </c>
      <c r="N1831" s="380" t="s">
        <v>4591</v>
      </c>
      <c r="O1831" s="380" t="s">
        <v>181</v>
      </c>
      <c r="P1831" s="380" t="s">
        <v>4592</v>
      </c>
      <c r="Q1831" s="380" t="s">
        <v>462</v>
      </c>
      <c r="R1831" s="380" t="s">
        <v>885</v>
      </c>
      <c r="S1831" s="379"/>
      <c r="T1831" s="380">
        <v>2</v>
      </c>
    </row>
    <row r="1832" spans="1:20" x14ac:dyDescent="0.2">
      <c r="A1832" s="151">
        <f t="shared" si="307"/>
        <v>61928</v>
      </c>
      <c r="B1832" s="151">
        <f t="shared" si="308"/>
        <v>6</v>
      </c>
      <c r="C1832" s="152">
        <f t="shared" si="309"/>
        <v>19</v>
      </c>
      <c r="D1832" s="152" t="str">
        <f t="shared" si="310"/>
        <v>川原</v>
      </c>
      <c r="E1832" s="152" t="str">
        <f t="shared" si="311"/>
        <v>透哉</v>
      </c>
      <c r="F1832" s="153" t="str">
        <f t="shared" si="312"/>
        <v>ｶﾜﾊﾗ</v>
      </c>
      <c r="G1832" s="153" t="str">
        <f t="shared" si="313"/>
        <v>ﾄｳﾔ</v>
      </c>
      <c r="H1832" s="154">
        <f t="shared" si="314"/>
        <v>2</v>
      </c>
      <c r="I1832" s="152" t="str">
        <f t="shared" si="306"/>
        <v>工学院</v>
      </c>
      <c r="K1832" s="152" t="str">
        <f t="shared" si="315"/>
        <v>男</v>
      </c>
      <c r="M1832" s="380">
        <v>61928</v>
      </c>
      <c r="N1832" s="380" t="s">
        <v>3382</v>
      </c>
      <c r="O1832" s="380" t="s">
        <v>4593</v>
      </c>
      <c r="P1832" s="380" t="s">
        <v>1327</v>
      </c>
      <c r="Q1832" s="380" t="s">
        <v>4096</v>
      </c>
      <c r="R1832" s="380" t="s">
        <v>885</v>
      </c>
      <c r="S1832" s="379"/>
      <c r="T1832" s="380">
        <v>2</v>
      </c>
    </row>
    <row r="1833" spans="1:20" x14ac:dyDescent="0.2">
      <c r="A1833" s="151">
        <f t="shared" si="307"/>
        <v>61929</v>
      </c>
      <c r="B1833" s="151">
        <f t="shared" si="308"/>
        <v>6</v>
      </c>
      <c r="C1833" s="152">
        <f t="shared" si="309"/>
        <v>19</v>
      </c>
      <c r="D1833" s="152" t="str">
        <f t="shared" si="310"/>
        <v>渋谷</v>
      </c>
      <c r="E1833" s="152" t="str">
        <f t="shared" si="311"/>
        <v>英資</v>
      </c>
      <c r="F1833" s="153" t="str">
        <f t="shared" si="312"/>
        <v>ｼﾌﾞﾔ</v>
      </c>
      <c r="G1833" s="153" t="str">
        <f t="shared" si="313"/>
        <v>ｴｲｽｹ</v>
      </c>
      <c r="H1833" s="154">
        <f t="shared" si="314"/>
        <v>2</v>
      </c>
      <c r="I1833" s="152" t="str">
        <f t="shared" si="306"/>
        <v>工学院</v>
      </c>
      <c r="K1833" s="152" t="str">
        <f t="shared" si="315"/>
        <v>男</v>
      </c>
      <c r="M1833" s="380">
        <v>61929</v>
      </c>
      <c r="N1833" s="380" t="s">
        <v>94</v>
      </c>
      <c r="O1833" s="380" t="s">
        <v>4594</v>
      </c>
      <c r="P1833" s="380" t="s">
        <v>996</v>
      </c>
      <c r="Q1833" s="380" t="s">
        <v>1765</v>
      </c>
      <c r="R1833" s="380" t="s">
        <v>885</v>
      </c>
      <c r="S1833" s="379"/>
      <c r="T1833" s="380">
        <v>2</v>
      </c>
    </row>
    <row r="1834" spans="1:20" x14ac:dyDescent="0.2">
      <c r="A1834" s="151">
        <f t="shared" si="307"/>
        <v>61930</v>
      </c>
      <c r="B1834" s="151">
        <f t="shared" si="308"/>
        <v>6</v>
      </c>
      <c r="C1834" s="152">
        <f t="shared" si="309"/>
        <v>19</v>
      </c>
      <c r="D1834" s="152" t="str">
        <f t="shared" si="310"/>
        <v>阿部</v>
      </c>
      <c r="E1834" s="152" t="str">
        <f t="shared" si="311"/>
        <v>太洋</v>
      </c>
      <c r="F1834" s="153" t="str">
        <f t="shared" si="312"/>
        <v>ｱﾍﾞ</v>
      </c>
      <c r="G1834" s="153" t="str">
        <f t="shared" si="313"/>
        <v>ﾀｲﾖｳ</v>
      </c>
      <c r="H1834" s="154">
        <f t="shared" si="314"/>
        <v>2</v>
      </c>
      <c r="I1834" s="152" t="str">
        <f t="shared" si="306"/>
        <v>工学院</v>
      </c>
      <c r="K1834" s="152" t="str">
        <f t="shared" si="315"/>
        <v>男</v>
      </c>
      <c r="M1834" s="380">
        <v>61930</v>
      </c>
      <c r="N1834" s="380" t="s">
        <v>105</v>
      </c>
      <c r="O1834" s="380" t="s">
        <v>4595</v>
      </c>
      <c r="P1834" s="380" t="s">
        <v>318</v>
      </c>
      <c r="Q1834" s="380" t="s">
        <v>4444</v>
      </c>
      <c r="R1834" s="380" t="s">
        <v>885</v>
      </c>
      <c r="S1834" s="379"/>
      <c r="T1834" s="380">
        <v>2</v>
      </c>
    </row>
    <row r="1835" spans="1:20" x14ac:dyDescent="0.2">
      <c r="A1835" s="151">
        <f t="shared" si="307"/>
        <v>61932</v>
      </c>
      <c r="B1835" s="151">
        <f t="shared" si="308"/>
        <v>6</v>
      </c>
      <c r="C1835" s="152">
        <f t="shared" si="309"/>
        <v>19</v>
      </c>
      <c r="D1835" s="152" t="str">
        <f t="shared" si="310"/>
        <v>宮坂</v>
      </c>
      <c r="E1835" s="152" t="str">
        <f t="shared" si="311"/>
        <v>一陽</v>
      </c>
      <c r="F1835" s="153" t="str">
        <f t="shared" si="312"/>
        <v>ﾐﾔｻｶ</v>
      </c>
      <c r="G1835" s="153" t="str">
        <f t="shared" si="313"/>
        <v>ｲﾁﾋ</v>
      </c>
      <c r="H1835" s="154">
        <f t="shared" si="314"/>
        <v>2</v>
      </c>
      <c r="I1835" s="152" t="str">
        <f t="shared" si="306"/>
        <v>工学院</v>
      </c>
      <c r="K1835" s="152" t="str">
        <f t="shared" si="315"/>
        <v>男</v>
      </c>
      <c r="M1835" s="380">
        <v>61932</v>
      </c>
      <c r="N1835" s="380" t="s">
        <v>1829</v>
      </c>
      <c r="O1835" s="380" t="s">
        <v>4596</v>
      </c>
      <c r="P1835" s="380" t="s">
        <v>1830</v>
      </c>
      <c r="Q1835" s="380" t="s">
        <v>4597</v>
      </c>
      <c r="R1835" s="380" t="s">
        <v>885</v>
      </c>
      <c r="S1835" s="379"/>
      <c r="T1835" s="380">
        <v>2</v>
      </c>
    </row>
    <row r="1836" spans="1:20" x14ac:dyDescent="0.2">
      <c r="A1836" s="151">
        <f t="shared" si="307"/>
        <v>61933</v>
      </c>
      <c r="B1836" s="151">
        <f t="shared" si="308"/>
        <v>6</v>
      </c>
      <c r="C1836" s="152">
        <f t="shared" si="309"/>
        <v>19</v>
      </c>
      <c r="D1836" s="152" t="str">
        <f t="shared" si="310"/>
        <v>吉田</v>
      </c>
      <c r="E1836" s="152" t="str">
        <f t="shared" si="311"/>
        <v>健翔</v>
      </c>
      <c r="F1836" s="153" t="str">
        <f t="shared" si="312"/>
        <v>ﾖｼﾀﾞ</v>
      </c>
      <c r="G1836" s="153" t="str">
        <f t="shared" si="313"/>
        <v>ｹﾝﾄ</v>
      </c>
      <c r="H1836" s="154">
        <f t="shared" si="314"/>
        <v>2</v>
      </c>
      <c r="I1836" s="152" t="str">
        <f t="shared" si="306"/>
        <v>工学院</v>
      </c>
      <c r="K1836" s="152" t="str">
        <f t="shared" si="315"/>
        <v>男</v>
      </c>
      <c r="M1836" s="380">
        <v>61933</v>
      </c>
      <c r="N1836" s="380" t="s">
        <v>163</v>
      </c>
      <c r="O1836" s="380" t="s">
        <v>4598</v>
      </c>
      <c r="P1836" s="380" t="s">
        <v>510</v>
      </c>
      <c r="Q1836" s="380" t="s">
        <v>390</v>
      </c>
      <c r="R1836" s="380" t="s">
        <v>885</v>
      </c>
      <c r="S1836" s="379"/>
      <c r="T1836" s="380">
        <v>2</v>
      </c>
    </row>
    <row r="1837" spans="1:20" x14ac:dyDescent="0.2">
      <c r="A1837" s="151">
        <f t="shared" si="307"/>
        <v>61934</v>
      </c>
      <c r="B1837" s="151">
        <f t="shared" si="308"/>
        <v>6</v>
      </c>
      <c r="C1837" s="152">
        <f t="shared" si="309"/>
        <v>19</v>
      </c>
      <c r="D1837" s="152" t="str">
        <f t="shared" si="310"/>
        <v>山崎</v>
      </c>
      <c r="E1837" s="152" t="str">
        <f t="shared" si="311"/>
        <v>修平</v>
      </c>
      <c r="F1837" s="153" t="str">
        <f t="shared" si="312"/>
        <v>ﾔﾏｻﾞｷ</v>
      </c>
      <c r="G1837" s="153" t="str">
        <f t="shared" si="313"/>
        <v>ｼｭｳﾍｲ</v>
      </c>
      <c r="H1837" s="154">
        <f t="shared" si="314"/>
        <v>2</v>
      </c>
      <c r="I1837" s="152" t="str">
        <f t="shared" si="306"/>
        <v>工学院</v>
      </c>
      <c r="K1837" s="152" t="str">
        <f t="shared" si="315"/>
        <v>男</v>
      </c>
      <c r="M1837" s="380">
        <v>61934</v>
      </c>
      <c r="N1837" s="380" t="s">
        <v>413</v>
      </c>
      <c r="O1837" s="380" t="s">
        <v>4403</v>
      </c>
      <c r="P1837" s="380" t="s">
        <v>414</v>
      </c>
      <c r="Q1837" s="380" t="s">
        <v>932</v>
      </c>
      <c r="R1837" s="380" t="s">
        <v>885</v>
      </c>
      <c r="S1837" s="379"/>
      <c r="T1837" s="380">
        <v>2</v>
      </c>
    </row>
    <row r="1838" spans="1:20" x14ac:dyDescent="0.2">
      <c r="A1838" s="151">
        <f t="shared" si="307"/>
        <v>61935</v>
      </c>
      <c r="B1838" s="151">
        <f t="shared" si="308"/>
        <v>6</v>
      </c>
      <c r="C1838" s="152">
        <f t="shared" si="309"/>
        <v>19</v>
      </c>
      <c r="D1838" s="152" t="str">
        <f t="shared" si="310"/>
        <v>寄主</v>
      </c>
      <c r="E1838" s="152" t="str">
        <f t="shared" si="311"/>
        <v>嗣恩</v>
      </c>
      <c r="F1838" s="153" t="str">
        <f t="shared" si="312"/>
        <v>ｷｼｭ</v>
      </c>
      <c r="G1838" s="153" t="str">
        <f t="shared" si="313"/>
        <v>ｼｵﾝ</v>
      </c>
      <c r="H1838" s="154">
        <f t="shared" si="314"/>
        <v>1</v>
      </c>
      <c r="I1838" s="152" t="str">
        <f t="shared" si="306"/>
        <v>工学院</v>
      </c>
      <c r="K1838" s="152" t="str">
        <f t="shared" si="315"/>
        <v>男</v>
      </c>
      <c r="M1838" s="380">
        <v>61935</v>
      </c>
      <c r="N1838" s="380" t="s">
        <v>6139</v>
      </c>
      <c r="O1838" s="380" t="s">
        <v>6140</v>
      </c>
      <c r="P1838" s="380" t="s">
        <v>6141</v>
      </c>
      <c r="Q1838" s="380" t="s">
        <v>1215</v>
      </c>
      <c r="R1838" s="380" t="s">
        <v>885</v>
      </c>
      <c r="S1838" s="379"/>
      <c r="T1838" s="380">
        <v>1</v>
      </c>
    </row>
    <row r="1839" spans="1:20" x14ac:dyDescent="0.2">
      <c r="A1839" s="151">
        <f t="shared" si="307"/>
        <v>61936</v>
      </c>
      <c r="B1839" s="151">
        <f t="shared" si="308"/>
        <v>6</v>
      </c>
      <c r="C1839" s="152">
        <f t="shared" si="309"/>
        <v>19</v>
      </c>
      <c r="D1839" s="152" t="str">
        <f t="shared" si="310"/>
        <v>栗林</v>
      </c>
      <c r="E1839" s="152" t="str">
        <f t="shared" si="311"/>
        <v>優稀</v>
      </c>
      <c r="F1839" s="153" t="str">
        <f t="shared" si="312"/>
        <v>ｸﾘﾊﾞﾔｼ</v>
      </c>
      <c r="G1839" s="153" t="str">
        <f t="shared" si="313"/>
        <v>ﾕｳｷ</v>
      </c>
      <c r="H1839" s="154">
        <f t="shared" si="314"/>
        <v>1</v>
      </c>
      <c r="I1839" s="152" t="str">
        <f t="shared" si="306"/>
        <v>工学院</v>
      </c>
      <c r="K1839" s="152" t="str">
        <f t="shared" si="315"/>
        <v>男</v>
      </c>
      <c r="M1839" s="380">
        <v>61936</v>
      </c>
      <c r="N1839" s="380" t="s">
        <v>6142</v>
      </c>
      <c r="O1839" s="380" t="s">
        <v>6143</v>
      </c>
      <c r="P1839" s="380" t="s">
        <v>6144</v>
      </c>
      <c r="Q1839" s="380" t="s">
        <v>307</v>
      </c>
      <c r="R1839" s="380" t="s">
        <v>885</v>
      </c>
      <c r="S1839" s="379"/>
      <c r="T1839" s="380">
        <v>1</v>
      </c>
    </row>
    <row r="1840" spans="1:20" x14ac:dyDescent="0.2">
      <c r="A1840" s="151">
        <f t="shared" si="307"/>
        <v>61937</v>
      </c>
      <c r="B1840" s="151">
        <f t="shared" si="308"/>
        <v>6</v>
      </c>
      <c r="C1840" s="152">
        <f t="shared" si="309"/>
        <v>19</v>
      </c>
      <c r="D1840" s="152" t="str">
        <f t="shared" si="310"/>
        <v>高嶋</v>
      </c>
      <c r="E1840" s="152" t="str">
        <f t="shared" si="311"/>
        <v>陽出</v>
      </c>
      <c r="F1840" s="153" t="str">
        <f t="shared" si="312"/>
        <v>ﾀｶｼﾏ</v>
      </c>
      <c r="G1840" s="153" t="str">
        <f t="shared" si="313"/>
        <v>ﾋﾂﾞﾙ</v>
      </c>
      <c r="H1840" s="154">
        <f t="shared" si="314"/>
        <v>1</v>
      </c>
      <c r="I1840" s="152" t="str">
        <f t="shared" si="306"/>
        <v>工学院</v>
      </c>
      <c r="K1840" s="152" t="str">
        <f t="shared" si="315"/>
        <v>男</v>
      </c>
      <c r="M1840" s="380">
        <v>61937</v>
      </c>
      <c r="N1840" s="380" t="s">
        <v>6145</v>
      </c>
      <c r="O1840" s="380" t="s">
        <v>6146</v>
      </c>
      <c r="P1840" s="380" t="s">
        <v>6147</v>
      </c>
      <c r="Q1840" s="380" t="s">
        <v>6148</v>
      </c>
      <c r="R1840" s="380" t="s">
        <v>885</v>
      </c>
      <c r="S1840" s="379"/>
      <c r="T1840" s="380">
        <v>1</v>
      </c>
    </row>
    <row r="1841" spans="1:20" x14ac:dyDescent="0.2">
      <c r="A1841" s="151">
        <f t="shared" si="307"/>
        <v>61938</v>
      </c>
      <c r="B1841" s="151">
        <f t="shared" si="308"/>
        <v>6</v>
      </c>
      <c r="C1841" s="152">
        <f t="shared" si="309"/>
        <v>19</v>
      </c>
      <c r="D1841" s="152" t="str">
        <f t="shared" si="310"/>
        <v>土肥</v>
      </c>
      <c r="E1841" s="152" t="str">
        <f t="shared" si="311"/>
        <v>拓海</v>
      </c>
      <c r="F1841" s="153" t="str">
        <f t="shared" si="312"/>
        <v>ﾄﾞﾋ</v>
      </c>
      <c r="G1841" s="153" t="str">
        <f t="shared" si="313"/>
        <v>ﾀｸﾐ</v>
      </c>
      <c r="H1841" s="154">
        <f t="shared" si="314"/>
        <v>1</v>
      </c>
      <c r="I1841" s="152" t="str">
        <f t="shared" si="306"/>
        <v>工学院</v>
      </c>
      <c r="K1841" s="152" t="str">
        <f t="shared" si="315"/>
        <v>男</v>
      </c>
      <c r="M1841" s="380">
        <v>61938</v>
      </c>
      <c r="N1841" s="380" t="s">
        <v>6149</v>
      </c>
      <c r="O1841" s="380" t="s">
        <v>104</v>
      </c>
      <c r="P1841" s="380" t="s">
        <v>6150</v>
      </c>
      <c r="Q1841" s="380" t="s">
        <v>312</v>
      </c>
      <c r="R1841" s="380" t="s">
        <v>885</v>
      </c>
      <c r="S1841" s="379"/>
      <c r="T1841" s="380">
        <v>1</v>
      </c>
    </row>
    <row r="1842" spans="1:20" x14ac:dyDescent="0.2">
      <c r="A1842" s="151">
        <f t="shared" si="307"/>
        <v>61939</v>
      </c>
      <c r="B1842" s="151">
        <f t="shared" si="308"/>
        <v>6</v>
      </c>
      <c r="C1842" s="152">
        <f t="shared" si="309"/>
        <v>19</v>
      </c>
      <c r="D1842" s="152" t="str">
        <f t="shared" si="310"/>
        <v>冨澤</v>
      </c>
      <c r="E1842" s="152" t="str">
        <f t="shared" si="311"/>
        <v>颯斗</v>
      </c>
      <c r="F1842" s="153" t="str">
        <f t="shared" si="312"/>
        <v>ﾄﾐｻﾞﾜ</v>
      </c>
      <c r="G1842" s="153" t="str">
        <f t="shared" si="313"/>
        <v>ﾊﾔﾄ</v>
      </c>
      <c r="H1842" s="154">
        <f t="shared" si="314"/>
        <v>1</v>
      </c>
      <c r="I1842" s="152" t="str">
        <f t="shared" si="306"/>
        <v>工学院</v>
      </c>
      <c r="K1842" s="152" t="str">
        <f t="shared" si="315"/>
        <v>男</v>
      </c>
      <c r="M1842" s="380">
        <v>61939</v>
      </c>
      <c r="N1842" s="380" t="s">
        <v>6151</v>
      </c>
      <c r="O1842" s="380" t="s">
        <v>6152</v>
      </c>
      <c r="P1842" s="380" t="s">
        <v>6153</v>
      </c>
      <c r="Q1842" s="380" t="s">
        <v>394</v>
      </c>
      <c r="R1842" s="380" t="s">
        <v>885</v>
      </c>
      <c r="S1842" s="379"/>
      <c r="T1842" s="380">
        <v>1</v>
      </c>
    </row>
    <row r="1843" spans="1:20" x14ac:dyDescent="0.2">
      <c r="A1843" s="151">
        <f t="shared" si="307"/>
        <v>61940</v>
      </c>
      <c r="B1843" s="151">
        <f t="shared" si="308"/>
        <v>6</v>
      </c>
      <c r="C1843" s="152">
        <f t="shared" si="309"/>
        <v>19</v>
      </c>
      <c r="D1843" s="152" t="str">
        <f t="shared" si="310"/>
        <v>中山</v>
      </c>
      <c r="E1843" s="152" t="str">
        <f t="shared" si="311"/>
        <v>慶生</v>
      </c>
      <c r="F1843" s="153" t="str">
        <f t="shared" si="312"/>
        <v>ﾅｶﾔﾏ</v>
      </c>
      <c r="G1843" s="153" t="str">
        <f t="shared" si="313"/>
        <v>ﾖｼｷ</v>
      </c>
      <c r="H1843" s="154">
        <f t="shared" si="314"/>
        <v>1</v>
      </c>
      <c r="I1843" s="152" t="str">
        <f t="shared" si="306"/>
        <v>工学院</v>
      </c>
      <c r="K1843" s="152" t="str">
        <f t="shared" si="315"/>
        <v>男</v>
      </c>
      <c r="M1843" s="380">
        <v>61940</v>
      </c>
      <c r="N1843" s="380" t="s">
        <v>140</v>
      </c>
      <c r="O1843" s="380" t="s">
        <v>6154</v>
      </c>
      <c r="P1843" s="380" t="s">
        <v>421</v>
      </c>
      <c r="Q1843" s="380" t="s">
        <v>388</v>
      </c>
      <c r="R1843" s="380" t="s">
        <v>885</v>
      </c>
      <c r="S1843" s="379"/>
      <c r="T1843" s="380">
        <v>1</v>
      </c>
    </row>
    <row r="1844" spans="1:20" x14ac:dyDescent="0.2">
      <c r="A1844" s="151">
        <f t="shared" si="307"/>
        <v>61941</v>
      </c>
      <c r="B1844" s="151">
        <f t="shared" si="308"/>
        <v>6</v>
      </c>
      <c r="C1844" s="152">
        <f t="shared" si="309"/>
        <v>19</v>
      </c>
      <c r="D1844" s="152" t="str">
        <f t="shared" si="310"/>
        <v>成田</v>
      </c>
      <c r="E1844" s="152" t="str">
        <f t="shared" si="311"/>
        <v>脩二</v>
      </c>
      <c r="F1844" s="153" t="str">
        <f t="shared" si="312"/>
        <v>ﾅﾘﾀ</v>
      </c>
      <c r="G1844" s="153" t="str">
        <f t="shared" si="313"/>
        <v>ｼｭｳｼﾞ</v>
      </c>
      <c r="H1844" s="154">
        <f t="shared" si="314"/>
        <v>1</v>
      </c>
      <c r="I1844" s="152" t="str">
        <f t="shared" si="306"/>
        <v>工学院</v>
      </c>
      <c r="K1844" s="152" t="str">
        <f t="shared" si="315"/>
        <v>男</v>
      </c>
      <c r="M1844" s="380">
        <v>61941</v>
      </c>
      <c r="N1844" s="380" t="s">
        <v>578</v>
      </c>
      <c r="O1844" s="380" t="s">
        <v>6155</v>
      </c>
      <c r="P1844" s="380" t="s">
        <v>579</v>
      </c>
      <c r="Q1844" s="380" t="s">
        <v>1673</v>
      </c>
      <c r="R1844" s="380" t="s">
        <v>885</v>
      </c>
      <c r="S1844" s="379"/>
      <c r="T1844" s="380">
        <v>1</v>
      </c>
    </row>
    <row r="1845" spans="1:20" x14ac:dyDescent="0.2">
      <c r="A1845" s="151">
        <f t="shared" si="307"/>
        <v>61942</v>
      </c>
      <c r="B1845" s="151">
        <f t="shared" si="308"/>
        <v>6</v>
      </c>
      <c r="C1845" s="152">
        <f t="shared" si="309"/>
        <v>19</v>
      </c>
      <c r="D1845" s="152" t="str">
        <f t="shared" si="310"/>
        <v>二ツ橋</v>
      </c>
      <c r="E1845" s="152" t="str">
        <f t="shared" si="311"/>
        <v>翔</v>
      </c>
      <c r="F1845" s="153" t="str">
        <f t="shared" si="312"/>
        <v>ﾌﾀﾂﾊﾞｼ</v>
      </c>
      <c r="G1845" s="153" t="str">
        <f t="shared" si="313"/>
        <v>ｼｮｳ</v>
      </c>
      <c r="H1845" s="154">
        <f t="shared" si="314"/>
        <v>1</v>
      </c>
      <c r="I1845" s="152" t="str">
        <f t="shared" si="306"/>
        <v>工学院</v>
      </c>
      <c r="K1845" s="152" t="str">
        <f t="shared" si="315"/>
        <v>男</v>
      </c>
      <c r="M1845" s="380">
        <v>61942</v>
      </c>
      <c r="N1845" s="380" t="s">
        <v>6614</v>
      </c>
      <c r="O1845" s="380" t="s">
        <v>116</v>
      </c>
      <c r="P1845" s="380" t="s">
        <v>6156</v>
      </c>
      <c r="Q1845" s="380" t="s">
        <v>362</v>
      </c>
      <c r="R1845" s="380" t="s">
        <v>885</v>
      </c>
      <c r="S1845" s="379"/>
      <c r="T1845" s="380">
        <v>1</v>
      </c>
    </row>
    <row r="1846" spans="1:20" x14ac:dyDescent="0.2">
      <c r="A1846" s="151">
        <f t="shared" si="307"/>
        <v>61943</v>
      </c>
      <c r="B1846" s="151">
        <f t="shared" si="308"/>
        <v>6</v>
      </c>
      <c r="C1846" s="152">
        <f t="shared" si="309"/>
        <v>19</v>
      </c>
      <c r="D1846" s="152" t="str">
        <f t="shared" si="310"/>
        <v>村上</v>
      </c>
      <c r="E1846" s="152" t="str">
        <f t="shared" si="311"/>
        <v>智哉</v>
      </c>
      <c r="F1846" s="153" t="str">
        <f t="shared" si="312"/>
        <v>ﾑﾗｶﾐ</v>
      </c>
      <c r="G1846" s="153" t="str">
        <f t="shared" si="313"/>
        <v>ﾄﾓﾔ</v>
      </c>
      <c r="H1846" s="154">
        <f t="shared" si="314"/>
        <v>1</v>
      </c>
      <c r="I1846" s="152" t="str">
        <f t="shared" si="306"/>
        <v>工学院</v>
      </c>
      <c r="K1846" s="152" t="str">
        <f t="shared" si="315"/>
        <v>男</v>
      </c>
      <c r="M1846" s="380">
        <v>61943</v>
      </c>
      <c r="N1846" s="380" t="s">
        <v>5382</v>
      </c>
      <c r="O1846" s="380" t="s">
        <v>1456</v>
      </c>
      <c r="P1846" s="380" t="s">
        <v>5384</v>
      </c>
      <c r="Q1846" s="380" t="s">
        <v>454</v>
      </c>
      <c r="R1846" s="380" t="s">
        <v>885</v>
      </c>
      <c r="S1846" s="379"/>
      <c r="T1846" s="380">
        <v>1</v>
      </c>
    </row>
    <row r="1847" spans="1:20" x14ac:dyDescent="0.2">
      <c r="A1847" s="151">
        <f t="shared" si="307"/>
        <v>61944</v>
      </c>
      <c r="B1847" s="151">
        <f t="shared" si="308"/>
        <v>6</v>
      </c>
      <c r="C1847" s="152">
        <f t="shared" si="309"/>
        <v>19</v>
      </c>
      <c r="D1847" s="152" t="str">
        <f t="shared" si="310"/>
        <v>廣海</v>
      </c>
      <c r="E1847" s="152" t="str">
        <f t="shared" si="311"/>
        <v>光輝</v>
      </c>
      <c r="F1847" s="153" t="str">
        <f t="shared" si="312"/>
        <v>ﾋﾛﾐ</v>
      </c>
      <c r="G1847" s="153" t="str">
        <f t="shared" si="313"/>
        <v>ｺｳｷ</v>
      </c>
      <c r="H1847" s="154">
        <f t="shared" si="314"/>
        <v>1</v>
      </c>
      <c r="I1847" s="152" t="str">
        <f t="shared" si="306"/>
        <v>工学院</v>
      </c>
      <c r="K1847" s="152" t="str">
        <f t="shared" si="315"/>
        <v>男</v>
      </c>
      <c r="M1847" s="380">
        <v>61944</v>
      </c>
      <c r="N1847" s="380" t="s">
        <v>6157</v>
      </c>
      <c r="O1847" s="380" t="s">
        <v>641</v>
      </c>
      <c r="P1847" s="380" t="s">
        <v>496</v>
      </c>
      <c r="Q1847" s="380" t="s">
        <v>344</v>
      </c>
      <c r="R1847" s="380" t="s">
        <v>885</v>
      </c>
      <c r="S1847" s="379"/>
      <c r="T1847" s="380">
        <v>1</v>
      </c>
    </row>
    <row r="1848" spans="1:20" x14ac:dyDescent="0.2">
      <c r="A1848" s="151">
        <f t="shared" si="307"/>
        <v>61945</v>
      </c>
      <c r="B1848" s="151">
        <f t="shared" si="308"/>
        <v>6</v>
      </c>
      <c r="C1848" s="152">
        <f t="shared" si="309"/>
        <v>19</v>
      </c>
      <c r="D1848" s="152" t="str">
        <f t="shared" si="310"/>
        <v>倉上</v>
      </c>
      <c r="E1848" s="152" t="str">
        <f t="shared" si="311"/>
        <v>就伍</v>
      </c>
      <c r="F1848" s="153" t="str">
        <f t="shared" si="312"/>
        <v>ｸﾗｶﾐ</v>
      </c>
      <c r="G1848" s="153" t="str">
        <f t="shared" si="313"/>
        <v>ｼｭｳｺﾞ</v>
      </c>
      <c r="H1848" s="154">
        <f t="shared" si="314"/>
        <v>1</v>
      </c>
      <c r="I1848" s="152" t="str">
        <f t="shared" si="306"/>
        <v>工学院</v>
      </c>
      <c r="K1848" s="152" t="str">
        <f t="shared" si="315"/>
        <v>男</v>
      </c>
      <c r="M1848" s="380">
        <v>61945</v>
      </c>
      <c r="N1848" s="380" t="s">
        <v>6158</v>
      </c>
      <c r="O1848" s="380" t="s">
        <v>6159</v>
      </c>
      <c r="P1848" s="380" t="s">
        <v>6160</v>
      </c>
      <c r="Q1848" s="380" t="s">
        <v>6161</v>
      </c>
      <c r="R1848" s="380" t="s">
        <v>885</v>
      </c>
      <c r="S1848" s="379"/>
      <c r="T1848" s="380">
        <v>1</v>
      </c>
    </row>
    <row r="1849" spans="1:20" x14ac:dyDescent="0.2">
      <c r="A1849" s="151">
        <f t="shared" si="307"/>
        <v>61946</v>
      </c>
      <c r="B1849" s="151">
        <f t="shared" si="308"/>
        <v>6</v>
      </c>
      <c r="C1849" s="152">
        <f t="shared" si="309"/>
        <v>19</v>
      </c>
      <c r="D1849" s="152" t="str">
        <f t="shared" si="310"/>
        <v>中尾</v>
      </c>
      <c r="E1849" s="152" t="str">
        <f t="shared" si="311"/>
        <v>隼斗</v>
      </c>
      <c r="F1849" s="153" t="str">
        <f t="shared" si="312"/>
        <v>ﾅｶｵ</v>
      </c>
      <c r="G1849" s="153" t="str">
        <f t="shared" si="313"/>
        <v>ﾊﾔﾄ</v>
      </c>
      <c r="H1849" s="154">
        <f t="shared" si="314"/>
        <v>1</v>
      </c>
      <c r="I1849" s="152" t="str">
        <f t="shared" si="306"/>
        <v>工学院</v>
      </c>
      <c r="K1849" s="152" t="str">
        <f t="shared" si="315"/>
        <v>男</v>
      </c>
      <c r="M1849" s="380">
        <v>61946</v>
      </c>
      <c r="N1849" s="380" t="s">
        <v>1605</v>
      </c>
      <c r="O1849" s="380" t="s">
        <v>6162</v>
      </c>
      <c r="P1849" s="380" t="s">
        <v>1606</v>
      </c>
      <c r="Q1849" s="380" t="s">
        <v>394</v>
      </c>
      <c r="R1849" s="380" t="s">
        <v>885</v>
      </c>
      <c r="S1849" s="379"/>
      <c r="T1849" s="380">
        <v>1</v>
      </c>
    </row>
    <row r="1850" spans="1:20" x14ac:dyDescent="0.2">
      <c r="A1850" s="151">
        <f t="shared" si="307"/>
        <v>61947</v>
      </c>
      <c r="B1850" s="151">
        <f t="shared" si="308"/>
        <v>6</v>
      </c>
      <c r="C1850" s="152">
        <f t="shared" si="309"/>
        <v>19</v>
      </c>
      <c r="D1850" s="152" t="str">
        <f t="shared" si="310"/>
        <v>谷井</v>
      </c>
      <c r="E1850" s="152" t="str">
        <f t="shared" si="311"/>
        <v>源起</v>
      </c>
      <c r="F1850" s="153" t="str">
        <f t="shared" si="312"/>
        <v>ﾀﾆｲ</v>
      </c>
      <c r="G1850" s="153" t="str">
        <f t="shared" si="313"/>
        <v>ｹﾞﾝｷ</v>
      </c>
      <c r="H1850" s="154">
        <f t="shared" si="314"/>
        <v>1</v>
      </c>
      <c r="I1850" s="152" t="str">
        <f t="shared" si="306"/>
        <v>工学院</v>
      </c>
      <c r="K1850" s="152" t="str">
        <f t="shared" si="315"/>
        <v>男</v>
      </c>
      <c r="M1850" s="380">
        <v>61947</v>
      </c>
      <c r="N1850" s="380" t="s">
        <v>3590</v>
      </c>
      <c r="O1850" s="380" t="s">
        <v>6163</v>
      </c>
      <c r="P1850" s="380" t="s">
        <v>3591</v>
      </c>
      <c r="Q1850" s="380" t="s">
        <v>4551</v>
      </c>
      <c r="R1850" s="380" t="s">
        <v>885</v>
      </c>
      <c r="S1850" s="379"/>
      <c r="T1850" s="380">
        <v>1</v>
      </c>
    </row>
    <row r="1851" spans="1:20" x14ac:dyDescent="0.2">
      <c r="A1851" s="151">
        <f t="shared" si="307"/>
        <v>61955</v>
      </c>
      <c r="B1851" s="151">
        <f t="shared" si="308"/>
        <v>6</v>
      </c>
      <c r="C1851" s="152">
        <f t="shared" si="309"/>
        <v>19</v>
      </c>
      <c r="D1851" s="152" t="str">
        <f t="shared" si="310"/>
        <v>吉森</v>
      </c>
      <c r="E1851" s="152" t="str">
        <f t="shared" si="311"/>
        <v>菜々子</v>
      </c>
      <c r="F1851" s="153" t="str">
        <f t="shared" si="312"/>
        <v>ﾖｼﾓﾘ</v>
      </c>
      <c r="G1851" s="153" t="str">
        <f t="shared" si="313"/>
        <v>ﾅﾅｺ</v>
      </c>
      <c r="H1851" s="154">
        <f t="shared" si="314"/>
        <v>3</v>
      </c>
      <c r="I1851" s="152" t="str">
        <f t="shared" si="306"/>
        <v>工学院</v>
      </c>
      <c r="K1851" s="152" t="str">
        <f t="shared" si="315"/>
        <v>女</v>
      </c>
      <c r="M1851" s="380">
        <v>61955</v>
      </c>
      <c r="N1851" s="380" t="s">
        <v>2073</v>
      </c>
      <c r="O1851" s="380" t="s">
        <v>1268</v>
      </c>
      <c r="P1851" s="380" t="s">
        <v>2277</v>
      </c>
      <c r="Q1851" s="380" t="s">
        <v>1228</v>
      </c>
      <c r="R1851" s="380" t="s">
        <v>886</v>
      </c>
      <c r="S1851" s="379"/>
      <c r="T1851" s="380">
        <v>3</v>
      </c>
    </row>
    <row r="1852" spans="1:20" x14ac:dyDescent="0.2">
      <c r="A1852" s="151">
        <f t="shared" si="307"/>
        <v>61956</v>
      </c>
      <c r="B1852" s="151">
        <f t="shared" si="308"/>
        <v>6</v>
      </c>
      <c r="C1852" s="152">
        <f t="shared" si="309"/>
        <v>19</v>
      </c>
      <c r="D1852" s="152" t="str">
        <f t="shared" si="310"/>
        <v>加藤</v>
      </c>
      <c r="E1852" s="152" t="str">
        <f t="shared" si="311"/>
        <v>菜帆</v>
      </c>
      <c r="F1852" s="153" t="str">
        <f t="shared" si="312"/>
        <v>ｶﾄｳ</v>
      </c>
      <c r="G1852" s="153" t="str">
        <f t="shared" si="313"/>
        <v>ﾅﾎ</v>
      </c>
      <c r="H1852" s="154">
        <f t="shared" si="314"/>
        <v>3</v>
      </c>
      <c r="I1852" s="152" t="str">
        <f t="shared" si="306"/>
        <v>工学院</v>
      </c>
      <c r="K1852" s="152" t="str">
        <f t="shared" si="315"/>
        <v>女</v>
      </c>
      <c r="M1852" s="380">
        <v>61956</v>
      </c>
      <c r="N1852" s="380" t="s">
        <v>111</v>
      </c>
      <c r="O1852" s="380" t="s">
        <v>2833</v>
      </c>
      <c r="P1852" s="380" t="s">
        <v>348</v>
      </c>
      <c r="Q1852" s="380" t="s">
        <v>1495</v>
      </c>
      <c r="R1852" s="380" t="s">
        <v>886</v>
      </c>
      <c r="S1852" s="379"/>
      <c r="T1852" s="380">
        <v>3</v>
      </c>
    </row>
    <row r="1853" spans="1:20" x14ac:dyDescent="0.2">
      <c r="A1853" s="151">
        <f t="shared" si="307"/>
        <v>61961</v>
      </c>
      <c r="B1853" s="151">
        <f t="shared" si="308"/>
        <v>6</v>
      </c>
      <c r="C1853" s="152">
        <f t="shared" si="309"/>
        <v>19</v>
      </c>
      <c r="D1853" s="152" t="str">
        <f t="shared" si="310"/>
        <v>吉澤</v>
      </c>
      <c r="E1853" s="152" t="str">
        <f t="shared" si="311"/>
        <v>真白</v>
      </c>
      <c r="F1853" s="153" t="str">
        <f t="shared" si="312"/>
        <v>ﾖｼｻﾞﾜ</v>
      </c>
      <c r="G1853" s="153" t="str">
        <f t="shared" si="313"/>
        <v>ﾏｼﾛ</v>
      </c>
      <c r="H1853" s="154">
        <f t="shared" si="314"/>
        <v>2</v>
      </c>
      <c r="I1853" s="152" t="str">
        <f t="shared" si="306"/>
        <v>工学院</v>
      </c>
      <c r="K1853" s="152" t="str">
        <f t="shared" si="315"/>
        <v>女</v>
      </c>
      <c r="M1853" s="380">
        <v>61961</v>
      </c>
      <c r="N1853" s="380" t="s">
        <v>237</v>
      </c>
      <c r="O1853" s="380" t="s">
        <v>4599</v>
      </c>
      <c r="P1853" s="380" t="s">
        <v>425</v>
      </c>
      <c r="Q1853" s="380" t="s">
        <v>4600</v>
      </c>
      <c r="R1853" s="380" t="s">
        <v>886</v>
      </c>
      <c r="S1853" s="379"/>
      <c r="T1853" s="380">
        <v>2</v>
      </c>
    </row>
    <row r="1854" spans="1:20" x14ac:dyDescent="0.2">
      <c r="A1854" s="151">
        <f t="shared" si="307"/>
        <v>61962</v>
      </c>
      <c r="B1854" s="151">
        <f t="shared" si="308"/>
        <v>6</v>
      </c>
      <c r="C1854" s="152">
        <f t="shared" si="309"/>
        <v>19</v>
      </c>
      <c r="D1854" s="152" t="str">
        <f t="shared" si="310"/>
        <v>増田</v>
      </c>
      <c r="E1854" s="152" t="str">
        <f t="shared" si="311"/>
        <v>桂花</v>
      </c>
      <c r="F1854" s="153" t="str">
        <f t="shared" si="312"/>
        <v>ﾏｽﾀﾞ</v>
      </c>
      <c r="G1854" s="153" t="str">
        <f t="shared" si="313"/>
        <v>ｹｲｶ</v>
      </c>
      <c r="H1854" s="154">
        <f t="shared" si="314"/>
        <v>1</v>
      </c>
      <c r="I1854" s="152" t="str">
        <f t="shared" si="306"/>
        <v>工学院</v>
      </c>
      <c r="K1854" s="152" t="str">
        <f t="shared" si="315"/>
        <v>女</v>
      </c>
      <c r="M1854" s="380">
        <v>61962</v>
      </c>
      <c r="N1854" s="380" t="s">
        <v>5302</v>
      </c>
      <c r="O1854" s="380" t="s">
        <v>6164</v>
      </c>
      <c r="P1854" s="380" t="s">
        <v>490</v>
      </c>
      <c r="Q1854" s="380" t="s">
        <v>6165</v>
      </c>
      <c r="R1854" s="380" t="s">
        <v>886</v>
      </c>
      <c r="S1854" s="379"/>
      <c r="T1854" s="380">
        <v>1</v>
      </c>
    </row>
    <row r="1855" spans="1:20" x14ac:dyDescent="0.2">
      <c r="A1855" s="151">
        <f t="shared" si="307"/>
        <v>61963</v>
      </c>
      <c r="B1855" s="151">
        <f t="shared" si="308"/>
        <v>6</v>
      </c>
      <c r="C1855" s="152">
        <f t="shared" si="309"/>
        <v>19</v>
      </c>
      <c r="D1855" s="152" t="str">
        <f t="shared" si="310"/>
        <v>安田</v>
      </c>
      <c r="E1855" s="152" t="str">
        <f t="shared" si="311"/>
        <v>舞美</v>
      </c>
      <c r="F1855" s="153" t="str">
        <f t="shared" si="312"/>
        <v>ﾔｽﾀﾞ</v>
      </c>
      <c r="G1855" s="153" t="str">
        <f t="shared" si="313"/>
        <v>ﾏﾐ</v>
      </c>
      <c r="H1855" s="154">
        <f t="shared" si="314"/>
        <v>1</v>
      </c>
      <c r="I1855" s="152" t="str">
        <f t="shared" si="306"/>
        <v>工学院</v>
      </c>
      <c r="K1855" s="152" t="str">
        <f t="shared" si="315"/>
        <v>女</v>
      </c>
      <c r="M1855" s="380">
        <v>61963</v>
      </c>
      <c r="N1855" s="380" t="s">
        <v>1737</v>
      </c>
      <c r="O1855" s="380" t="s">
        <v>6166</v>
      </c>
      <c r="P1855" s="380" t="s">
        <v>1738</v>
      </c>
      <c r="Q1855" s="380" t="s">
        <v>2736</v>
      </c>
      <c r="R1855" s="380" t="s">
        <v>886</v>
      </c>
      <c r="S1855" s="379"/>
      <c r="T1855" s="380">
        <v>1</v>
      </c>
    </row>
    <row r="1856" spans="1:20" x14ac:dyDescent="0.2">
      <c r="A1856" s="151">
        <f t="shared" si="307"/>
        <v>62116</v>
      </c>
      <c r="B1856" s="151">
        <f t="shared" si="308"/>
        <v>6</v>
      </c>
      <c r="C1856" s="152">
        <f t="shared" si="309"/>
        <v>21</v>
      </c>
      <c r="D1856" s="152" t="str">
        <f t="shared" si="310"/>
        <v>池野</v>
      </c>
      <c r="E1856" s="152" t="str">
        <f t="shared" si="311"/>
        <v>那由太</v>
      </c>
      <c r="F1856" s="153" t="str">
        <f t="shared" si="312"/>
        <v>ｲｹﾉ</v>
      </c>
      <c r="G1856" s="153" t="str">
        <f t="shared" si="313"/>
        <v>ﾅﾕﾀ</v>
      </c>
      <c r="H1856" s="154">
        <f t="shared" si="314"/>
        <v>3</v>
      </c>
      <c r="I1856" s="152" t="str">
        <f t="shared" si="306"/>
        <v>帝京八王子</v>
      </c>
      <c r="K1856" s="152" t="str">
        <f t="shared" si="315"/>
        <v>男</v>
      </c>
      <c r="M1856" s="380">
        <v>62116</v>
      </c>
      <c r="N1856" s="380" t="s">
        <v>2834</v>
      </c>
      <c r="O1856" s="380" t="s">
        <v>2835</v>
      </c>
      <c r="P1856" s="380" t="s">
        <v>2836</v>
      </c>
      <c r="Q1856" s="380" t="s">
        <v>2837</v>
      </c>
      <c r="R1856" s="380" t="s">
        <v>885</v>
      </c>
      <c r="S1856" s="379"/>
      <c r="T1856" s="380">
        <v>3</v>
      </c>
    </row>
    <row r="1857" spans="1:20" x14ac:dyDescent="0.2">
      <c r="A1857" s="151">
        <f t="shared" si="307"/>
        <v>62117</v>
      </c>
      <c r="B1857" s="151">
        <f t="shared" si="308"/>
        <v>6</v>
      </c>
      <c r="C1857" s="152">
        <f t="shared" si="309"/>
        <v>21</v>
      </c>
      <c r="D1857" s="152" t="str">
        <f t="shared" si="310"/>
        <v>木下</v>
      </c>
      <c r="E1857" s="152" t="str">
        <f t="shared" si="311"/>
        <v>斉</v>
      </c>
      <c r="F1857" s="153" t="str">
        <f t="shared" si="312"/>
        <v>ｷﾉｼﾀ</v>
      </c>
      <c r="G1857" s="153" t="str">
        <f t="shared" si="313"/>
        <v>ﾋﾄｼ</v>
      </c>
      <c r="H1857" s="154">
        <f t="shared" si="314"/>
        <v>3</v>
      </c>
      <c r="I1857" s="152" t="str">
        <f t="shared" si="306"/>
        <v>帝京八王子</v>
      </c>
      <c r="K1857" s="152" t="str">
        <f t="shared" si="315"/>
        <v>男</v>
      </c>
      <c r="M1857" s="380">
        <v>62117</v>
      </c>
      <c r="N1857" s="380" t="s">
        <v>112</v>
      </c>
      <c r="O1857" s="380" t="s">
        <v>2838</v>
      </c>
      <c r="P1857" s="380" t="s">
        <v>349</v>
      </c>
      <c r="Q1857" s="380" t="s">
        <v>2839</v>
      </c>
      <c r="R1857" s="380" t="s">
        <v>885</v>
      </c>
      <c r="S1857" s="379"/>
      <c r="T1857" s="380">
        <v>3</v>
      </c>
    </row>
    <row r="1858" spans="1:20" x14ac:dyDescent="0.2">
      <c r="A1858" s="151">
        <f t="shared" si="307"/>
        <v>62118</v>
      </c>
      <c r="B1858" s="151">
        <f t="shared" si="308"/>
        <v>6</v>
      </c>
      <c r="C1858" s="152">
        <f t="shared" si="309"/>
        <v>21</v>
      </c>
      <c r="D1858" s="152" t="str">
        <f t="shared" si="310"/>
        <v>泰楽</v>
      </c>
      <c r="E1858" s="152" t="str">
        <f t="shared" si="311"/>
        <v>直樹</v>
      </c>
      <c r="F1858" s="153" t="str">
        <f t="shared" si="312"/>
        <v>ﾀｲﾗｸ</v>
      </c>
      <c r="G1858" s="153" t="str">
        <f t="shared" si="313"/>
        <v>ﾅｵｷ</v>
      </c>
      <c r="H1858" s="154">
        <f t="shared" si="314"/>
        <v>3</v>
      </c>
      <c r="I1858" s="152" t="str">
        <f t="shared" ref="I1858:I1921" si="316">VLOOKUP(B1858*100+C1858,テスト,2,0)</f>
        <v>帝京八王子</v>
      </c>
      <c r="K1858" s="152" t="str">
        <f t="shared" si="315"/>
        <v>男</v>
      </c>
      <c r="M1858" s="380">
        <v>62118</v>
      </c>
      <c r="N1858" s="380" t="s">
        <v>2840</v>
      </c>
      <c r="O1858" s="380" t="s">
        <v>130</v>
      </c>
      <c r="P1858" s="380" t="s">
        <v>2841</v>
      </c>
      <c r="Q1858" s="380" t="s">
        <v>385</v>
      </c>
      <c r="R1858" s="380" t="s">
        <v>885</v>
      </c>
      <c r="S1858" s="379"/>
      <c r="T1858" s="380">
        <v>3</v>
      </c>
    </row>
    <row r="1859" spans="1:20" x14ac:dyDescent="0.2">
      <c r="A1859" s="151">
        <f t="shared" ref="A1859:A1917" si="317">M1859</f>
        <v>62119</v>
      </c>
      <c r="B1859" s="151">
        <f t="shared" ref="B1859:B1917" si="318">ROUNDDOWN(A1859/10000,0)</f>
        <v>6</v>
      </c>
      <c r="C1859" s="152">
        <f t="shared" ref="C1859:C1917" si="319">ROUNDDOWN((A1859-B1859*10000)/100,0)</f>
        <v>21</v>
      </c>
      <c r="D1859" s="152" t="str">
        <f t="shared" ref="D1859:D1917" si="320">N1859</f>
        <v>原田</v>
      </c>
      <c r="E1859" s="152" t="str">
        <f t="shared" ref="E1859:E1917" si="321">O1859</f>
        <v>匠</v>
      </c>
      <c r="F1859" s="153" t="str">
        <f t="shared" ref="F1859:F1917" si="322">P1859</f>
        <v>ﾊﾗﾀﾞ</v>
      </c>
      <c r="G1859" s="153" t="str">
        <f t="shared" ref="G1859:G1917" si="323">Q1859</f>
        <v>ﾀｸﾐ</v>
      </c>
      <c r="H1859" s="154">
        <f t="shared" ref="H1859:H1917" si="324">T1859</f>
        <v>3</v>
      </c>
      <c r="I1859" s="152" t="str">
        <f t="shared" si="316"/>
        <v>帝京八王子</v>
      </c>
      <c r="K1859" s="152" t="str">
        <f t="shared" ref="K1859:K1917" si="325">R1859</f>
        <v>男</v>
      </c>
      <c r="M1859" s="380">
        <v>62119</v>
      </c>
      <c r="N1859" s="380" t="s">
        <v>570</v>
      </c>
      <c r="O1859" s="380" t="s">
        <v>122</v>
      </c>
      <c r="P1859" s="380" t="s">
        <v>571</v>
      </c>
      <c r="Q1859" s="380" t="s">
        <v>312</v>
      </c>
      <c r="R1859" s="380" t="s">
        <v>885</v>
      </c>
      <c r="S1859" s="379"/>
      <c r="T1859" s="380">
        <v>3</v>
      </c>
    </row>
    <row r="1860" spans="1:20" x14ac:dyDescent="0.2">
      <c r="A1860" s="151">
        <f t="shared" si="317"/>
        <v>62120</v>
      </c>
      <c r="B1860" s="151">
        <f t="shared" si="318"/>
        <v>6</v>
      </c>
      <c r="C1860" s="152">
        <f t="shared" si="319"/>
        <v>21</v>
      </c>
      <c r="D1860" s="152" t="str">
        <f t="shared" si="320"/>
        <v>前川</v>
      </c>
      <c r="E1860" s="152" t="str">
        <f t="shared" si="321"/>
        <v>眞之介</v>
      </c>
      <c r="F1860" s="153" t="str">
        <f t="shared" si="322"/>
        <v>ﾏｴｶﾜ</v>
      </c>
      <c r="G1860" s="153" t="str">
        <f t="shared" si="323"/>
        <v>ｼﾝﾉｽｹ</v>
      </c>
      <c r="H1860" s="154">
        <f t="shared" si="324"/>
        <v>3</v>
      </c>
      <c r="I1860" s="152" t="str">
        <f t="shared" si="316"/>
        <v>帝京八王子</v>
      </c>
      <c r="K1860" s="152" t="str">
        <f t="shared" si="325"/>
        <v>男</v>
      </c>
      <c r="M1860" s="380">
        <v>62120</v>
      </c>
      <c r="N1860" s="380" t="s">
        <v>1206</v>
      </c>
      <c r="O1860" s="380" t="s">
        <v>2842</v>
      </c>
      <c r="P1860" s="380" t="s">
        <v>1207</v>
      </c>
      <c r="Q1860" s="380" t="s">
        <v>1279</v>
      </c>
      <c r="R1860" s="380" t="s">
        <v>885</v>
      </c>
      <c r="S1860" s="379"/>
      <c r="T1860" s="380">
        <v>3</v>
      </c>
    </row>
    <row r="1861" spans="1:20" x14ac:dyDescent="0.2">
      <c r="A1861" s="151">
        <f t="shared" si="317"/>
        <v>62121</v>
      </c>
      <c r="B1861" s="151">
        <f t="shared" si="318"/>
        <v>6</v>
      </c>
      <c r="C1861" s="152">
        <f t="shared" si="319"/>
        <v>21</v>
      </c>
      <c r="D1861" s="152" t="str">
        <f t="shared" si="320"/>
        <v>松島</v>
      </c>
      <c r="E1861" s="152" t="str">
        <f t="shared" si="321"/>
        <v>龍也</v>
      </c>
      <c r="F1861" s="153" t="str">
        <f t="shared" si="322"/>
        <v>ﾏﾂｼﾏ</v>
      </c>
      <c r="G1861" s="153" t="str">
        <f t="shared" si="323"/>
        <v>ﾀﾂﾔ</v>
      </c>
      <c r="H1861" s="154">
        <f t="shared" si="324"/>
        <v>3</v>
      </c>
      <c r="I1861" s="152" t="str">
        <f t="shared" si="316"/>
        <v>帝京八王子</v>
      </c>
      <c r="K1861" s="152" t="str">
        <f t="shared" si="325"/>
        <v>男</v>
      </c>
      <c r="M1861" s="380">
        <v>62121</v>
      </c>
      <c r="N1861" s="380" t="s">
        <v>1433</v>
      </c>
      <c r="O1861" s="380" t="s">
        <v>2843</v>
      </c>
      <c r="P1861" s="380" t="s">
        <v>1434</v>
      </c>
      <c r="Q1861" s="380" t="s">
        <v>477</v>
      </c>
      <c r="R1861" s="380" t="s">
        <v>885</v>
      </c>
      <c r="S1861" s="379"/>
      <c r="T1861" s="380">
        <v>3</v>
      </c>
    </row>
    <row r="1862" spans="1:20" x14ac:dyDescent="0.2">
      <c r="A1862" s="151">
        <f t="shared" si="317"/>
        <v>62122</v>
      </c>
      <c r="B1862" s="151">
        <f t="shared" si="318"/>
        <v>6</v>
      </c>
      <c r="C1862" s="152">
        <f t="shared" si="319"/>
        <v>21</v>
      </c>
      <c r="D1862" s="152" t="str">
        <f t="shared" si="320"/>
        <v>海老原</v>
      </c>
      <c r="E1862" s="152" t="str">
        <f t="shared" si="321"/>
        <v>令雄奈</v>
      </c>
      <c r="F1862" s="153" t="str">
        <f t="shared" si="322"/>
        <v>ｴﾋﾞﾊﾗ</v>
      </c>
      <c r="G1862" s="153" t="str">
        <f t="shared" si="323"/>
        <v>ﾚｵﾅ</v>
      </c>
      <c r="H1862" s="154">
        <f t="shared" si="324"/>
        <v>3</v>
      </c>
      <c r="I1862" s="152" t="str">
        <f t="shared" si="316"/>
        <v>帝京八王子</v>
      </c>
      <c r="K1862" s="152" t="str">
        <f t="shared" si="325"/>
        <v>男</v>
      </c>
      <c r="M1862" s="380">
        <v>62122</v>
      </c>
      <c r="N1862" s="380" t="s">
        <v>1598</v>
      </c>
      <c r="O1862" s="380" t="s">
        <v>3042</v>
      </c>
      <c r="P1862" s="380" t="s">
        <v>1599</v>
      </c>
      <c r="Q1862" s="380" t="s">
        <v>3043</v>
      </c>
      <c r="R1862" s="380" t="s">
        <v>885</v>
      </c>
      <c r="S1862" s="379"/>
      <c r="T1862" s="380">
        <v>3</v>
      </c>
    </row>
    <row r="1863" spans="1:20" x14ac:dyDescent="0.2">
      <c r="A1863" s="151">
        <f t="shared" si="317"/>
        <v>62201</v>
      </c>
      <c r="B1863" s="151">
        <f t="shared" si="318"/>
        <v>6</v>
      </c>
      <c r="C1863" s="152">
        <f t="shared" si="319"/>
        <v>22</v>
      </c>
      <c r="D1863" s="152" t="str">
        <f t="shared" si="320"/>
        <v>齋藤</v>
      </c>
      <c r="E1863" s="152" t="str">
        <f t="shared" si="321"/>
        <v>陸人</v>
      </c>
      <c r="F1863" s="153" t="str">
        <f t="shared" si="322"/>
        <v>ｻｲﾄｳ</v>
      </c>
      <c r="G1863" s="153" t="str">
        <f t="shared" si="323"/>
        <v>ﾘｸﾄ</v>
      </c>
      <c r="H1863" s="154">
        <f t="shared" si="324"/>
        <v>2</v>
      </c>
      <c r="I1863" s="152" t="str">
        <f t="shared" si="316"/>
        <v>八王子</v>
      </c>
      <c r="K1863" s="152" t="str">
        <f t="shared" si="325"/>
        <v>男</v>
      </c>
      <c r="M1863" s="380">
        <v>62201</v>
      </c>
      <c r="N1863" s="380" t="s">
        <v>236</v>
      </c>
      <c r="O1863" s="380" t="s">
        <v>1542</v>
      </c>
      <c r="P1863" s="380" t="s">
        <v>321</v>
      </c>
      <c r="Q1863" s="380" t="s">
        <v>1516</v>
      </c>
      <c r="R1863" s="380" t="s">
        <v>885</v>
      </c>
      <c r="S1863" s="379"/>
      <c r="T1863" s="380">
        <v>2</v>
      </c>
    </row>
    <row r="1864" spans="1:20" x14ac:dyDescent="0.2">
      <c r="A1864" s="151">
        <f t="shared" si="317"/>
        <v>62202</v>
      </c>
      <c r="B1864" s="151">
        <f t="shared" si="318"/>
        <v>6</v>
      </c>
      <c r="C1864" s="152">
        <f t="shared" si="319"/>
        <v>22</v>
      </c>
      <c r="D1864" s="152" t="str">
        <f t="shared" si="320"/>
        <v>一瀬</v>
      </c>
      <c r="E1864" s="152" t="str">
        <f t="shared" si="321"/>
        <v>輝星</v>
      </c>
      <c r="F1864" s="153" t="str">
        <f t="shared" si="322"/>
        <v>ｲﾁﾉｾ</v>
      </c>
      <c r="G1864" s="153" t="str">
        <f t="shared" si="323"/>
        <v>ｱｷｾ</v>
      </c>
      <c r="H1864" s="154">
        <f t="shared" si="324"/>
        <v>2</v>
      </c>
      <c r="I1864" s="152" t="str">
        <f t="shared" si="316"/>
        <v>八王子</v>
      </c>
      <c r="K1864" s="152" t="str">
        <f t="shared" si="325"/>
        <v>男</v>
      </c>
      <c r="M1864" s="380">
        <v>62202</v>
      </c>
      <c r="N1864" s="380" t="s">
        <v>1911</v>
      </c>
      <c r="O1864" s="380" t="s">
        <v>3758</v>
      </c>
      <c r="P1864" s="380" t="s">
        <v>2190</v>
      </c>
      <c r="Q1864" s="380" t="s">
        <v>3759</v>
      </c>
      <c r="R1864" s="380" t="s">
        <v>885</v>
      </c>
      <c r="S1864" s="379"/>
      <c r="T1864" s="380">
        <v>2</v>
      </c>
    </row>
    <row r="1865" spans="1:20" x14ac:dyDescent="0.2">
      <c r="A1865" s="151">
        <f t="shared" si="317"/>
        <v>62203</v>
      </c>
      <c r="B1865" s="151">
        <f t="shared" si="318"/>
        <v>6</v>
      </c>
      <c r="C1865" s="152">
        <f t="shared" si="319"/>
        <v>22</v>
      </c>
      <c r="D1865" s="152" t="str">
        <f t="shared" si="320"/>
        <v>瀬沼</v>
      </c>
      <c r="E1865" s="152" t="str">
        <f t="shared" si="321"/>
        <v>翔太</v>
      </c>
      <c r="F1865" s="153" t="str">
        <f t="shared" si="322"/>
        <v>ｾﾇﾏ</v>
      </c>
      <c r="G1865" s="153" t="str">
        <f t="shared" si="323"/>
        <v>ｼｮｳﾀ</v>
      </c>
      <c r="H1865" s="154">
        <f t="shared" si="324"/>
        <v>2</v>
      </c>
      <c r="I1865" s="152" t="str">
        <f t="shared" si="316"/>
        <v>八王子</v>
      </c>
      <c r="K1865" s="152" t="str">
        <f t="shared" si="325"/>
        <v>男</v>
      </c>
      <c r="M1865" s="380">
        <v>62203</v>
      </c>
      <c r="N1865" s="380" t="s">
        <v>3760</v>
      </c>
      <c r="O1865" s="380" t="s">
        <v>181</v>
      </c>
      <c r="P1865" s="380" t="s">
        <v>3761</v>
      </c>
      <c r="Q1865" s="380" t="s">
        <v>462</v>
      </c>
      <c r="R1865" s="380" t="s">
        <v>885</v>
      </c>
      <c r="S1865" s="379"/>
      <c r="T1865" s="380">
        <v>2</v>
      </c>
    </row>
    <row r="1866" spans="1:20" x14ac:dyDescent="0.2">
      <c r="A1866" s="151">
        <f t="shared" si="317"/>
        <v>62204</v>
      </c>
      <c r="B1866" s="151">
        <f t="shared" si="318"/>
        <v>6</v>
      </c>
      <c r="C1866" s="152">
        <f t="shared" si="319"/>
        <v>22</v>
      </c>
      <c r="D1866" s="152" t="str">
        <f t="shared" si="320"/>
        <v>御木</v>
      </c>
      <c r="E1866" s="152" t="str">
        <f t="shared" si="321"/>
        <v>太画</v>
      </c>
      <c r="F1866" s="153" t="str">
        <f t="shared" si="322"/>
        <v>ﾐｷ</v>
      </c>
      <c r="G1866" s="153" t="str">
        <f t="shared" si="323"/>
        <v>ﾀｲｶﾞ</v>
      </c>
      <c r="H1866" s="154">
        <f t="shared" si="324"/>
        <v>2</v>
      </c>
      <c r="I1866" s="152" t="str">
        <f t="shared" si="316"/>
        <v>八王子</v>
      </c>
      <c r="K1866" s="152" t="str">
        <f t="shared" si="325"/>
        <v>男</v>
      </c>
      <c r="M1866" s="380">
        <v>62204</v>
      </c>
      <c r="N1866" s="380" t="s">
        <v>3762</v>
      </c>
      <c r="O1866" s="380" t="s">
        <v>3763</v>
      </c>
      <c r="P1866" s="380" t="s">
        <v>407</v>
      </c>
      <c r="Q1866" s="380" t="s">
        <v>926</v>
      </c>
      <c r="R1866" s="380" t="s">
        <v>885</v>
      </c>
      <c r="S1866" s="379"/>
      <c r="T1866" s="380">
        <v>2</v>
      </c>
    </row>
    <row r="1867" spans="1:20" x14ac:dyDescent="0.2">
      <c r="A1867" s="151">
        <f t="shared" si="317"/>
        <v>62205</v>
      </c>
      <c r="B1867" s="151">
        <f t="shared" si="318"/>
        <v>6</v>
      </c>
      <c r="C1867" s="152">
        <f t="shared" si="319"/>
        <v>22</v>
      </c>
      <c r="D1867" s="152" t="str">
        <f t="shared" si="320"/>
        <v>杉本</v>
      </c>
      <c r="E1867" s="152" t="str">
        <f t="shared" si="321"/>
        <v>康輔</v>
      </c>
      <c r="F1867" s="153" t="str">
        <f t="shared" si="322"/>
        <v>ｽｷﾞﾓﾄ</v>
      </c>
      <c r="G1867" s="153" t="str">
        <f t="shared" si="323"/>
        <v>ｺｳｽｹ</v>
      </c>
      <c r="H1867" s="154">
        <f t="shared" si="324"/>
        <v>2</v>
      </c>
      <c r="I1867" s="152" t="str">
        <f t="shared" si="316"/>
        <v>八王子</v>
      </c>
      <c r="K1867" s="152" t="str">
        <f t="shared" si="325"/>
        <v>男</v>
      </c>
      <c r="M1867" s="380">
        <v>62205</v>
      </c>
      <c r="N1867" s="380" t="s">
        <v>183</v>
      </c>
      <c r="O1867" s="380" t="s">
        <v>1844</v>
      </c>
      <c r="P1867" s="380" t="s">
        <v>434</v>
      </c>
      <c r="Q1867" s="380" t="s">
        <v>417</v>
      </c>
      <c r="R1867" s="380" t="s">
        <v>885</v>
      </c>
      <c r="S1867" s="379"/>
      <c r="T1867" s="380">
        <v>2</v>
      </c>
    </row>
    <row r="1868" spans="1:20" x14ac:dyDescent="0.2">
      <c r="A1868" s="151">
        <f t="shared" si="317"/>
        <v>62206</v>
      </c>
      <c r="B1868" s="151">
        <f t="shared" si="318"/>
        <v>6</v>
      </c>
      <c r="C1868" s="152">
        <f t="shared" si="319"/>
        <v>22</v>
      </c>
      <c r="D1868" s="152" t="str">
        <f t="shared" si="320"/>
        <v>石川</v>
      </c>
      <c r="E1868" s="152" t="str">
        <f t="shared" si="321"/>
        <v>玲</v>
      </c>
      <c r="F1868" s="153" t="str">
        <f t="shared" si="322"/>
        <v>ｲｼｶﾜ</v>
      </c>
      <c r="G1868" s="153" t="str">
        <f t="shared" si="323"/>
        <v>ﾚｲ</v>
      </c>
      <c r="H1868" s="154">
        <f t="shared" si="324"/>
        <v>2</v>
      </c>
      <c r="I1868" s="152" t="str">
        <f t="shared" si="316"/>
        <v>八王子</v>
      </c>
      <c r="K1868" s="152" t="str">
        <f t="shared" si="325"/>
        <v>男</v>
      </c>
      <c r="M1868" s="380">
        <v>62206</v>
      </c>
      <c r="N1868" s="380" t="s">
        <v>119</v>
      </c>
      <c r="O1868" s="380" t="s">
        <v>2677</v>
      </c>
      <c r="P1868" s="380" t="s">
        <v>547</v>
      </c>
      <c r="Q1868" s="380" t="s">
        <v>427</v>
      </c>
      <c r="R1868" s="380" t="s">
        <v>885</v>
      </c>
      <c r="S1868" s="379"/>
      <c r="T1868" s="380">
        <v>2</v>
      </c>
    </row>
    <row r="1869" spans="1:20" x14ac:dyDescent="0.2">
      <c r="A1869" s="151">
        <f t="shared" si="317"/>
        <v>62207</v>
      </c>
      <c r="B1869" s="151">
        <f t="shared" si="318"/>
        <v>6</v>
      </c>
      <c r="C1869" s="152">
        <f t="shared" si="319"/>
        <v>22</v>
      </c>
      <c r="D1869" s="152" t="str">
        <f t="shared" si="320"/>
        <v>阿部</v>
      </c>
      <c r="E1869" s="152" t="str">
        <f t="shared" si="321"/>
        <v>達希</v>
      </c>
      <c r="F1869" s="153" t="str">
        <f t="shared" si="322"/>
        <v>ｱﾍﾞ</v>
      </c>
      <c r="G1869" s="153" t="str">
        <f t="shared" si="323"/>
        <v>ﾀﾂｷ</v>
      </c>
      <c r="H1869" s="154">
        <f t="shared" si="324"/>
        <v>2</v>
      </c>
      <c r="I1869" s="152" t="str">
        <f t="shared" si="316"/>
        <v>八王子</v>
      </c>
      <c r="K1869" s="152" t="str">
        <f t="shared" si="325"/>
        <v>男</v>
      </c>
      <c r="M1869" s="380">
        <v>62207</v>
      </c>
      <c r="N1869" s="380" t="s">
        <v>105</v>
      </c>
      <c r="O1869" s="380" t="s">
        <v>3764</v>
      </c>
      <c r="P1869" s="380" t="s">
        <v>318</v>
      </c>
      <c r="Q1869" s="380" t="s">
        <v>536</v>
      </c>
      <c r="R1869" s="380" t="s">
        <v>885</v>
      </c>
      <c r="S1869" s="379"/>
      <c r="T1869" s="380">
        <v>2</v>
      </c>
    </row>
    <row r="1870" spans="1:20" x14ac:dyDescent="0.2">
      <c r="A1870" s="151">
        <f t="shared" si="317"/>
        <v>62208</v>
      </c>
      <c r="B1870" s="151">
        <f t="shared" si="318"/>
        <v>6</v>
      </c>
      <c r="C1870" s="152">
        <f t="shared" si="319"/>
        <v>22</v>
      </c>
      <c r="D1870" s="152" t="str">
        <f t="shared" si="320"/>
        <v>川邊</v>
      </c>
      <c r="E1870" s="152" t="str">
        <f t="shared" si="321"/>
        <v>梓</v>
      </c>
      <c r="F1870" s="153" t="str">
        <f t="shared" si="322"/>
        <v>ｶﾜﾍﾞ</v>
      </c>
      <c r="G1870" s="153" t="str">
        <f t="shared" si="323"/>
        <v>ｱｽﾞｻ</v>
      </c>
      <c r="H1870" s="154">
        <f t="shared" si="324"/>
        <v>2</v>
      </c>
      <c r="I1870" s="152" t="str">
        <f t="shared" si="316"/>
        <v>八王子</v>
      </c>
      <c r="K1870" s="152" t="str">
        <f t="shared" si="325"/>
        <v>男</v>
      </c>
      <c r="M1870" s="380">
        <v>62208</v>
      </c>
      <c r="N1870" s="380" t="s">
        <v>3765</v>
      </c>
      <c r="O1870" s="380" t="s">
        <v>3766</v>
      </c>
      <c r="P1870" s="380" t="s">
        <v>3767</v>
      </c>
      <c r="Q1870" s="380" t="s">
        <v>2995</v>
      </c>
      <c r="R1870" s="380" t="s">
        <v>885</v>
      </c>
      <c r="S1870" s="379"/>
      <c r="T1870" s="380">
        <v>2</v>
      </c>
    </row>
    <row r="1871" spans="1:20" x14ac:dyDescent="0.2">
      <c r="A1871" s="151">
        <f t="shared" si="317"/>
        <v>62209</v>
      </c>
      <c r="B1871" s="151">
        <f t="shared" si="318"/>
        <v>6</v>
      </c>
      <c r="C1871" s="152">
        <f t="shared" si="319"/>
        <v>22</v>
      </c>
      <c r="D1871" s="152" t="str">
        <f t="shared" si="320"/>
        <v>御影</v>
      </c>
      <c r="E1871" s="152" t="str">
        <f t="shared" si="321"/>
        <v>敬祐</v>
      </c>
      <c r="F1871" s="153" t="str">
        <f t="shared" si="322"/>
        <v>ﾐｶｹﾞ</v>
      </c>
      <c r="G1871" s="153" t="str">
        <f t="shared" si="323"/>
        <v>ｹｲｽｹ</v>
      </c>
      <c r="H1871" s="154">
        <f t="shared" si="324"/>
        <v>2</v>
      </c>
      <c r="I1871" s="152" t="str">
        <f t="shared" si="316"/>
        <v>八王子</v>
      </c>
      <c r="K1871" s="152" t="str">
        <f t="shared" si="325"/>
        <v>男</v>
      </c>
      <c r="M1871" s="380">
        <v>62209</v>
      </c>
      <c r="N1871" s="380" t="s">
        <v>3768</v>
      </c>
      <c r="O1871" s="380" t="s">
        <v>3769</v>
      </c>
      <c r="P1871" s="380" t="s">
        <v>3770</v>
      </c>
      <c r="Q1871" s="380" t="s">
        <v>306</v>
      </c>
      <c r="R1871" s="380" t="s">
        <v>885</v>
      </c>
      <c r="S1871" s="379"/>
      <c r="T1871" s="380">
        <v>2</v>
      </c>
    </row>
    <row r="1872" spans="1:20" x14ac:dyDescent="0.2">
      <c r="A1872" s="151">
        <f t="shared" si="317"/>
        <v>62210</v>
      </c>
      <c r="B1872" s="151">
        <f t="shared" si="318"/>
        <v>6</v>
      </c>
      <c r="C1872" s="152">
        <f t="shared" si="319"/>
        <v>22</v>
      </c>
      <c r="D1872" s="152" t="str">
        <f t="shared" si="320"/>
        <v>小林</v>
      </c>
      <c r="E1872" s="152" t="str">
        <f t="shared" si="321"/>
        <v>枚也</v>
      </c>
      <c r="F1872" s="153" t="str">
        <f t="shared" si="322"/>
        <v>ｺﾊﾞﾔｼ</v>
      </c>
      <c r="G1872" s="153" t="str">
        <f t="shared" si="323"/>
        <v>ﾏｲﾔ</v>
      </c>
      <c r="H1872" s="154">
        <f t="shared" si="324"/>
        <v>2</v>
      </c>
      <c r="I1872" s="152" t="str">
        <f t="shared" si="316"/>
        <v>八王子</v>
      </c>
      <c r="K1872" s="152" t="str">
        <f t="shared" si="325"/>
        <v>男</v>
      </c>
      <c r="M1872" s="380">
        <v>62210</v>
      </c>
      <c r="N1872" s="380" t="s">
        <v>121</v>
      </c>
      <c r="O1872" s="380" t="s">
        <v>4601</v>
      </c>
      <c r="P1872" s="380" t="s">
        <v>375</v>
      </c>
      <c r="Q1872" s="380" t="s">
        <v>4602</v>
      </c>
      <c r="R1872" s="380" t="s">
        <v>885</v>
      </c>
      <c r="S1872" s="379"/>
      <c r="T1872" s="380">
        <v>2</v>
      </c>
    </row>
    <row r="1873" spans="1:20" x14ac:dyDescent="0.2">
      <c r="A1873" s="151">
        <f t="shared" si="317"/>
        <v>62212</v>
      </c>
      <c r="B1873" s="151">
        <f t="shared" si="318"/>
        <v>6</v>
      </c>
      <c r="C1873" s="152">
        <f t="shared" si="319"/>
        <v>22</v>
      </c>
      <c r="D1873" s="152" t="str">
        <f t="shared" si="320"/>
        <v>大久保</v>
      </c>
      <c r="E1873" s="152" t="str">
        <f t="shared" si="321"/>
        <v>颯汰</v>
      </c>
      <c r="F1873" s="153" t="str">
        <f t="shared" si="322"/>
        <v>ｵｵｸﾎﾞ</v>
      </c>
      <c r="G1873" s="153" t="str">
        <f t="shared" si="323"/>
        <v>ｿｳﾀ</v>
      </c>
      <c r="H1873" s="154">
        <f t="shared" si="324"/>
        <v>2</v>
      </c>
      <c r="I1873" s="152" t="str">
        <f t="shared" si="316"/>
        <v>八王子</v>
      </c>
      <c r="K1873" s="152" t="str">
        <f t="shared" si="325"/>
        <v>男</v>
      </c>
      <c r="M1873" s="380">
        <v>62212</v>
      </c>
      <c r="N1873" s="380" t="s">
        <v>428</v>
      </c>
      <c r="O1873" s="380" t="s">
        <v>1831</v>
      </c>
      <c r="P1873" s="380" t="s">
        <v>429</v>
      </c>
      <c r="Q1873" s="380" t="s">
        <v>594</v>
      </c>
      <c r="R1873" s="380" t="s">
        <v>885</v>
      </c>
      <c r="S1873" s="379"/>
      <c r="T1873" s="380">
        <v>2</v>
      </c>
    </row>
    <row r="1874" spans="1:20" x14ac:dyDescent="0.2">
      <c r="A1874" s="151">
        <f t="shared" si="317"/>
        <v>62213</v>
      </c>
      <c r="B1874" s="151">
        <f t="shared" si="318"/>
        <v>6</v>
      </c>
      <c r="C1874" s="152">
        <f t="shared" si="319"/>
        <v>22</v>
      </c>
      <c r="D1874" s="152" t="str">
        <f t="shared" si="320"/>
        <v>原田</v>
      </c>
      <c r="E1874" s="152" t="str">
        <f t="shared" si="321"/>
        <v>一輝</v>
      </c>
      <c r="F1874" s="153" t="str">
        <f t="shared" si="322"/>
        <v>ﾊﾗﾀﾞ</v>
      </c>
      <c r="G1874" s="153" t="str">
        <f t="shared" si="323"/>
        <v>ｶｽﾞｷ</v>
      </c>
      <c r="H1874" s="154">
        <f t="shared" si="324"/>
        <v>2</v>
      </c>
      <c r="I1874" s="152" t="str">
        <f t="shared" si="316"/>
        <v>八王子</v>
      </c>
      <c r="K1874" s="152" t="str">
        <f t="shared" si="325"/>
        <v>男</v>
      </c>
      <c r="M1874" s="380">
        <v>62213</v>
      </c>
      <c r="N1874" s="380" t="s">
        <v>570</v>
      </c>
      <c r="O1874" s="380" t="s">
        <v>1219</v>
      </c>
      <c r="P1874" s="380" t="s">
        <v>571</v>
      </c>
      <c r="Q1874" s="380" t="s">
        <v>376</v>
      </c>
      <c r="R1874" s="380" t="s">
        <v>885</v>
      </c>
      <c r="S1874" s="379"/>
      <c r="T1874" s="380">
        <v>2</v>
      </c>
    </row>
    <row r="1875" spans="1:20" x14ac:dyDescent="0.2">
      <c r="A1875" s="151">
        <f t="shared" si="317"/>
        <v>62214</v>
      </c>
      <c r="B1875" s="151">
        <f t="shared" si="318"/>
        <v>6</v>
      </c>
      <c r="C1875" s="152">
        <f t="shared" si="319"/>
        <v>22</v>
      </c>
      <c r="D1875" s="152" t="str">
        <f t="shared" si="320"/>
        <v>新堀</v>
      </c>
      <c r="E1875" s="152" t="str">
        <f t="shared" si="321"/>
        <v>貴也</v>
      </c>
      <c r="F1875" s="153" t="str">
        <f t="shared" si="322"/>
        <v>ﾆｲﾎﾞﾘ</v>
      </c>
      <c r="G1875" s="153" t="str">
        <f t="shared" si="323"/>
        <v>ﾀｶﾔ</v>
      </c>
      <c r="H1875" s="154">
        <f t="shared" si="324"/>
        <v>1</v>
      </c>
      <c r="I1875" s="152" t="str">
        <f t="shared" si="316"/>
        <v>八王子</v>
      </c>
      <c r="K1875" s="152" t="str">
        <f t="shared" si="325"/>
        <v>男</v>
      </c>
      <c r="M1875" s="380">
        <v>62214</v>
      </c>
      <c r="N1875" s="380" t="s">
        <v>6167</v>
      </c>
      <c r="O1875" s="380" t="s">
        <v>5286</v>
      </c>
      <c r="P1875" s="380" t="s">
        <v>6168</v>
      </c>
      <c r="Q1875" s="380" t="s">
        <v>892</v>
      </c>
      <c r="R1875" s="380" t="s">
        <v>885</v>
      </c>
      <c r="S1875" s="379"/>
      <c r="T1875" s="380">
        <v>1</v>
      </c>
    </row>
    <row r="1876" spans="1:20" x14ac:dyDescent="0.2">
      <c r="A1876" s="151">
        <f t="shared" si="317"/>
        <v>62215</v>
      </c>
      <c r="B1876" s="151">
        <f t="shared" si="318"/>
        <v>6</v>
      </c>
      <c r="C1876" s="152">
        <f t="shared" si="319"/>
        <v>22</v>
      </c>
      <c r="D1876" s="152" t="str">
        <f t="shared" si="320"/>
        <v>秋山</v>
      </c>
      <c r="E1876" s="152" t="str">
        <f t="shared" si="321"/>
        <v>裕亮</v>
      </c>
      <c r="F1876" s="153" t="str">
        <f t="shared" si="322"/>
        <v>ｱｷﾔﾏ</v>
      </c>
      <c r="G1876" s="153" t="str">
        <f t="shared" si="323"/>
        <v>ﾕｳｽｹ</v>
      </c>
      <c r="H1876" s="154">
        <f t="shared" si="324"/>
        <v>1</v>
      </c>
      <c r="I1876" s="152" t="str">
        <f t="shared" si="316"/>
        <v>八王子</v>
      </c>
      <c r="K1876" s="152" t="str">
        <f t="shared" si="325"/>
        <v>男</v>
      </c>
      <c r="M1876" s="380">
        <v>62215</v>
      </c>
      <c r="N1876" s="380" t="s">
        <v>137</v>
      </c>
      <c r="O1876" s="380" t="s">
        <v>6169</v>
      </c>
      <c r="P1876" s="380" t="s">
        <v>370</v>
      </c>
      <c r="Q1876" s="380" t="s">
        <v>447</v>
      </c>
      <c r="R1876" s="380" t="s">
        <v>885</v>
      </c>
      <c r="S1876" s="379"/>
      <c r="T1876" s="380">
        <v>1</v>
      </c>
    </row>
    <row r="1877" spans="1:20" x14ac:dyDescent="0.2">
      <c r="A1877" s="151">
        <f t="shared" si="317"/>
        <v>62216</v>
      </c>
      <c r="B1877" s="151">
        <f t="shared" si="318"/>
        <v>6</v>
      </c>
      <c r="C1877" s="152">
        <f t="shared" si="319"/>
        <v>22</v>
      </c>
      <c r="D1877" s="152" t="str">
        <f t="shared" si="320"/>
        <v>星野</v>
      </c>
      <c r="E1877" s="152" t="str">
        <f t="shared" si="321"/>
        <v>優輝</v>
      </c>
      <c r="F1877" s="153" t="str">
        <f t="shared" si="322"/>
        <v>ﾎｼﾉ</v>
      </c>
      <c r="G1877" s="153" t="str">
        <f t="shared" si="323"/>
        <v>ﾕｳｷ</v>
      </c>
      <c r="H1877" s="154">
        <f t="shared" si="324"/>
        <v>1</v>
      </c>
      <c r="I1877" s="152" t="str">
        <f t="shared" si="316"/>
        <v>八王子</v>
      </c>
      <c r="K1877" s="152" t="str">
        <f t="shared" si="325"/>
        <v>男</v>
      </c>
      <c r="M1877" s="380">
        <v>62216</v>
      </c>
      <c r="N1877" s="380" t="s">
        <v>12</v>
      </c>
      <c r="O1877" s="380" t="s">
        <v>1283</v>
      </c>
      <c r="P1877" s="380" t="s">
        <v>13</v>
      </c>
      <c r="Q1877" s="380" t="s">
        <v>307</v>
      </c>
      <c r="R1877" s="380" t="s">
        <v>885</v>
      </c>
      <c r="S1877" s="379"/>
      <c r="T1877" s="380">
        <v>1</v>
      </c>
    </row>
    <row r="1878" spans="1:20" x14ac:dyDescent="0.2">
      <c r="A1878" s="151">
        <f t="shared" si="317"/>
        <v>62218</v>
      </c>
      <c r="B1878" s="151">
        <f t="shared" si="318"/>
        <v>6</v>
      </c>
      <c r="C1878" s="152">
        <f t="shared" si="319"/>
        <v>22</v>
      </c>
      <c r="D1878" s="152" t="str">
        <f t="shared" si="320"/>
        <v>伊藤</v>
      </c>
      <c r="E1878" s="152" t="str">
        <f t="shared" si="321"/>
        <v>誓哉</v>
      </c>
      <c r="F1878" s="153" t="str">
        <f t="shared" si="322"/>
        <v>ｲﾄｳ</v>
      </c>
      <c r="G1878" s="153" t="str">
        <f t="shared" si="323"/>
        <v>ｾｲﾔ</v>
      </c>
      <c r="H1878" s="154">
        <f t="shared" si="324"/>
        <v>1</v>
      </c>
      <c r="I1878" s="152" t="str">
        <f t="shared" si="316"/>
        <v>八王子</v>
      </c>
      <c r="K1878" s="152" t="str">
        <f t="shared" si="325"/>
        <v>男</v>
      </c>
      <c r="M1878" s="380">
        <v>62218</v>
      </c>
      <c r="N1878" s="380" t="s">
        <v>106</v>
      </c>
      <c r="O1878" s="380" t="s">
        <v>5301</v>
      </c>
      <c r="P1878" s="380" t="s">
        <v>319</v>
      </c>
      <c r="Q1878" s="380" t="s">
        <v>572</v>
      </c>
      <c r="R1878" s="380" t="s">
        <v>885</v>
      </c>
      <c r="S1878" s="379"/>
      <c r="T1878" s="380">
        <v>1</v>
      </c>
    </row>
    <row r="1879" spans="1:20" x14ac:dyDescent="0.2">
      <c r="A1879" s="151">
        <f t="shared" si="317"/>
        <v>62219</v>
      </c>
      <c r="B1879" s="151">
        <f t="shared" si="318"/>
        <v>6</v>
      </c>
      <c r="C1879" s="152">
        <f t="shared" si="319"/>
        <v>22</v>
      </c>
      <c r="D1879" s="152" t="str">
        <f t="shared" si="320"/>
        <v>渡邉</v>
      </c>
      <c r="E1879" s="152" t="str">
        <f t="shared" si="321"/>
        <v>悠翼</v>
      </c>
      <c r="F1879" s="153" t="str">
        <f t="shared" si="322"/>
        <v>ﾜﾀﾅﾍﾞ</v>
      </c>
      <c r="G1879" s="153" t="str">
        <f t="shared" si="323"/>
        <v>ﾕｳｽｹ</v>
      </c>
      <c r="H1879" s="154">
        <f t="shared" si="324"/>
        <v>1</v>
      </c>
      <c r="I1879" s="152" t="str">
        <f t="shared" si="316"/>
        <v>八王子</v>
      </c>
      <c r="K1879" s="152" t="str">
        <f t="shared" si="325"/>
        <v>男</v>
      </c>
      <c r="M1879" s="380">
        <v>62219</v>
      </c>
      <c r="N1879" s="380" t="s">
        <v>156</v>
      </c>
      <c r="O1879" s="380" t="s">
        <v>6170</v>
      </c>
      <c r="P1879" s="380" t="s">
        <v>346</v>
      </c>
      <c r="Q1879" s="380" t="s">
        <v>447</v>
      </c>
      <c r="R1879" s="380" t="s">
        <v>885</v>
      </c>
      <c r="S1879" s="379"/>
      <c r="T1879" s="380">
        <v>1</v>
      </c>
    </row>
    <row r="1880" spans="1:20" x14ac:dyDescent="0.2">
      <c r="A1880" s="151">
        <f t="shared" si="317"/>
        <v>62220</v>
      </c>
      <c r="B1880" s="151">
        <f t="shared" si="318"/>
        <v>6</v>
      </c>
      <c r="C1880" s="152">
        <f t="shared" si="319"/>
        <v>22</v>
      </c>
      <c r="D1880" s="152" t="str">
        <f t="shared" si="320"/>
        <v>蒲地</v>
      </c>
      <c r="E1880" s="152" t="str">
        <f t="shared" si="321"/>
        <v>悠矢</v>
      </c>
      <c r="F1880" s="153" t="str">
        <f t="shared" si="322"/>
        <v>ｶﾓﾁ</v>
      </c>
      <c r="G1880" s="153" t="str">
        <f t="shared" si="323"/>
        <v>ﾕｳﾔ</v>
      </c>
      <c r="H1880" s="154">
        <f t="shared" si="324"/>
        <v>1</v>
      </c>
      <c r="I1880" s="152" t="str">
        <f t="shared" si="316"/>
        <v>八王子</v>
      </c>
      <c r="K1880" s="152" t="str">
        <f t="shared" si="325"/>
        <v>男</v>
      </c>
      <c r="M1880" s="380">
        <v>62220</v>
      </c>
      <c r="N1880" s="380" t="s">
        <v>6171</v>
      </c>
      <c r="O1880" s="380" t="s">
        <v>6172</v>
      </c>
      <c r="P1880" s="380" t="s">
        <v>6173</v>
      </c>
      <c r="Q1880" s="380" t="s">
        <v>451</v>
      </c>
      <c r="R1880" s="380" t="s">
        <v>885</v>
      </c>
      <c r="S1880" s="379"/>
      <c r="T1880" s="380">
        <v>1</v>
      </c>
    </row>
    <row r="1881" spans="1:20" x14ac:dyDescent="0.2">
      <c r="A1881" s="151">
        <f t="shared" si="317"/>
        <v>62221</v>
      </c>
      <c r="B1881" s="151">
        <f t="shared" si="318"/>
        <v>6</v>
      </c>
      <c r="C1881" s="152">
        <f t="shared" si="319"/>
        <v>22</v>
      </c>
      <c r="D1881" s="152" t="str">
        <f t="shared" si="320"/>
        <v>牧野</v>
      </c>
      <c r="E1881" s="152" t="str">
        <f t="shared" si="321"/>
        <v>碧斗</v>
      </c>
      <c r="F1881" s="153" t="str">
        <f t="shared" si="322"/>
        <v>ﾏｷﾉ</v>
      </c>
      <c r="G1881" s="153" t="str">
        <f t="shared" si="323"/>
        <v>ｱｵﾄ</v>
      </c>
      <c r="H1881" s="154">
        <f t="shared" si="324"/>
        <v>1</v>
      </c>
      <c r="I1881" s="152" t="str">
        <f t="shared" si="316"/>
        <v>八王子</v>
      </c>
      <c r="K1881" s="152" t="str">
        <f t="shared" si="325"/>
        <v>男</v>
      </c>
      <c r="M1881" s="380">
        <v>62221</v>
      </c>
      <c r="N1881" s="380" t="s">
        <v>1400</v>
      </c>
      <c r="O1881" s="380" t="s">
        <v>6174</v>
      </c>
      <c r="P1881" s="380" t="s">
        <v>1344</v>
      </c>
      <c r="Q1881" s="380" t="s">
        <v>6098</v>
      </c>
      <c r="R1881" s="380" t="s">
        <v>885</v>
      </c>
      <c r="S1881" s="379"/>
      <c r="T1881" s="380">
        <v>1</v>
      </c>
    </row>
    <row r="1882" spans="1:20" x14ac:dyDescent="0.2">
      <c r="A1882" s="151">
        <f t="shared" si="317"/>
        <v>62222</v>
      </c>
      <c r="B1882" s="151">
        <f t="shared" si="318"/>
        <v>6</v>
      </c>
      <c r="C1882" s="152">
        <f t="shared" si="319"/>
        <v>22</v>
      </c>
      <c r="D1882" s="152" t="str">
        <f t="shared" si="320"/>
        <v>高橋</v>
      </c>
      <c r="E1882" s="152" t="str">
        <f t="shared" si="321"/>
        <v>哲也</v>
      </c>
      <c r="F1882" s="153" t="str">
        <f t="shared" si="322"/>
        <v>ﾀｶﾊｼ</v>
      </c>
      <c r="G1882" s="153" t="str">
        <f t="shared" si="323"/>
        <v>ﾃﾂﾔ</v>
      </c>
      <c r="H1882" s="154">
        <f t="shared" si="324"/>
        <v>1</v>
      </c>
      <c r="I1882" s="152" t="str">
        <f t="shared" si="316"/>
        <v>八王子</v>
      </c>
      <c r="K1882" s="152" t="str">
        <f t="shared" si="325"/>
        <v>男</v>
      </c>
      <c r="M1882" s="380">
        <v>62222</v>
      </c>
      <c r="N1882" s="380" t="s">
        <v>123</v>
      </c>
      <c r="O1882" s="380" t="s">
        <v>3830</v>
      </c>
      <c r="P1882" s="380" t="s">
        <v>302</v>
      </c>
      <c r="Q1882" s="380" t="s">
        <v>3831</v>
      </c>
      <c r="R1882" s="380" t="s">
        <v>885</v>
      </c>
      <c r="S1882" s="379"/>
      <c r="T1882" s="380">
        <v>1</v>
      </c>
    </row>
    <row r="1883" spans="1:20" x14ac:dyDescent="0.2">
      <c r="A1883" s="151">
        <f t="shared" si="317"/>
        <v>62223</v>
      </c>
      <c r="B1883" s="151">
        <f t="shared" si="318"/>
        <v>6</v>
      </c>
      <c r="C1883" s="152">
        <f t="shared" si="319"/>
        <v>22</v>
      </c>
      <c r="D1883" s="152" t="str">
        <f t="shared" si="320"/>
        <v>増田</v>
      </c>
      <c r="E1883" s="152" t="str">
        <f t="shared" si="321"/>
        <v>大知</v>
      </c>
      <c r="F1883" s="153" t="str">
        <f t="shared" si="322"/>
        <v>ﾏｽﾀﾞ</v>
      </c>
      <c r="G1883" s="153" t="str">
        <f t="shared" si="323"/>
        <v>ﾀｲﾁ</v>
      </c>
      <c r="H1883" s="154">
        <f t="shared" si="324"/>
        <v>1</v>
      </c>
      <c r="I1883" s="152" t="str">
        <f t="shared" si="316"/>
        <v>八王子</v>
      </c>
      <c r="K1883" s="152" t="str">
        <f t="shared" si="325"/>
        <v>男</v>
      </c>
      <c r="M1883" s="380">
        <v>62223</v>
      </c>
      <c r="N1883" s="380" t="s">
        <v>5302</v>
      </c>
      <c r="O1883" s="380" t="s">
        <v>5303</v>
      </c>
      <c r="P1883" s="380" t="s">
        <v>490</v>
      </c>
      <c r="Q1883" s="380" t="s">
        <v>515</v>
      </c>
      <c r="R1883" s="380" t="s">
        <v>885</v>
      </c>
      <c r="S1883" s="379"/>
      <c r="T1883" s="380">
        <v>1</v>
      </c>
    </row>
    <row r="1884" spans="1:20" x14ac:dyDescent="0.2">
      <c r="A1884" s="151">
        <f t="shared" si="317"/>
        <v>62224</v>
      </c>
      <c r="B1884" s="151">
        <f t="shared" si="318"/>
        <v>6</v>
      </c>
      <c r="C1884" s="152">
        <f t="shared" si="319"/>
        <v>22</v>
      </c>
      <c r="D1884" s="152" t="str">
        <f t="shared" si="320"/>
        <v>岩田</v>
      </c>
      <c r="E1884" s="152" t="str">
        <f t="shared" si="321"/>
        <v>朋也</v>
      </c>
      <c r="F1884" s="153" t="str">
        <f t="shared" si="322"/>
        <v>ｲﾜﾀ</v>
      </c>
      <c r="G1884" s="153" t="str">
        <f t="shared" si="323"/>
        <v>ﾄﾓﾔ</v>
      </c>
      <c r="H1884" s="154">
        <f t="shared" si="324"/>
        <v>1</v>
      </c>
      <c r="I1884" s="152" t="str">
        <f t="shared" si="316"/>
        <v>八王子</v>
      </c>
      <c r="K1884" s="152" t="str">
        <f t="shared" si="325"/>
        <v>男</v>
      </c>
      <c r="M1884" s="380">
        <v>62224</v>
      </c>
      <c r="N1884" s="380" t="s">
        <v>1272</v>
      </c>
      <c r="O1884" s="380" t="s">
        <v>1907</v>
      </c>
      <c r="P1884" s="380" t="s">
        <v>1273</v>
      </c>
      <c r="Q1884" s="380" t="s">
        <v>454</v>
      </c>
      <c r="R1884" s="380" t="s">
        <v>885</v>
      </c>
      <c r="S1884" s="379"/>
      <c r="T1884" s="380">
        <v>1</v>
      </c>
    </row>
    <row r="1885" spans="1:20" x14ac:dyDescent="0.2">
      <c r="A1885" s="151">
        <f t="shared" si="317"/>
        <v>62225</v>
      </c>
      <c r="B1885" s="151">
        <f t="shared" si="318"/>
        <v>6</v>
      </c>
      <c r="C1885" s="152">
        <f t="shared" si="319"/>
        <v>22</v>
      </c>
      <c r="D1885" s="152" t="str">
        <f t="shared" si="320"/>
        <v>木下</v>
      </c>
      <c r="E1885" s="152" t="str">
        <f t="shared" si="321"/>
        <v>諒</v>
      </c>
      <c r="F1885" s="153" t="str">
        <f t="shared" si="322"/>
        <v>ｷﾉｼﾀ</v>
      </c>
      <c r="G1885" s="153" t="str">
        <f t="shared" si="323"/>
        <v>ﾘｮｳ</v>
      </c>
      <c r="H1885" s="154">
        <f t="shared" si="324"/>
        <v>1</v>
      </c>
      <c r="I1885" s="152" t="str">
        <f t="shared" si="316"/>
        <v>八王子</v>
      </c>
      <c r="K1885" s="152" t="str">
        <f t="shared" si="325"/>
        <v>男</v>
      </c>
      <c r="M1885" s="380">
        <v>62225</v>
      </c>
      <c r="N1885" s="380" t="s">
        <v>112</v>
      </c>
      <c r="O1885" s="380" t="s">
        <v>167</v>
      </c>
      <c r="P1885" s="380" t="s">
        <v>349</v>
      </c>
      <c r="Q1885" s="380" t="s">
        <v>396</v>
      </c>
      <c r="R1885" s="380" t="s">
        <v>885</v>
      </c>
      <c r="S1885" s="379"/>
      <c r="T1885" s="380">
        <v>1</v>
      </c>
    </row>
    <row r="1886" spans="1:20" x14ac:dyDescent="0.2">
      <c r="A1886" s="151">
        <f t="shared" si="317"/>
        <v>62226</v>
      </c>
      <c r="B1886" s="151">
        <f t="shared" si="318"/>
        <v>6</v>
      </c>
      <c r="C1886" s="152">
        <f t="shared" si="319"/>
        <v>22</v>
      </c>
      <c r="D1886" s="152" t="str">
        <f t="shared" si="320"/>
        <v>加納</v>
      </c>
      <c r="E1886" s="152" t="str">
        <f t="shared" si="321"/>
        <v>大穂</v>
      </c>
      <c r="F1886" s="153" t="str">
        <f t="shared" si="322"/>
        <v>ｶﾉｳ</v>
      </c>
      <c r="G1886" s="153" t="str">
        <f t="shared" si="323"/>
        <v>ﾀﾎ</v>
      </c>
      <c r="H1886" s="154">
        <f t="shared" si="324"/>
        <v>1</v>
      </c>
      <c r="I1886" s="152" t="str">
        <f t="shared" si="316"/>
        <v>八王子</v>
      </c>
      <c r="K1886" s="152" t="str">
        <f t="shared" si="325"/>
        <v>男</v>
      </c>
      <c r="M1886" s="380">
        <v>62226</v>
      </c>
      <c r="N1886" s="380" t="s">
        <v>5304</v>
      </c>
      <c r="O1886" s="380" t="s">
        <v>5305</v>
      </c>
      <c r="P1886" s="380" t="s">
        <v>614</v>
      </c>
      <c r="Q1886" s="380" t="s">
        <v>5306</v>
      </c>
      <c r="R1886" s="380" t="s">
        <v>885</v>
      </c>
      <c r="S1886" s="379"/>
      <c r="T1886" s="380">
        <v>1</v>
      </c>
    </row>
    <row r="1887" spans="1:20" x14ac:dyDescent="0.2">
      <c r="A1887" s="151">
        <f t="shared" si="317"/>
        <v>62227</v>
      </c>
      <c r="B1887" s="151">
        <f t="shared" si="318"/>
        <v>6</v>
      </c>
      <c r="C1887" s="152">
        <f t="shared" si="319"/>
        <v>22</v>
      </c>
      <c r="D1887" s="152" t="str">
        <f t="shared" si="320"/>
        <v>榎本</v>
      </c>
      <c r="E1887" s="152" t="str">
        <f t="shared" si="321"/>
        <v>伊吹</v>
      </c>
      <c r="F1887" s="153" t="str">
        <f t="shared" si="322"/>
        <v>ｴﾉﾓﾄ</v>
      </c>
      <c r="G1887" s="153" t="str">
        <f t="shared" si="323"/>
        <v>ｲﾌﾞｷ</v>
      </c>
      <c r="H1887" s="154">
        <f t="shared" si="324"/>
        <v>1</v>
      </c>
      <c r="I1887" s="152" t="str">
        <f t="shared" si="316"/>
        <v>八王子</v>
      </c>
      <c r="K1887" s="152" t="str">
        <f t="shared" si="325"/>
        <v>男</v>
      </c>
      <c r="M1887" s="380">
        <v>62227</v>
      </c>
      <c r="N1887" s="380" t="s">
        <v>244</v>
      </c>
      <c r="O1887" s="380" t="s">
        <v>6175</v>
      </c>
      <c r="P1887" s="380" t="s">
        <v>524</v>
      </c>
      <c r="Q1887" s="380" t="s">
        <v>1299</v>
      </c>
      <c r="R1887" s="380" t="s">
        <v>885</v>
      </c>
      <c r="S1887" s="379"/>
      <c r="T1887" s="380">
        <v>1</v>
      </c>
    </row>
    <row r="1888" spans="1:20" x14ac:dyDescent="0.2">
      <c r="A1888" s="151">
        <f t="shared" si="317"/>
        <v>62228</v>
      </c>
      <c r="B1888" s="151">
        <f t="shared" si="318"/>
        <v>6</v>
      </c>
      <c r="C1888" s="152">
        <f t="shared" si="319"/>
        <v>22</v>
      </c>
      <c r="D1888" s="152" t="str">
        <f t="shared" si="320"/>
        <v>篠原</v>
      </c>
      <c r="E1888" s="152" t="str">
        <f t="shared" si="321"/>
        <v>駆</v>
      </c>
      <c r="F1888" s="153" t="str">
        <f t="shared" si="322"/>
        <v>ｼﾉﾊﾗ</v>
      </c>
      <c r="G1888" s="153" t="str">
        <f t="shared" si="323"/>
        <v>ｶｹﾙ</v>
      </c>
      <c r="H1888" s="154">
        <f t="shared" si="324"/>
        <v>1</v>
      </c>
      <c r="I1888" s="152" t="str">
        <f t="shared" si="316"/>
        <v>八王子</v>
      </c>
      <c r="K1888" s="152" t="str">
        <f t="shared" si="325"/>
        <v>男</v>
      </c>
      <c r="M1888" s="380">
        <v>62228</v>
      </c>
      <c r="N1888" s="380" t="s">
        <v>1446</v>
      </c>
      <c r="O1888" s="380" t="s">
        <v>5307</v>
      </c>
      <c r="P1888" s="380" t="s">
        <v>1447</v>
      </c>
      <c r="Q1888" s="380" t="s">
        <v>2</v>
      </c>
      <c r="R1888" s="380" t="s">
        <v>885</v>
      </c>
      <c r="S1888" s="379"/>
      <c r="T1888" s="380">
        <v>1</v>
      </c>
    </row>
    <row r="1889" spans="1:20" x14ac:dyDescent="0.2">
      <c r="A1889" s="151">
        <f t="shared" si="317"/>
        <v>62229</v>
      </c>
      <c r="B1889" s="151">
        <f t="shared" si="318"/>
        <v>6</v>
      </c>
      <c r="C1889" s="152">
        <f t="shared" si="319"/>
        <v>22</v>
      </c>
      <c r="D1889" s="152" t="str">
        <f t="shared" si="320"/>
        <v>小泉</v>
      </c>
      <c r="E1889" s="152" t="str">
        <f t="shared" si="321"/>
        <v>正輝</v>
      </c>
      <c r="F1889" s="153" t="str">
        <f t="shared" si="322"/>
        <v>ｺｲｽﾞﾐ</v>
      </c>
      <c r="G1889" s="153" t="str">
        <f t="shared" si="323"/>
        <v>ﾏｻｷ</v>
      </c>
      <c r="H1889" s="154">
        <f t="shared" si="324"/>
        <v>1</v>
      </c>
      <c r="I1889" s="152" t="str">
        <f t="shared" si="316"/>
        <v>八王子</v>
      </c>
      <c r="K1889" s="152" t="str">
        <f t="shared" si="325"/>
        <v>男</v>
      </c>
      <c r="M1889" s="380">
        <v>62229</v>
      </c>
      <c r="N1889" s="380" t="s">
        <v>6107</v>
      </c>
      <c r="O1889" s="380" t="s">
        <v>6176</v>
      </c>
      <c r="P1889" s="380" t="s">
        <v>6108</v>
      </c>
      <c r="Q1889" s="380" t="s">
        <v>446</v>
      </c>
      <c r="R1889" s="380" t="s">
        <v>885</v>
      </c>
      <c r="S1889" s="379"/>
      <c r="T1889" s="380">
        <v>1</v>
      </c>
    </row>
    <row r="1890" spans="1:20" x14ac:dyDescent="0.2">
      <c r="A1890" s="151">
        <f t="shared" si="317"/>
        <v>62230</v>
      </c>
      <c r="B1890" s="151">
        <f t="shared" si="318"/>
        <v>6</v>
      </c>
      <c r="C1890" s="152">
        <f t="shared" si="319"/>
        <v>22</v>
      </c>
      <c r="D1890" s="152" t="str">
        <f t="shared" si="320"/>
        <v>山口</v>
      </c>
      <c r="E1890" s="152" t="str">
        <f t="shared" si="321"/>
        <v>拓斗</v>
      </c>
      <c r="F1890" s="153" t="str">
        <f t="shared" si="322"/>
        <v>ﾔﾏｸﾞﾁ</v>
      </c>
      <c r="G1890" s="153" t="str">
        <f t="shared" si="323"/>
        <v>ﾀｸﾄ</v>
      </c>
      <c r="H1890" s="154">
        <f t="shared" si="324"/>
        <v>1</v>
      </c>
      <c r="I1890" s="152" t="str">
        <f t="shared" si="316"/>
        <v>八王子</v>
      </c>
      <c r="K1890" s="152" t="str">
        <f t="shared" si="325"/>
        <v>男</v>
      </c>
      <c r="M1890" s="380">
        <v>62230</v>
      </c>
      <c r="N1890" s="380" t="s">
        <v>180</v>
      </c>
      <c r="O1890" s="380" t="s">
        <v>5308</v>
      </c>
      <c r="P1890" s="380" t="s">
        <v>565</v>
      </c>
      <c r="Q1890" s="380" t="s">
        <v>1218</v>
      </c>
      <c r="R1890" s="380" t="s">
        <v>885</v>
      </c>
      <c r="S1890" s="379"/>
      <c r="T1890" s="380">
        <v>1</v>
      </c>
    </row>
    <row r="1891" spans="1:20" x14ac:dyDescent="0.2">
      <c r="A1891" s="151">
        <f t="shared" si="317"/>
        <v>62231</v>
      </c>
      <c r="B1891" s="151">
        <f t="shared" si="318"/>
        <v>6</v>
      </c>
      <c r="C1891" s="152">
        <f t="shared" si="319"/>
        <v>22</v>
      </c>
      <c r="D1891" s="152" t="str">
        <f t="shared" si="320"/>
        <v>諸星</v>
      </c>
      <c r="E1891" s="152" t="str">
        <f t="shared" si="321"/>
        <v>早人</v>
      </c>
      <c r="F1891" s="153" t="str">
        <f t="shared" si="322"/>
        <v>ﾓﾛﾎｼ</v>
      </c>
      <c r="G1891" s="153" t="str">
        <f t="shared" si="323"/>
        <v>ﾊﾔﾄ</v>
      </c>
      <c r="H1891" s="154">
        <f t="shared" si="324"/>
        <v>1</v>
      </c>
      <c r="I1891" s="152" t="str">
        <f t="shared" si="316"/>
        <v>八王子</v>
      </c>
      <c r="K1891" s="152" t="str">
        <f t="shared" si="325"/>
        <v>男</v>
      </c>
      <c r="M1891" s="380">
        <v>62231</v>
      </c>
      <c r="N1891" s="380" t="s">
        <v>5309</v>
      </c>
      <c r="O1891" s="380" t="s">
        <v>5310</v>
      </c>
      <c r="P1891" s="380" t="s">
        <v>5311</v>
      </c>
      <c r="Q1891" s="380" t="s">
        <v>394</v>
      </c>
      <c r="R1891" s="380" t="s">
        <v>885</v>
      </c>
      <c r="S1891" s="379"/>
      <c r="T1891" s="380">
        <v>1</v>
      </c>
    </row>
    <row r="1892" spans="1:20" x14ac:dyDescent="0.2">
      <c r="A1892" s="151">
        <f t="shared" si="317"/>
        <v>62232</v>
      </c>
      <c r="B1892" s="151">
        <f t="shared" si="318"/>
        <v>6</v>
      </c>
      <c r="C1892" s="152">
        <f t="shared" si="319"/>
        <v>22</v>
      </c>
      <c r="D1892" s="152" t="str">
        <f t="shared" si="320"/>
        <v>若林</v>
      </c>
      <c r="E1892" s="152" t="str">
        <f t="shared" si="321"/>
        <v>一沙</v>
      </c>
      <c r="F1892" s="153" t="str">
        <f t="shared" si="322"/>
        <v>ﾜｶﾊﾞﾔｼ</v>
      </c>
      <c r="G1892" s="153" t="str">
        <f t="shared" si="323"/>
        <v>ｲｯｻ</v>
      </c>
      <c r="H1892" s="154">
        <f t="shared" si="324"/>
        <v>1</v>
      </c>
      <c r="I1892" s="152" t="str">
        <f t="shared" si="316"/>
        <v>八王子</v>
      </c>
      <c r="K1892" s="152" t="str">
        <f t="shared" si="325"/>
        <v>男</v>
      </c>
      <c r="M1892" s="380">
        <v>62232</v>
      </c>
      <c r="N1892" s="380" t="s">
        <v>5312</v>
      </c>
      <c r="O1892" s="380" t="s">
        <v>5313</v>
      </c>
      <c r="P1892" s="380" t="s">
        <v>5314</v>
      </c>
      <c r="Q1892" s="380" t="s">
        <v>5315</v>
      </c>
      <c r="R1892" s="380" t="s">
        <v>885</v>
      </c>
      <c r="S1892" s="379"/>
      <c r="T1892" s="380">
        <v>1</v>
      </c>
    </row>
    <row r="1893" spans="1:20" x14ac:dyDescent="0.2">
      <c r="A1893" s="151">
        <f t="shared" si="317"/>
        <v>62233</v>
      </c>
      <c r="B1893" s="151">
        <f t="shared" si="318"/>
        <v>6</v>
      </c>
      <c r="C1893" s="152">
        <f t="shared" si="319"/>
        <v>22</v>
      </c>
      <c r="D1893" s="152" t="str">
        <f t="shared" si="320"/>
        <v>岡田</v>
      </c>
      <c r="E1893" s="152" t="str">
        <f t="shared" si="321"/>
        <v>和磨</v>
      </c>
      <c r="F1893" s="153" t="str">
        <f t="shared" si="322"/>
        <v>ｵｶﾀﾞ</v>
      </c>
      <c r="G1893" s="153" t="str">
        <f t="shared" si="323"/>
        <v>ｶｽﾞﾏ</v>
      </c>
      <c r="H1893" s="154">
        <f t="shared" si="324"/>
        <v>1</v>
      </c>
      <c r="I1893" s="152" t="str">
        <f t="shared" si="316"/>
        <v>八王子</v>
      </c>
      <c r="K1893" s="152" t="str">
        <f t="shared" si="325"/>
        <v>男</v>
      </c>
      <c r="M1893" s="380">
        <v>62233</v>
      </c>
      <c r="N1893" s="380" t="s">
        <v>110</v>
      </c>
      <c r="O1893" s="380" t="s">
        <v>5125</v>
      </c>
      <c r="P1893" s="380" t="s">
        <v>332</v>
      </c>
      <c r="Q1893" s="380" t="s">
        <v>544</v>
      </c>
      <c r="R1893" s="380" t="s">
        <v>885</v>
      </c>
      <c r="S1893" s="379"/>
      <c r="T1893" s="380">
        <v>1</v>
      </c>
    </row>
    <row r="1894" spans="1:20" x14ac:dyDescent="0.2">
      <c r="A1894" s="151">
        <f t="shared" si="317"/>
        <v>62234</v>
      </c>
      <c r="B1894" s="151">
        <f t="shared" si="318"/>
        <v>6</v>
      </c>
      <c r="C1894" s="152">
        <f t="shared" si="319"/>
        <v>22</v>
      </c>
      <c r="D1894" s="152" t="str">
        <f t="shared" si="320"/>
        <v>大神田</v>
      </c>
      <c r="E1894" s="152" t="str">
        <f t="shared" si="321"/>
        <v>真也</v>
      </c>
      <c r="F1894" s="153" t="str">
        <f t="shared" si="322"/>
        <v>ｵｵｶﾝﾀﾞ</v>
      </c>
      <c r="G1894" s="153" t="str">
        <f t="shared" si="323"/>
        <v>ｼﾝﾔ</v>
      </c>
      <c r="H1894" s="154">
        <f t="shared" si="324"/>
        <v>3</v>
      </c>
      <c r="I1894" s="152" t="str">
        <f t="shared" si="316"/>
        <v>八王子</v>
      </c>
      <c r="K1894" s="152" t="str">
        <f t="shared" si="325"/>
        <v>男</v>
      </c>
      <c r="M1894" s="380">
        <v>62234</v>
      </c>
      <c r="N1894" s="380" t="s">
        <v>2074</v>
      </c>
      <c r="O1894" s="380" t="s">
        <v>2075</v>
      </c>
      <c r="P1894" s="380" t="s">
        <v>2278</v>
      </c>
      <c r="Q1894" s="380" t="s">
        <v>2208</v>
      </c>
      <c r="R1894" s="380" t="s">
        <v>885</v>
      </c>
      <c r="S1894" s="379"/>
      <c r="T1894" s="380">
        <v>3</v>
      </c>
    </row>
    <row r="1895" spans="1:20" x14ac:dyDescent="0.2">
      <c r="A1895" s="151">
        <f t="shared" si="317"/>
        <v>62236</v>
      </c>
      <c r="B1895" s="151">
        <f t="shared" si="318"/>
        <v>6</v>
      </c>
      <c r="C1895" s="152">
        <f t="shared" si="319"/>
        <v>22</v>
      </c>
      <c r="D1895" s="152" t="str">
        <f t="shared" si="320"/>
        <v>坂井</v>
      </c>
      <c r="E1895" s="152" t="str">
        <f t="shared" si="321"/>
        <v>公亮</v>
      </c>
      <c r="F1895" s="153" t="str">
        <f t="shared" si="322"/>
        <v>ｻｶｲ</v>
      </c>
      <c r="G1895" s="153" t="str">
        <f t="shared" si="323"/>
        <v>ｷﾐｱｷ</v>
      </c>
      <c r="H1895" s="154">
        <f t="shared" si="324"/>
        <v>3</v>
      </c>
      <c r="I1895" s="152" t="str">
        <f t="shared" si="316"/>
        <v>八王子</v>
      </c>
      <c r="K1895" s="152" t="str">
        <f t="shared" si="325"/>
        <v>男</v>
      </c>
      <c r="M1895" s="380">
        <v>62236</v>
      </c>
      <c r="N1895" s="380" t="s">
        <v>2028</v>
      </c>
      <c r="O1895" s="380" t="s">
        <v>2076</v>
      </c>
      <c r="P1895" s="380" t="s">
        <v>620</v>
      </c>
      <c r="Q1895" s="380" t="s">
        <v>1687</v>
      </c>
      <c r="R1895" s="380" t="s">
        <v>885</v>
      </c>
      <c r="S1895" s="379"/>
      <c r="T1895" s="380">
        <v>3</v>
      </c>
    </row>
    <row r="1896" spans="1:20" x14ac:dyDescent="0.2">
      <c r="A1896" s="151">
        <f t="shared" si="317"/>
        <v>62237</v>
      </c>
      <c r="B1896" s="151">
        <f t="shared" si="318"/>
        <v>6</v>
      </c>
      <c r="C1896" s="152">
        <f t="shared" si="319"/>
        <v>22</v>
      </c>
      <c r="D1896" s="152" t="str">
        <f t="shared" si="320"/>
        <v>武井</v>
      </c>
      <c r="E1896" s="152" t="str">
        <f t="shared" si="321"/>
        <v>咲斗</v>
      </c>
      <c r="F1896" s="153" t="str">
        <f t="shared" si="322"/>
        <v>ﾀｹｲ</v>
      </c>
      <c r="G1896" s="153" t="str">
        <f t="shared" si="323"/>
        <v>ｻｷﾄ</v>
      </c>
      <c r="H1896" s="154">
        <f t="shared" si="324"/>
        <v>3</v>
      </c>
      <c r="I1896" s="152" t="str">
        <f t="shared" si="316"/>
        <v>八王子</v>
      </c>
      <c r="K1896" s="152" t="str">
        <f t="shared" si="325"/>
        <v>男</v>
      </c>
      <c r="M1896" s="380">
        <v>62237</v>
      </c>
      <c r="N1896" s="380" t="s">
        <v>1643</v>
      </c>
      <c r="O1896" s="380" t="s">
        <v>2077</v>
      </c>
      <c r="P1896" s="380" t="s">
        <v>432</v>
      </c>
      <c r="Q1896" s="380" t="s">
        <v>2279</v>
      </c>
      <c r="R1896" s="380" t="s">
        <v>885</v>
      </c>
      <c r="S1896" s="379"/>
      <c r="T1896" s="380">
        <v>3</v>
      </c>
    </row>
    <row r="1897" spans="1:20" x14ac:dyDescent="0.2">
      <c r="A1897" s="151">
        <f t="shared" si="317"/>
        <v>62238</v>
      </c>
      <c r="B1897" s="151">
        <f t="shared" si="318"/>
        <v>6</v>
      </c>
      <c r="C1897" s="152">
        <f t="shared" si="319"/>
        <v>22</v>
      </c>
      <c r="D1897" s="152" t="str">
        <f t="shared" si="320"/>
        <v>池田</v>
      </c>
      <c r="E1897" s="152" t="str">
        <f t="shared" si="321"/>
        <v>匠</v>
      </c>
      <c r="F1897" s="153" t="str">
        <f t="shared" si="322"/>
        <v>ｲｹﾀﾞ</v>
      </c>
      <c r="G1897" s="153" t="str">
        <f t="shared" si="323"/>
        <v>ﾀｸﾐ</v>
      </c>
      <c r="H1897" s="154">
        <f t="shared" si="324"/>
        <v>3</v>
      </c>
      <c r="I1897" s="152" t="str">
        <f t="shared" si="316"/>
        <v>八王子</v>
      </c>
      <c r="K1897" s="152" t="str">
        <f t="shared" si="325"/>
        <v>男</v>
      </c>
      <c r="M1897" s="380">
        <v>62238</v>
      </c>
      <c r="N1897" s="380" t="s">
        <v>141</v>
      </c>
      <c r="O1897" s="380" t="s">
        <v>122</v>
      </c>
      <c r="P1897" s="380" t="s">
        <v>377</v>
      </c>
      <c r="Q1897" s="380" t="s">
        <v>312</v>
      </c>
      <c r="R1897" s="380" t="s">
        <v>885</v>
      </c>
      <c r="S1897" s="379"/>
      <c r="T1897" s="380">
        <v>3</v>
      </c>
    </row>
    <row r="1898" spans="1:20" x14ac:dyDescent="0.2">
      <c r="A1898" s="151">
        <f t="shared" si="317"/>
        <v>62239</v>
      </c>
      <c r="B1898" s="151">
        <f t="shared" si="318"/>
        <v>6</v>
      </c>
      <c r="C1898" s="152">
        <f t="shared" si="319"/>
        <v>22</v>
      </c>
      <c r="D1898" s="152" t="str">
        <f t="shared" si="320"/>
        <v>竹本</v>
      </c>
      <c r="E1898" s="152" t="str">
        <f t="shared" si="321"/>
        <v>琳</v>
      </c>
      <c r="F1898" s="153" t="str">
        <f t="shared" si="322"/>
        <v>ﾀｹﾓﾄ</v>
      </c>
      <c r="G1898" s="153" t="str">
        <f t="shared" si="323"/>
        <v>ﾘﾝ</v>
      </c>
      <c r="H1898" s="154">
        <f t="shared" si="324"/>
        <v>3</v>
      </c>
      <c r="I1898" s="152" t="str">
        <f t="shared" si="316"/>
        <v>八王子</v>
      </c>
      <c r="K1898" s="152" t="str">
        <f t="shared" si="325"/>
        <v>男</v>
      </c>
      <c r="M1898" s="380">
        <v>62239</v>
      </c>
      <c r="N1898" s="380" t="s">
        <v>2078</v>
      </c>
      <c r="O1898" s="380" t="s">
        <v>2079</v>
      </c>
      <c r="P1898" s="380" t="s">
        <v>1323</v>
      </c>
      <c r="Q1898" s="380" t="s">
        <v>1838</v>
      </c>
      <c r="R1898" s="380" t="s">
        <v>885</v>
      </c>
      <c r="S1898" s="379"/>
      <c r="T1898" s="380">
        <v>3</v>
      </c>
    </row>
    <row r="1899" spans="1:20" x14ac:dyDescent="0.2">
      <c r="A1899" s="151">
        <f t="shared" si="317"/>
        <v>62240</v>
      </c>
      <c r="B1899" s="151">
        <f t="shared" si="318"/>
        <v>6</v>
      </c>
      <c r="C1899" s="152">
        <f t="shared" si="319"/>
        <v>22</v>
      </c>
      <c r="D1899" s="152" t="str">
        <f t="shared" si="320"/>
        <v>丹治</v>
      </c>
      <c r="E1899" s="152" t="str">
        <f t="shared" si="321"/>
        <v>祥平</v>
      </c>
      <c r="F1899" s="153" t="str">
        <f t="shared" si="322"/>
        <v>ﾀﾝｼﾞ</v>
      </c>
      <c r="G1899" s="153" t="str">
        <f t="shared" si="323"/>
        <v>ｼｮｳﾍｲ</v>
      </c>
      <c r="H1899" s="154">
        <f t="shared" si="324"/>
        <v>3</v>
      </c>
      <c r="I1899" s="152" t="str">
        <f t="shared" si="316"/>
        <v>八王子</v>
      </c>
      <c r="K1899" s="152" t="str">
        <f t="shared" si="325"/>
        <v>男</v>
      </c>
      <c r="M1899" s="380">
        <v>62240</v>
      </c>
      <c r="N1899" s="380" t="s">
        <v>2080</v>
      </c>
      <c r="O1899" s="380" t="s">
        <v>2081</v>
      </c>
      <c r="P1899" s="380" t="s">
        <v>2280</v>
      </c>
      <c r="Q1899" s="380" t="s">
        <v>497</v>
      </c>
      <c r="R1899" s="380" t="s">
        <v>885</v>
      </c>
      <c r="S1899" s="379"/>
      <c r="T1899" s="380">
        <v>3</v>
      </c>
    </row>
    <row r="1900" spans="1:20" x14ac:dyDescent="0.2">
      <c r="A1900" s="151">
        <f t="shared" si="317"/>
        <v>62241</v>
      </c>
      <c r="B1900" s="151">
        <f t="shared" si="318"/>
        <v>6</v>
      </c>
      <c r="C1900" s="152">
        <f t="shared" si="319"/>
        <v>22</v>
      </c>
      <c r="D1900" s="152" t="str">
        <f t="shared" si="320"/>
        <v>銭谷</v>
      </c>
      <c r="E1900" s="152" t="str">
        <f t="shared" si="321"/>
        <v>昂</v>
      </c>
      <c r="F1900" s="153" t="str">
        <f t="shared" si="322"/>
        <v>ｾﾞﾆﾔ</v>
      </c>
      <c r="G1900" s="153" t="str">
        <f t="shared" si="323"/>
        <v>ﾉﾎﾞﾙ</v>
      </c>
      <c r="H1900" s="154">
        <f t="shared" si="324"/>
        <v>3</v>
      </c>
      <c r="I1900" s="152" t="str">
        <f t="shared" si="316"/>
        <v>八王子</v>
      </c>
      <c r="K1900" s="152" t="str">
        <f t="shared" si="325"/>
        <v>男</v>
      </c>
      <c r="M1900" s="380">
        <v>62241</v>
      </c>
      <c r="N1900" s="380" t="s">
        <v>2082</v>
      </c>
      <c r="O1900" s="380" t="s">
        <v>2083</v>
      </c>
      <c r="P1900" s="380" t="s">
        <v>2281</v>
      </c>
      <c r="Q1900" s="380" t="s">
        <v>2196</v>
      </c>
      <c r="R1900" s="380" t="s">
        <v>885</v>
      </c>
      <c r="S1900" s="379"/>
      <c r="T1900" s="380">
        <v>3</v>
      </c>
    </row>
    <row r="1901" spans="1:20" x14ac:dyDescent="0.2">
      <c r="A1901" s="151">
        <f t="shared" si="317"/>
        <v>62242</v>
      </c>
      <c r="B1901" s="151">
        <f t="shared" si="318"/>
        <v>6</v>
      </c>
      <c r="C1901" s="152">
        <f t="shared" si="319"/>
        <v>22</v>
      </c>
      <c r="D1901" s="152" t="str">
        <f t="shared" si="320"/>
        <v>城定</v>
      </c>
      <c r="E1901" s="152" t="str">
        <f t="shared" si="321"/>
        <v>啓太</v>
      </c>
      <c r="F1901" s="153" t="str">
        <f t="shared" si="322"/>
        <v>ｼﾞｮｳｼﾞｮｳ</v>
      </c>
      <c r="G1901" s="153" t="str">
        <f t="shared" si="323"/>
        <v>ｹｲﾀ</v>
      </c>
      <c r="H1901" s="154">
        <f t="shared" si="324"/>
        <v>3</v>
      </c>
      <c r="I1901" s="152" t="str">
        <f t="shared" si="316"/>
        <v>八王子</v>
      </c>
      <c r="K1901" s="152" t="str">
        <f t="shared" si="325"/>
        <v>男</v>
      </c>
      <c r="M1901" s="380">
        <v>62242</v>
      </c>
      <c r="N1901" s="380" t="s">
        <v>2844</v>
      </c>
      <c r="O1901" s="380" t="s">
        <v>222</v>
      </c>
      <c r="P1901" s="380" t="s">
        <v>2845</v>
      </c>
      <c r="Q1901" s="380" t="s">
        <v>358</v>
      </c>
      <c r="R1901" s="380" t="s">
        <v>885</v>
      </c>
      <c r="S1901" s="379"/>
      <c r="T1901" s="380">
        <v>3</v>
      </c>
    </row>
    <row r="1902" spans="1:20" x14ac:dyDescent="0.2">
      <c r="A1902" s="151">
        <f t="shared" si="317"/>
        <v>62246</v>
      </c>
      <c r="B1902" s="151">
        <f t="shared" si="318"/>
        <v>6</v>
      </c>
      <c r="C1902" s="152">
        <f t="shared" si="319"/>
        <v>22</v>
      </c>
      <c r="D1902" s="152" t="str">
        <f t="shared" si="320"/>
        <v>山田</v>
      </c>
      <c r="E1902" s="152" t="str">
        <f t="shared" si="321"/>
        <v>一輝</v>
      </c>
      <c r="F1902" s="153" t="str">
        <f t="shared" si="322"/>
        <v>ﾔﾏﾀﾞ</v>
      </c>
      <c r="G1902" s="153" t="str">
        <f t="shared" si="323"/>
        <v>ｶｽﾞｷ</v>
      </c>
      <c r="H1902" s="154">
        <f t="shared" si="324"/>
        <v>3</v>
      </c>
      <c r="I1902" s="152" t="str">
        <f t="shared" si="316"/>
        <v>八王子</v>
      </c>
      <c r="K1902" s="152" t="str">
        <f t="shared" si="325"/>
        <v>男</v>
      </c>
      <c r="M1902" s="380">
        <v>62246</v>
      </c>
      <c r="N1902" s="380" t="s">
        <v>103</v>
      </c>
      <c r="O1902" s="380" t="s">
        <v>1219</v>
      </c>
      <c r="P1902" s="380" t="s">
        <v>317</v>
      </c>
      <c r="Q1902" s="380" t="s">
        <v>376</v>
      </c>
      <c r="R1902" s="380" t="s">
        <v>885</v>
      </c>
      <c r="S1902" s="379"/>
      <c r="T1902" s="380">
        <v>3</v>
      </c>
    </row>
    <row r="1903" spans="1:20" x14ac:dyDescent="0.2">
      <c r="A1903" s="151">
        <f t="shared" si="317"/>
        <v>62248</v>
      </c>
      <c r="B1903" s="151">
        <f t="shared" si="318"/>
        <v>6</v>
      </c>
      <c r="C1903" s="152">
        <f t="shared" si="319"/>
        <v>22</v>
      </c>
      <c r="D1903" s="152" t="str">
        <f t="shared" si="320"/>
        <v>渡邊</v>
      </c>
      <c r="E1903" s="152" t="str">
        <f t="shared" si="321"/>
        <v>尊斗</v>
      </c>
      <c r="F1903" s="153" t="str">
        <f t="shared" si="322"/>
        <v>ﾜﾀﾅﾍﾞ</v>
      </c>
      <c r="G1903" s="153" t="str">
        <f t="shared" si="323"/>
        <v>ﾐｺﾄ</v>
      </c>
      <c r="H1903" s="154">
        <f t="shared" si="324"/>
        <v>3</v>
      </c>
      <c r="I1903" s="152" t="str">
        <f t="shared" si="316"/>
        <v>八王子</v>
      </c>
      <c r="K1903" s="152" t="str">
        <f t="shared" si="325"/>
        <v>男</v>
      </c>
      <c r="M1903" s="380">
        <v>62248</v>
      </c>
      <c r="N1903" s="380" t="s">
        <v>223</v>
      </c>
      <c r="O1903" s="380" t="s">
        <v>2846</v>
      </c>
      <c r="P1903" s="380" t="s">
        <v>346</v>
      </c>
      <c r="Q1903" s="380" t="s">
        <v>2847</v>
      </c>
      <c r="R1903" s="380" t="s">
        <v>885</v>
      </c>
      <c r="S1903" s="379"/>
      <c r="T1903" s="380">
        <v>3</v>
      </c>
    </row>
    <row r="1904" spans="1:20" x14ac:dyDescent="0.2">
      <c r="A1904" s="151">
        <f t="shared" si="317"/>
        <v>62249</v>
      </c>
      <c r="B1904" s="151">
        <f t="shared" si="318"/>
        <v>6</v>
      </c>
      <c r="C1904" s="152">
        <f t="shared" si="319"/>
        <v>22</v>
      </c>
      <c r="D1904" s="152" t="str">
        <f t="shared" si="320"/>
        <v>矢島</v>
      </c>
      <c r="E1904" s="152" t="str">
        <f t="shared" si="321"/>
        <v>謙也</v>
      </c>
      <c r="F1904" s="153" t="str">
        <f t="shared" si="322"/>
        <v>ﾔｼﾞﾏ</v>
      </c>
      <c r="G1904" s="153" t="str">
        <f t="shared" si="323"/>
        <v>ｹﾝﾔ</v>
      </c>
      <c r="H1904" s="154">
        <f t="shared" si="324"/>
        <v>3</v>
      </c>
      <c r="I1904" s="152" t="str">
        <f t="shared" si="316"/>
        <v>八王子</v>
      </c>
      <c r="K1904" s="152" t="str">
        <f t="shared" si="325"/>
        <v>男</v>
      </c>
      <c r="M1904" s="380">
        <v>62249</v>
      </c>
      <c r="N1904" s="380" t="s">
        <v>1280</v>
      </c>
      <c r="O1904" s="380" t="s">
        <v>2848</v>
      </c>
      <c r="P1904" s="380" t="s">
        <v>958</v>
      </c>
      <c r="Q1904" s="380" t="s">
        <v>1264</v>
      </c>
      <c r="R1904" s="380" t="s">
        <v>885</v>
      </c>
      <c r="S1904" s="379"/>
      <c r="T1904" s="380">
        <v>3</v>
      </c>
    </row>
    <row r="1905" spans="1:20" x14ac:dyDescent="0.2">
      <c r="A1905" s="151">
        <f t="shared" si="317"/>
        <v>62250</v>
      </c>
      <c r="B1905" s="151">
        <f t="shared" si="318"/>
        <v>6</v>
      </c>
      <c r="C1905" s="152">
        <f t="shared" si="319"/>
        <v>22</v>
      </c>
      <c r="D1905" s="152" t="str">
        <f t="shared" si="320"/>
        <v>笹島</v>
      </c>
      <c r="E1905" s="152" t="str">
        <f t="shared" si="321"/>
        <v>彰</v>
      </c>
      <c r="F1905" s="153" t="str">
        <f t="shared" si="322"/>
        <v>ｻｻｼﾞﾏ</v>
      </c>
      <c r="G1905" s="153" t="str">
        <f t="shared" si="323"/>
        <v>ｱｷﾗ</v>
      </c>
      <c r="H1905" s="154">
        <f t="shared" si="324"/>
        <v>3</v>
      </c>
      <c r="I1905" s="152" t="str">
        <f t="shared" si="316"/>
        <v>八王子</v>
      </c>
      <c r="K1905" s="152" t="str">
        <f t="shared" si="325"/>
        <v>男</v>
      </c>
      <c r="M1905" s="380">
        <v>62250</v>
      </c>
      <c r="N1905" s="380" t="s">
        <v>2849</v>
      </c>
      <c r="O1905" s="380" t="s">
        <v>2850</v>
      </c>
      <c r="P1905" s="380" t="s">
        <v>2851</v>
      </c>
      <c r="Q1905" s="380" t="s">
        <v>335</v>
      </c>
      <c r="R1905" s="380" t="s">
        <v>885</v>
      </c>
      <c r="S1905" s="379"/>
      <c r="T1905" s="380">
        <v>3</v>
      </c>
    </row>
    <row r="1906" spans="1:20" x14ac:dyDescent="0.2">
      <c r="A1906" s="151">
        <f t="shared" si="317"/>
        <v>62251</v>
      </c>
      <c r="B1906" s="151">
        <f t="shared" si="318"/>
        <v>6</v>
      </c>
      <c r="C1906" s="152">
        <f t="shared" si="319"/>
        <v>22</v>
      </c>
      <c r="D1906" s="152" t="str">
        <f t="shared" si="320"/>
        <v>駒井</v>
      </c>
      <c r="E1906" s="152" t="str">
        <f t="shared" si="321"/>
        <v>穂乃花</v>
      </c>
      <c r="F1906" s="153" t="str">
        <f t="shared" si="322"/>
        <v>ｺﾏｲ</v>
      </c>
      <c r="G1906" s="153" t="str">
        <f t="shared" si="323"/>
        <v>ﾎﾉｶ</v>
      </c>
      <c r="H1906" s="154">
        <f t="shared" si="324"/>
        <v>1</v>
      </c>
      <c r="I1906" s="152" t="str">
        <f t="shared" si="316"/>
        <v>八王子</v>
      </c>
      <c r="K1906" s="152" t="str">
        <f t="shared" si="325"/>
        <v>女</v>
      </c>
      <c r="M1906" s="380">
        <v>62251</v>
      </c>
      <c r="N1906" s="380" t="s">
        <v>5316</v>
      </c>
      <c r="O1906" s="380" t="s">
        <v>5317</v>
      </c>
      <c r="P1906" s="380" t="s">
        <v>5318</v>
      </c>
      <c r="Q1906" s="380" t="s">
        <v>935</v>
      </c>
      <c r="R1906" s="380" t="s">
        <v>886</v>
      </c>
      <c r="S1906" s="379"/>
      <c r="T1906" s="380">
        <v>1</v>
      </c>
    </row>
    <row r="1907" spans="1:20" x14ac:dyDescent="0.2">
      <c r="A1907" s="151">
        <f t="shared" si="317"/>
        <v>62252</v>
      </c>
      <c r="B1907" s="151">
        <f t="shared" si="318"/>
        <v>6</v>
      </c>
      <c r="C1907" s="152">
        <f t="shared" si="319"/>
        <v>22</v>
      </c>
      <c r="D1907" s="152" t="str">
        <f t="shared" si="320"/>
        <v>光井</v>
      </c>
      <c r="E1907" s="152" t="str">
        <f t="shared" si="321"/>
        <v>杏</v>
      </c>
      <c r="F1907" s="153" t="str">
        <f t="shared" si="322"/>
        <v>ﾐﾂｲ</v>
      </c>
      <c r="G1907" s="153" t="str">
        <f t="shared" si="323"/>
        <v>ｱﾝ</v>
      </c>
      <c r="H1907" s="154">
        <f t="shared" si="324"/>
        <v>1</v>
      </c>
      <c r="I1907" s="152" t="str">
        <f t="shared" si="316"/>
        <v>八王子</v>
      </c>
      <c r="K1907" s="152" t="str">
        <f t="shared" si="325"/>
        <v>女</v>
      </c>
      <c r="M1907" s="380">
        <v>62252</v>
      </c>
      <c r="N1907" s="380" t="s">
        <v>5319</v>
      </c>
      <c r="O1907" s="380" t="s">
        <v>5320</v>
      </c>
      <c r="P1907" s="380" t="s">
        <v>5321</v>
      </c>
      <c r="Q1907" s="380" t="s">
        <v>2324</v>
      </c>
      <c r="R1907" s="380" t="s">
        <v>886</v>
      </c>
      <c r="S1907" s="379"/>
      <c r="T1907" s="380">
        <v>1</v>
      </c>
    </row>
    <row r="1908" spans="1:20" x14ac:dyDescent="0.2">
      <c r="A1908" s="151">
        <f t="shared" si="317"/>
        <v>62253</v>
      </c>
      <c r="B1908" s="151">
        <f t="shared" si="318"/>
        <v>6</v>
      </c>
      <c r="C1908" s="152">
        <f t="shared" si="319"/>
        <v>22</v>
      </c>
      <c r="D1908" s="152" t="str">
        <f t="shared" si="320"/>
        <v>津川</v>
      </c>
      <c r="E1908" s="152" t="str">
        <f t="shared" si="321"/>
        <v>瑠衣</v>
      </c>
      <c r="F1908" s="153" t="str">
        <f t="shared" si="322"/>
        <v>ﾂｶﾞﾜ</v>
      </c>
      <c r="G1908" s="153" t="str">
        <f t="shared" si="323"/>
        <v>ﾙｲ</v>
      </c>
      <c r="H1908" s="154">
        <f t="shared" si="324"/>
        <v>1</v>
      </c>
      <c r="I1908" s="152" t="str">
        <f t="shared" si="316"/>
        <v>八王子</v>
      </c>
      <c r="K1908" s="152" t="str">
        <f t="shared" si="325"/>
        <v>女</v>
      </c>
      <c r="M1908" s="380">
        <v>62253</v>
      </c>
      <c r="N1908" s="380" t="s">
        <v>2471</v>
      </c>
      <c r="O1908" s="380" t="s">
        <v>5322</v>
      </c>
      <c r="P1908" s="380" t="s">
        <v>2473</v>
      </c>
      <c r="Q1908" s="380" t="s">
        <v>2813</v>
      </c>
      <c r="R1908" s="380" t="s">
        <v>886</v>
      </c>
      <c r="S1908" s="379"/>
      <c r="T1908" s="380">
        <v>1</v>
      </c>
    </row>
    <row r="1909" spans="1:20" x14ac:dyDescent="0.2">
      <c r="A1909" s="151">
        <f t="shared" si="317"/>
        <v>62254</v>
      </c>
      <c r="B1909" s="151">
        <f t="shared" si="318"/>
        <v>6</v>
      </c>
      <c r="C1909" s="152">
        <f t="shared" si="319"/>
        <v>22</v>
      </c>
      <c r="D1909" s="152" t="str">
        <f t="shared" si="320"/>
        <v>阿部</v>
      </c>
      <c r="E1909" s="152" t="str">
        <f t="shared" si="321"/>
        <v>葵</v>
      </c>
      <c r="F1909" s="153" t="str">
        <f t="shared" si="322"/>
        <v>ｱﾍﾞ</v>
      </c>
      <c r="G1909" s="153" t="str">
        <f t="shared" si="323"/>
        <v>ｱｵｲ</v>
      </c>
      <c r="H1909" s="154">
        <f t="shared" si="324"/>
        <v>1</v>
      </c>
      <c r="I1909" s="152" t="str">
        <f t="shared" si="316"/>
        <v>八王子</v>
      </c>
      <c r="K1909" s="152" t="str">
        <f t="shared" si="325"/>
        <v>女</v>
      </c>
      <c r="M1909" s="380">
        <v>62254</v>
      </c>
      <c r="N1909" s="380" t="s">
        <v>105</v>
      </c>
      <c r="O1909" s="380" t="s">
        <v>951</v>
      </c>
      <c r="P1909" s="380" t="s">
        <v>318</v>
      </c>
      <c r="Q1909" s="380" t="s">
        <v>952</v>
      </c>
      <c r="R1909" s="380" t="s">
        <v>886</v>
      </c>
      <c r="S1909" s="379"/>
      <c r="T1909" s="380">
        <v>1</v>
      </c>
    </row>
    <row r="1910" spans="1:20" x14ac:dyDescent="0.2">
      <c r="A1910" s="151">
        <f t="shared" si="317"/>
        <v>62255</v>
      </c>
      <c r="B1910" s="151">
        <f t="shared" si="318"/>
        <v>6</v>
      </c>
      <c r="C1910" s="152">
        <f t="shared" si="319"/>
        <v>22</v>
      </c>
      <c r="D1910" s="152" t="str">
        <f t="shared" si="320"/>
        <v>横山</v>
      </c>
      <c r="E1910" s="152" t="str">
        <f t="shared" si="321"/>
        <v>美都</v>
      </c>
      <c r="F1910" s="153" t="str">
        <f t="shared" si="322"/>
        <v>ﾖｺﾔﾏ</v>
      </c>
      <c r="G1910" s="153" t="str">
        <f t="shared" si="323"/>
        <v>ﾐｻﾄ</v>
      </c>
      <c r="H1910" s="154">
        <f t="shared" si="324"/>
        <v>1</v>
      </c>
      <c r="I1910" s="152" t="str">
        <f t="shared" si="316"/>
        <v>八王子</v>
      </c>
      <c r="K1910" s="152" t="str">
        <f t="shared" si="325"/>
        <v>女</v>
      </c>
      <c r="M1910" s="380">
        <v>62255</v>
      </c>
      <c r="N1910" s="380" t="s">
        <v>1243</v>
      </c>
      <c r="O1910" s="380" t="s">
        <v>5323</v>
      </c>
      <c r="P1910" s="380" t="s">
        <v>1244</v>
      </c>
      <c r="Q1910" s="380" t="s">
        <v>658</v>
      </c>
      <c r="R1910" s="380" t="s">
        <v>886</v>
      </c>
      <c r="S1910" s="379"/>
      <c r="T1910" s="380">
        <v>1</v>
      </c>
    </row>
    <row r="1911" spans="1:20" x14ac:dyDescent="0.2">
      <c r="A1911" s="151">
        <f t="shared" si="317"/>
        <v>62256</v>
      </c>
      <c r="B1911" s="151">
        <f t="shared" si="318"/>
        <v>6</v>
      </c>
      <c r="C1911" s="152">
        <f t="shared" si="319"/>
        <v>22</v>
      </c>
      <c r="D1911" s="152" t="str">
        <f t="shared" si="320"/>
        <v>宮下</v>
      </c>
      <c r="E1911" s="152" t="str">
        <f t="shared" si="321"/>
        <v>夏衣</v>
      </c>
      <c r="F1911" s="153" t="str">
        <f t="shared" si="322"/>
        <v>ﾐﾔｼﾀ</v>
      </c>
      <c r="G1911" s="153" t="str">
        <f t="shared" si="323"/>
        <v>ﾅﾂｲ</v>
      </c>
      <c r="H1911" s="154">
        <f t="shared" si="324"/>
        <v>1</v>
      </c>
      <c r="I1911" s="152" t="str">
        <f t="shared" si="316"/>
        <v>八王子</v>
      </c>
      <c r="K1911" s="152" t="str">
        <f t="shared" si="325"/>
        <v>女</v>
      </c>
      <c r="M1911" s="380">
        <v>62256</v>
      </c>
      <c r="N1911" s="380" t="s">
        <v>5957</v>
      </c>
      <c r="O1911" s="380" t="s">
        <v>6177</v>
      </c>
      <c r="P1911" s="380" t="s">
        <v>5959</v>
      </c>
      <c r="Q1911" s="380" t="s">
        <v>6178</v>
      </c>
      <c r="R1911" s="380" t="s">
        <v>886</v>
      </c>
      <c r="S1911" s="379"/>
      <c r="T1911" s="380">
        <v>1</v>
      </c>
    </row>
    <row r="1912" spans="1:20" x14ac:dyDescent="0.2">
      <c r="A1912" s="151">
        <f t="shared" si="317"/>
        <v>62257</v>
      </c>
      <c r="B1912" s="151">
        <f t="shared" si="318"/>
        <v>6</v>
      </c>
      <c r="C1912" s="152">
        <f t="shared" si="319"/>
        <v>22</v>
      </c>
      <c r="D1912" s="152" t="str">
        <f t="shared" si="320"/>
        <v>岡田</v>
      </c>
      <c r="E1912" s="152" t="str">
        <f t="shared" si="321"/>
        <v>高穂</v>
      </c>
      <c r="F1912" s="153" t="str">
        <f t="shared" si="322"/>
        <v>ｵｶﾀﾞ</v>
      </c>
      <c r="G1912" s="153" t="str">
        <f t="shared" si="323"/>
        <v>ﾀｶﾎ</v>
      </c>
      <c r="H1912" s="154">
        <f t="shared" si="324"/>
        <v>1</v>
      </c>
      <c r="I1912" s="152" t="str">
        <f t="shared" si="316"/>
        <v>八王子</v>
      </c>
      <c r="K1912" s="152" t="str">
        <f t="shared" si="325"/>
        <v>男</v>
      </c>
      <c r="M1912" s="380">
        <v>62257</v>
      </c>
      <c r="N1912" s="380" t="s">
        <v>110</v>
      </c>
      <c r="O1912" s="380" t="s">
        <v>6179</v>
      </c>
      <c r="P1912" s="380" t="s">
        <v>332</v>
      </c>
      <c r="Q1912" s="380" t="s">
        <v>6180</v>
      </c>
      <c r="R1912" s="380" t="s">
        <v>885</v>
      </c>
      <c r="S1912" s="379"/>
      <c r="T1912" s="380">
        <v>1</v>
      </c>
    </row>
    <row r="1913" spans="1:20" x14ac:dyDescent="0.2">
      <c r="A1913" s="151">
        <f t="shared" si="317"/>
        <v>62271</v>
      </c>
      <c r="B1913" s="151">
        <f t="shared" si="318"/>
        <v>6</v>
      </c>
      <c r="C1913" s="152">
        <f t="shared" si="319"/>
        <v>22</v>
      </c>
      <c r="D1913" s="152" t="str">
        <f t="shared" si="320"/>
        <v>東</v>
      </c>
      <c r="E1913" s="152" t="str">
        <f t="shared" si="321"/>
        <v>祐希</v>
      </c>
      <c r="F1913" s="153" t="str">
        <f t="shared" si="322"/>
        <v>ｱｽﾞﾏ</v>
      </c>
      <c r="G1913" s="153" t="str">
        <f t="shared" si="323"/>
        <v>ﾕｳｷ</v>
      </c>
      <c r="H1913" s="154">
        <f t="shared" si="324"/>
        <v>3</v>
      </c>
      <c r="I1913" s="152" t="str">
        <f t="shared" si="316"/>
        <v>八王子</v>
      </c>
      <c r="K1913" s="152" t="str">
        <f t="shared" si="325"/>
        <v>女</v>
      </c>
      <c r="M1913" s="380">
        <v>62271</v>
      </c>
      <c r="N1913" s="380" t="s">
        <v>2084</v>
      </c>
      <c r="O1913" s="380" t="s">
        <v>2085</v>
      </c>
      <c r="P1913" s="380" t="s">
        <v>2282</v>
      </c>
      <c r="Q1913" s="380" t="s">
        <v>307</v>
      </c>
      <c r="R1913" s="380" t="s">
        <v>886</v>
      </c>
      <c r="S1913" s="379"/>
      <c r="T1913" s="380">
        <v>3</v>
      </c>
    </row>
    <row r="1914" spans="1:20" x14ac:dyDescent="0.2">
      <c r="A1914" s="151">
        <f t="shared" si="317"/>
        <v>62272</v>
      </c>
      <c r="B1914" s="151">
        <f t="shared" si="318"/>
        <v>6</v>
      </c>
      <c r="C1914" s="152">
        <f t="shared" si="319"/>
        <v>22</v>
      </c>
      <c r="D1914" s="152" t="str">
        <f t="shared" si="320"/>
        <v>中山</v>
      </c>
      <c r="E1914" s="152" t="str">
        <f t="shared" si="321"/>
        <v>綺夏</v>
      </c>
      <c r="F1914" s="153" t="str">
        <f t="shared" si="322"/>
        <v>ﾅｶﾔﾏ</v>
      </c>
      <c r="G1914" s="153" t="str">
        <f t="shared" si="323"/>
        <v>ｷﾅﾂ</v>
      </c>
      <c r="H1914" s="154">
        <f t="shared" si="324"/>
        <v>3</v>
      </c>
      <c r="I1914" s="152" t="str">
        <f t="shared" si="316"/>
        <v>八王子</v>
      </c>
      <c r="K1914" s="152" t="str">
        <f t="shared" si="325"/>
        <v>女</v>
      </c>
      <c r="M1914" s="380">
        <v>62272</v>
      </c>
      <c r="N1914" s="380" t="s">
        <v>140</v>
      </c>
      <c r="O1914" s="380" t="s">
        <v>2086</v>
      </c>
      <c r="P1914" s="380" t="s">
        <v>421</v>
      </c>
      <c r="Q1914" s="380" t="s">
        <v>2283</v>
      </c>
      <c r="R1914" s="380" t="s">
        <v>886</v>
      </c>
      <c r="S1914" s="379"/>
      <c r="T1914" s="380">
        <v>3</v>
      </c>
    </row>
    <row r="1915" spans="1:20" x14ac:dyDescent="0.2">
      <c r="A1915" s="151">
        <f t="shared" si="317"/>
        <v>62273</v>
      </c>
      <c r="B1915" s="151">
        <f t="shared" si="318"/>
        <v>6</v>
      </c>
      <c r="C1915" s="152">
        <f t="shared" si="319"/>
        <v>22</v>
      </c>
      <c r="D1915" s="152" t="str">
        <f t="shared" si="320"/>
        <v>唐沢</v>
      </c>
      <c r="E1915" s="152" t="str">
        <f t="shared" si="321"/>
        <v>エリカ</v>
      </c>
      <c r="F1915" s="153" t="str">
        <f t="shared" si="322"/>
        <v>ｶﾗｻﾜ</v>
      </c>
      <c r="G1915" s="153" t="str">
        <f t="shared" si="323"/>
        <v>ｴﾘｶ</v>
      </c>
      <c r="H1915" s="154">
        <f t="shared" si="324"/>
        <v>3</v>
      </c>
      <c r="I1915" s="152" t="str">
        <f t="shared" si="316"/>
        <v>八王子</v>
      </c>
      <c r="K1915" s="152" t="str">
        <f t="shared" si="325"/>
        <v>女</v>
      </c>
      <c r="M1915" s="380">
        <v>62273</v>
      </c>
      <c r="N1915" s="380" t="s">
        <v>2087</v>
      </c>
      <c r="O1915" s="380" t="s">
        <v>6613</v>
      </c>
      <c r="P1915" s="380" t="s">
        <v>1267</v>
      </c>
      <c r="Q1915" s="380" t="s">
        <v>558</v>
      </c>
      <c r="R1915" s="380" t="s">
        <v>886</v>
      </c>
      <c r="S1915" s="379"/>
      <c r="T1915" s="380">
        <v>3</v>
      </c>
    </row>
    <row r="1916" spans="1:20" x14ac:dyDescent="0.2">
      <c r="A1916" s="151">
        <f t="shared" si="317"/>
        <v>62274</v>
      </c>
      <c r="B1916" s="151">
        <f t="shared" si="318"/>
        <v>6</v>
      </c>
      <c r="C1916" s="152">
        <f t="shared" si="319"/>
        <v>22</v>
      </c>
      <c r="D1916" s="152" t="str">
        <f t="shared" si="320"/>
        <v>齋藤</v>
      </c>
      <c r="E1916" s="152" t="str">
        <f t="shared" si="321"/>
        <v>幸奈</v>
      </c>
      <c r="F1916" s="153" t="str">
        <f t="shared" si="322"/>
        <v>ｻｲﾄｳ</v>
      </c>
      <c r="G1916" s="153" t="str">
        <f t="shared" si="323"/>
        <v>ﾕｷﾅ</v>
      </c>
      <c r="H1916" s="154">
        <f t="shared" si="324"/>
        <v>3</v>
      </c>
      <c r="I1916" s="152" t="str">
        <f t="shared" si="316"/>
        <v>八王子</v>
      </c>
      <c r="K1916" s="152" t="str">
        <f t="shared" si="325"/>
        <v>女</v>
      </c>
      <c r="M1916" s="380">
        <v>62274</v>
      </c>
      <c r="N1916" s="380" t="s">
        <v>236</v>
      </c>
      <c r="O1916" s="380" t="s">
        <v>1689</v>
      </c>
      <c r="P1916" s="380" t="s">
        <v>321</v>
      </c>
      <c r="Q1916" s="380" t="s">
        <v>1690</v>
      </c>
      <c r="R1916" s="380" t="s">
        <v>886</v>
      </c>
      <c r="S1916" s="379"/>
      <c r="T1916" s="380">
        <v>3</v>
      </c>
    </row>
    <row r="1917" spans="1:20" x14ac:dyDescent="0.2">
      <c r="A1917" s="151">
        <f t="shared" si="317"/>
        <v>62275</v>
      </c>
      <c r="B1917" s="151">
        <f t="shared" si="318"/>
        <v>6</v>
      </c>
      <c r="C1917" s="152">
        <f t="shared" si="319"/>
        <v>22</v>
      </c>
      <c r="D1917" s="152" t="str">
        <f t="shared" si="320"/>
        <v>今泉</v>
      </c>
      <c r="E1917" s="152" t="str">
        <f t="shared" si="321"/>
        <v>葵歩</v>
      </c>
      <c r="F1917" s="153" t="str">
        <f t="shared" si="322"/>
        <v>ｲﾏｲｽﾞﾐ</v>
      </c>
      <c r="G1917" s="153" t="str">
        <f t="shared" si="323"/>
        <v>ｷｱﾗ</v>
      </c>
      <c r="H1917" s="154">
        <f t="shared" si="324"/>
        <v>3</v>
      </c>
      <c r="I1917" s="152" t="str">
        <f t="shared" si="316"/>
        <v>八王子</v>
      </c>
      <c r="K1917" s="152" t="str">
        <f t="shared" si="325"/>
        <v>女</v>
      </c>
      <c r="M1917" s="380">
        <v>62275</v>
      </c>
      <c r="N1917" s="380" t="s">
        <v>1369</v>
      </c>
      <c r="O1917" s="380" t="s">
        <v>2088</v>
      </c>
      <c r="P1917" s="380" t="s">
        <v>1346</v>
      </c>
      <c r="Q1917" s="380" t="s">
        <v>2284</v>
      </c>
      <c r="R1917" s="380" t="s">
        <v>886</v>
      </c>
      <c r="S1917" s="379"/>
      <c r="T1917" s="380">
        <v>3</v>
      </c>
    </row>
    <row r="1918" spans="1:20" x14ac:dyDescent="0.2">
      <c r="A1918" s="151">
        <f t="shared" ref="A1918:A1981" si="326">M1918</f>
        <v>62276</v>
      </c>
      <c r="B1918" s="151">
        <f t="shared" ref="B1918:B1981" si="327">ROUNDDOWN(A1918/10000,0)</f>
        <v>6</v>
      </c>
      <c r="C1918" s="152">
        <f t="shared" ref="C1918:C1981" si="328">ROUNDDOWN((A1918-B1918*10000)/100,0)</f>
        <v>22</v>
      </c>
      <c r="D1918" s="152" t="str">
        <f t="shared" ref="D1918:D1981" si="329">N1918</f>
        <v>山名</v>
      </c>
      <c r="E1918" s="152" t="str">
        <f t="shared" ref="E1918:E1981" si="330">O1918</f>
        <v>愛美</v>
      </c>
      <c r="F1918" s="153" t="str">
        <f t="shared" ref="F1918:F1981" si="331">P1918</f>
        <v>ﾔﾏﾅ</v>
      </c>
      <c r="G1918" s="153" t="str">
        <f t="shared" ref="G1918:G1981" si="332">Q1918</f>
        <v>ｱﾐ</v>
      </c>
      <c r="H1918" s="154">
        <f t="shared" ref="H1918:H1981" si="333">T1918</f>
        <v>3</v>
      </c>
      <c r="I1918" s="152" t="str">
        <f t="shared" si="316"/>
        <v>八王子</v>
      </c>
      <c r="K1918" s="152" t="str">
        <f t="shared" ref="K1918:K1981" si="334">R1918</f>
        <v>女</v>
      </c>
      <c r="M1918" s="380">
        <v>62276</v>
      </c>
      <c r="N1918" s="380" t="s">
        <v>2089</v>
      </c>
      <c r="O1918" s="380" t="s">
        <v>7</v>
      </c>
      <c r="P1918" s="380" t="s">
        <v>2285</v>
      </c>
      <c r="Q1918" s="380" t="s">
        <v>923</v>
      </c>
      <c r="R1918" s="380" t="s">
        <v>886</v>
      </c>
      <c r="S1918" s="379"/>
      <c r="T1918" s="380">
        <v>3</v>
      </c>
    </row>
    <row r="1919" spans="1:20" x14ac:dyDescent="0.2">
      <c r="A1919" s="151">
        <f t="shared" si="326"/>
        <v>62277</v>
      </c>
      <c r="B1919" s="151">
        <f t="shared" si="327"/>
        <v>6</v>
      </c>
      <c r="C1919" s="152">
        <f t="shared" si="328"/>
        <v>22</v>
      </c>
      <c r="D1919" s="152" t="str">
        <f t="shared" si="329"/>
        <v>前田</v>
      </c>
      <c r="E1919" s="152" t="str">
        <f t="shared" si="330"/>
        <v>梅香</v>
      </c>
      <c r="F1919" s="153" t="str">
        <f t="shared" si="331"/>
        <v>ﾏｴﾀﾞ</v>
      </c>
      <c r="G1919" s="153" t="str">
        <f t="shared" si="332"/>
        <v>ｳﾒｶ</v>
      </c>
      <c r="H1919" s="154">
        <f t="shared" si="333"/>
        <v>3</v>
      </c>
      <c r="I1919" s="152" t="str">
        <f t="shared" si="316"/>
        <v>八王子</v>
      </c>
      <c r="K1919" s="152" t="str">
        <f t="shared" si="334"/>
        <v>女</v>
      </c>
      <c r="M1919" s="380">
        <v>62277</v>
      </c>
      <c r="N1919" s="380" t="s">
        <v>176</v>
      </c>
      <c r="O1919" s="380" t="s">
        <v>2090</v>
      </c>
      <c r="P1919" s="380" t="s">
        <v>367</v>
      </c>
      <c r="Q1919" s="380" t="s">
        <v>2286</v>
      </c>
      <c r="R1919" s="380" t="s">
        <v>886</v>
      </c>
      <c r="S1919" s="379"/>
      <c r="T1919" s="380">
        <v>3</v>
      </c>
    </row>
    <row r="1920" spans="1:20" x14ac:dyDescent="0.2">
      <c r="A1920" s="151">
        <f t="shared" si="326"/>
        <v>62278</v>
      </c>
      <c r="B1920" s="151">
        <f t="shared" si="327"/>
        <v>6</v>
      </c>
      <c r="C1920" s="152">
        <f t="shared" si="328"/>
        <v>22</v>
      </c>
      <c r="D1920" s="152" t="str">
        <f t="shared" si="329"/>
        <v>前田</v>
      </c>
      <c r="E1920" s="152" t="str">
        <f t="shared" si="330"/>
        <v>桃花</v>
      </c>
      <c r="F1920" s="153" t="str">
        <f t="shared" si="331"/>
        <v>ﾏｴﾀﾞ</v>
      </c>
      <c r="G1920" s="153" t="str">
        <f t="shared" si="332"/>
        <v>ﾓﾓｶ</v>
      </c>
      <c r="H1920" s="154">
        <f t="shared" si="333"/>
        <v>3</v>
      </c>
      <c r="I1920" s="152" t="str">
        <f t="shared" si="316"/>
        <v>八王子</v>
      </c>
      <c r="K1920" s="152" t="str">
        <f t="shared" si="334"/>
        <v>女</v>
      </c>
      <c r="M1920" s="380">
        <v>62278</v>
      </c>
      <c r="N1920" s="380" t="s">
        <v>176</v>
      </c>
      <c r="O1920" s="380" t="s">
        <v>2091</v>
      </c>
      <c r="P1920" s="380" t="s">
        <v>367</v>
      </c>
      <c r="Q1920" s="380" t="s">
        <v>409</v>
      </c>
      <c r="R1920" s="380" t="s">
        <v>886</v>
      </c>
      <c r="S1920" s="379"/>
      <c r="T1920" s="380">
        <v>3</v>
      </c>
    </row>
    <row r="1921" spans="1:20" x14ac:dyDescent="0.2">
      <c r="A1921" s="151">
        <f t="shared" si="326"/>
        <v>62279</v>
      </c>
      <c r="B1921" s="151">
        <f t="shared" si="327"/>
        <v>6</v>
      </c>
      <c r="C1921" s="152">
        <f t="shared" si="328"/>
        <v>22</v>
      </c>
      <c r="D1921" s="152" t="str">
        <f t="shared" si="329"/>
        <v>甲本</v>
      </c>
      <c r="E1921" s="152" t="str">
        <f t="shared" si="330"/>
        <v>まお</v>
      </c>
      <c r="F1921" s="153" t="str">
        <f t="shared" si="331"/>
        <v>ｺｳﾓﾄ</v>
      </c>
      <c r="G1921" s="153" t="str">
        <f t="shared" si="332"/>
        <v>ﾏｵ</v>
      </c>
      <c r="H1921" s="154">
        <f t="shared" si="333"/>
        <v>3</v>
      </c>
      <c r="I1921" s="152" t="str">
        <f t="shared" si="316"/>
        <v>八王子</v>
      </c>
      <c r="K1921" s="152" t="str">
        <f t="shared" si="334"/>
        <v>女</v>
      </c>
      <c r="M1921" s="380">
        <v>62279</v>
      </c>
      <c r="N1921" s="380" t="s">
        <v>2092</v>
      </c>
      <c r="O1921" s="380" t="s">
        <v>2093</v>
      </c>
      <c r="P1921" s="380" t="s">
        <v>2287</v>
      </c>
      <c r="Q1921" s="380" t="s">
        <v>365</v>
      </c>
      <c r="R1921" s="380" t="s">
        <v>886</v>
      </c>
      <c r="S1921" s="379"/>
      <c r="T1921" s="380">
        <v>3</v>
      </c>
    </row>
    <row r="1922" spans="1:20" x14ac:dyDescent="0.2">
      <c r="A1922" s="151">
        <f t="shared" si="326"/>
        <v>62280</v>
      </c>
      <c r="B1922" s="151">
        <f t="shared" si="327"/>
        <v>6</v>
      </c>
      <c r="C1922" s="152">
        <f t="shared" si="328"/>
        <v>22</v>
      </c>
      <c r="D1922" s="152" t="str">
        <f t="shared" si="329"/>
        <v>樫本</v>
      </c>
      <c r="E1922" s="152" t="str">
        <f t="shared" si="330"/>
        <v>渚</v>
      </c>
      <c r="F1922" s="153" t="str">
        <f t="shared" si="331"/>
        <v>ｶｼﾓﾄ</v>
      </c>
      <c r="G1922" s="153" t="str">
        <f t="shared" si="332"/>
        <v>ﾅｷﾞｻ</v>
      </c>
      <c r="H1922" s="154">
        <f t="shared" si="333"/>
        <v>3</v>
      </c>
      <c r="I1922" s="152" t="str">
        <f t="shared" ref="I1922:I1985" si="335">VLOOKUP(B1922*100+C1922,テスト,2,0)</f>
        <v>八王子</v>
      </c>
      <c r="K1922" s="152" t="str">
        <f t="shared" si="334"/>
        <v>女</v>
      </c>
      <c r="M1922" s="380">
        <v>62280</v>
      </c>
      <c r="N1922" s="380" t="s">
        <v>2094</v>
      </c>
      <c r="O1922" s="380" t="s">
        <v>1401</v>
      </c>
      <c r="P1922" s="380" t="s">
        <v>2288</v>
      </c>
      <c r="Q1922" s="380" t="s">
        <v>568</v>
      </c>
      <c r="R1922" s="380" t="s">
        <v>886</v>
      </c>
      <c r="S1922" s="379"/>
      <c r="T1922" s="380">
        <v>3</v>
      </c>
    </row>
    <row r="1923" spans="1:20" x14ac:dyDescent="0.2">
      <c r="A1923" s="151">
        <f t="shared" si="326"/>
        <v>62283</v>
      </c>
      <c r="B1923" s="151">
        <f t="shared" si="327"/>
        <v>6</v>
      </c>
      <c r="C1923" s="152">
        <f t="shared" si="328"/>
        <v>22</v>
      </c>
      <c r="D1923" s="152" t="str">
        <f t="shared" si="329"/>
        <v>広沢</v>
      </c>
      <c r="E1923" s="152" t="str">
        <f t="shared" si="330"/>
        <v>優美</v>
      </c>
      <c r="F1923" s="153" t="str">
        <f t="shared" si="331"/>
        <v>ﾋﾛｻﾜ</v>
      </c>
      <c r="G1923" s="153" t="str">
        <f t="shared" si="332"/>
        <v>ﾕﾐ</v>
      </c>
      <c r="H1923" s="154">
        <f t="shared" si="333"/>
        <v>2</v>
      </c>
      <c r="I1923" s="152" t="str">
        <f t="shared" si="335"/>
        <v>八王子</v>
      </c>
      <c r="K1923" s="152" t="str">
        <f t="shared" si="334"/>
        <v>女</v>
      </c>
      <c r="M1923" s="380">
        <v>62283</v>
      </c>
      <c r="N1923" s="380" t="s">
        <v>3771</v>
      </c>
      <c r="O1923" s="380" t="s">
        <v>3772</v>
      </c>
      <c r="P1923" s="380" t="s">
        <v>3773</v>
      </c>
      <c r="Q1923" s="380" t="s">
        <v>2821</v>
      </c>
      <c r="R1923" s="380" t="s">
        <v>886</v>
      </c>
      <c r="S1923" s="379"/>
      <c r="T1923" s="380">
        <v>2</v>
      </c>
    </row>
    <row r="1924" spans="1:20" x14ac:dyDescent="0.2">
      <c r="A1924" s="151">
        <f t="shared" si="326"/>
        <v>62284</v>
      </c>
      <c r="B1924" s="151">
        <f t="shared" si="327"/>
        <v>6</v>
      </c>
      <c r="C1924" s="152">
        <f t="shared" si="328"/>
        <v>22</v>
      </c>
      <c r="D1924" s="152" t="str">
        <f t="shared" si="329"/>
        <v>平野</v>
      </c>
      <c r="E1924" s="152" t="str">
        <f t="shared" si="330"/>
        <v>歩佳</v>
      </c>
      <c r="F1924" s="153" t="str">
        <f t="shared" si="331"/>
        <v>ﾋﾗﾉ</v>
      </c>
      <c r="G1924" s="153" t="str">
        <f t="shared" si="332"/>
        <v>ｱﾕｶ</v>
      </c>
      <c r="H1924" s="154">
        <f t="shared" si="333"/>
        <v>2</v>
      </c>
      <c r="I1924" s="152" t="str">
        <f t="shared" si="335"/>
        <v>八王子</v>
      </c>
      <c r="K1924" s="152" t="str">
        <f t="shared" si="334"/>
        <v>女</v>
      </c>
      <c r="M1924" s="380">
        <v>62284</v>
      </c>
      <c r="N1924" s="380" t="s">
        <v>200</v>
      </c>
      <c r="O1924" s="380" t="s">
        <v>3774</v>
      </c>
      <c r="P1924" s="380" t="s">
        <v>635</v>
      </c>
      <c r="Q1924" s="380" t="s">
        <v>26</v>
      </c>
      <c r="R1924" s="380" t="s">
        <v>886</v>
      </c>
      <c r="S1924" s="379"/>
      <c r="T1924" s="380">
        <v>2</v>
      </c>
    </row>
    <row r="1925" spans="1:20" x14ac:dyDescent="0.2">
      <c r="A1925" s="151">
        <f t="shared" si="326"/>
        <v>62285</v>
      </c>
      <c r="B1925" s="151">
        <f t="shared" si="327"/>
        <v>6</v>
      </c>
      <c r="C1925" s="152">
        <f t="shared" si="328"/>
        <v>22</v>
      </c>
      <c r="D1925" s="152" t="str">
        <f t="shared" si="329"/>
        <v>秋間</v>
      </c>
      <c r="E1925" s="152" t="str">
        <f t="shared" si="330"/>
        <v>美桜里</v>
      </c>
      <c r="F1925" s="153" t="str">
        <f t="shared" si="331"/>
        <v>ｱｷﾏ</v>
      </c>
      <c r="G1925" s="153" t="str">
        <f t="shared" si="332"/>
        <v>ﾐｵﾘ</v>
      </c>
      <c r="H1925" s="154">
        <f t="shared" si="333"/>
        <v>2</v>
      </c>
      <c r="I1925" s="152" t="str">
        <f t="shared" si="335"/>
        <v>八王子</v>
      </c>
      <c r="K1925" s="152" t="str">
        <f t="shared" si="334"/>
        <v>女</v>
      </c>
      <c r="M1925" s="380">
        <v>62285</v>
      </c>
      <c r="N1925" s="380" t="s">
        <v>3775</v>
      </c>
      <c r="O1925" s="380" t="s">
        <v>3776</v>
      </c>
      <c r="P1925" s="380" t="s">
        <v>3777</v>
      </c>
      <c r="Q1925" s="380" t="s">
        <v>3778</v>
      </c>
      <c r="R1925" s="380" t="s">
        <v>886</v>
      </c>
      <c r="S1925" s="379"/>
      <c r="T1925" s="380">
        <v>2</v>
      </c>
    </row>
    <row r="1926" spans="1:20" x14ac:dyDescent="0.2">
      <c r="A1926" s="151">
        <f t="shared" si="326"/>
        <v>62286</v>
      </c>
      <c r="B1926" s="151">
        <f t="shared" si="327"/>
        <v>6</v>
      </c>
      <c r="C1926" s="152">
        <f t="shared" si="328"/>
        <v>22</v>
      </c>
      <c r="D1926" s="152" t="str">
        <f t="shared" si="329"/>
        <v>正木</v>
      </c>
      <c r="E1926" s="152" t="str">
        <f t="shared" si="330"/>
        <v>里奈</v>
      </c>
      <c r="F1926" s="153" t="str">
        <f t="shared" si="331"/>
        <v>ﾏｻｷ</v>
      </c>
      <c r="G1926" s="153" t="str">
        <f t="shared" si="332"/>
        <v>ﾘﾅ</v>
      </c>
      <c r="H1926" s="154">
        <f t="shared" si="333"/>
        <v>2</v>
      </c>
      <c r="I1926" s="152" t="str">
        <f t="shared" si="335"/>
        <v>八王子</v>
      </c>
      <c r="K1926" s="152" t="str">
        <f t="shared" si="334"/>
        <v>女</v>
      </c>
      <c r="M1926" s="380">
        <v>62286</v>
      </c>
      <c r="N1926" s="380" t="s">
        <v>2937</v>
      </c>
      <c r="O1926" s="380" t="s">
        <v>1703</v>
      </c>
      <c r="P1926" s="380" t="s">
        <v>446</v>
      </c>
      <c r="Q1926" s="380" t="s">
        <v>352</v>
      </c>
      <c r="R1926" s="380" t="s">
        <v>886</v>
      </c>
      <c r="S1926" s="379"/>
      <c r="T1926" s="380">
        <v>2</v>
      </c>
    </row>
    <row r="1927" spans="1:20" x14ac:dyDescent="0.2">
      <c r="A1927" s="151">
        <f t="shared" si="326"/>
        <v>62287</v>
      </c>
      <c r="B1927" s="151">
        <f t="shared" si="327"/>
        <v>6</v>
      </c>
      <c r="C1927" s="152">
        <f t="shared" si="328"/>
        <v>22</v>
      </c>
      <c r="D1927" s="152" t="str">
        <f t="shared" si="329"/>
        <v>小林</v>
      </c>
      <c r="E1927" s="152" t="str">
        <f t="shared" si="330"/>
        <v>萌恵</v>
      </c>
      <c r="F1927" s="153" t="str">
        <f t="shared" si="331"/>
        <v>ｺﾊﾞﾔｼ</v>
      </c>
      <c r="G1927" s="153" t="str">
        <f t="shared" si="332"/>
        <v>ﾓｴ</v>
      </c>
      <c r="H1927" s="154">
        <f t="shared" si="333"/>
        <v>2</v>
      </c>
      <c r="I1927" s="152" t="str">
        <f t="shared" si="335"/>
        <v>八王子</v>
      </c>
      <c r="K1927" s="152" t="str">
        <f t="shared" si="334"/>
        <v>女</v>
      </c>
      <c r="M1927" s="380">
        <v>62287</v>
      </c>
      <c r="N1927" s="380" t="s">
        <v>121</v>
      </c>
      <c r="O1927" s="380" t="s">
        <v>3058</v>
      </c>
      <c r="P1927" s="380" t="s">
        <v>375</v>
      </c>
      <c r="Q1927" s="380" t="s">
        <v>410</v>
      </c>
      <c r="R1927" s="380" t="s">
        <v>886</v>
      </c>
      <c r="S1927" s="379"/>
      <c r="T1927" s="380">
        <v>2</v>
      </c>
    </row>
    <row r="1928" spans="1:20" x14ac:dyDescent="0.2">
      <c r="A1928" s="151">
        <f t="shared" si="326"/>
        <v>62288</v>
      </c>
      <c r="B1928" s="151">
        <f t="shared" si="327"/>
        <v>6</v>
      </c>
      <c r="C1928" s="152">
        <f t="shared" si="328"/>
        <v>22</v>
      </c>
      <c r="D1928" s="152" t="str">
        <f t="shared" si="329"/>
        <v>関根</v>
      </c>
      <c r="E1928" s="152" t="str">
        <f t="shared" si="330"/>
        <v>綾花</v>
      </c>
      <c r="F1928" s="153" t="str">
        <f t="shared" si="331"/>
        <v>ｾｷﾈ</v>
      </c>
      <c r="G1928" s="153" t="str">
        <f t="shared" si="332"/>
        <v>ｱﾔｶ</v>
      </c>
      <c r="H1928" s="154">
        <f t="shared" si="333"/>
        <v>2</v>
      </c>
      <c r="I1928" s="152" t="str">
        <f t="shared" si="335"/>
        <v>八王子</v>
      </c>
      <c r="K1928" s="152" t="str">
        <f t="shared" si="334"/>
        <v>女</v>
      </c>
      <c r="M1928" s="380">
        <v>62288</v>
      </c>
      <c r="N1928" s="380" t="s">
        <v>285</v>
      </c>
      <c r="O1928" s="380" t="s">
        <v>3779</v>
      </c>
      <c r="P1928" s="380" t="s">
        <v>645</v>
      </c>
      <c r="Q1928" s="380" t="s">
        <v>433</v>
      </c>
      <c r="R1928" s="380" t="s">
        <v>886</v>
      </c>
      <c r="S1928" s="379"/>
      <c r="T1928" s="380">
        <v>2</v>
      </c>
    </row>
    <row r="1929" spans="1:20" x14ac:dyDescent="0.2">
      <c r="A1929" s="151">
        <f t="shared" si="326"/>
        <v>62289</v>
      </c>
      <c r="B1929" s="151">
        <f t="shared" si="327"/>
        <v>6</v>
      </c>
      <c r="C1929" s="152">
        <f t="shared" si="328"/>
        <v>22</v>
      </c>
      <c r="D1929" s="152" t="str">
        <f t="shared" si="329"/>
        <v>越智</v>
      </c>
      <c r="E1929" s="152" t="str">
        <f t="shared" si="330"/>
        <v>こころ</v>
      </c>
      <c r="F1929" s="153" t="str">
        <f t="shared" si="331"/>
        <v>ｵﾁ</v>
      </c>
      <c r="G1929" s="153" t="str">
        <f t="shared" si="332"/>
        <v>ｺｺﾛ</v>
      </c>
      <c r="H1929" s="154">
        <f t="shared" si="333"/>
        <v>2</v>
      </c>
      <c r="I1929" s="152" t="str">
        <f t="shared" si="335"/>
        <v>八王子</v>
      </c>
      <c r="K1929" s="152" t="str">
        <f t="shared" si="334"/>
        <v>女</v>
      </c>
      <c r="M1929" s="380">
        <v>62289</v>
      </c>
      <c r="N1929" s="380" t="s">
        <v>1503</v>
      </c>
      <c r="O1929" s="380" t="s">
        <v>4603</v>
      </c>
      <c r="P1929" s="380" t="s">
        <v>1504</v>
      </c>
      <c r="Q1929" s="380" t="s">
        <v>4604</v>
      </c>
      <c r="R1929" s="380" t="s">
        <v>886</v>
      </c>
      <c r="S1929" s="379"/>
      <c r="T1929" s="380">
        <v>2</v>
      </c>
    </row>
    <row r="1930" spans="1:20" x14ac:dyDescent="0.2">
      <c r="A1930" s="151">
        <f t="shared" si="326"/>
        <v>62308</v>
      </c>
      <c r="B1930" s="151">
        <f t="shared" si="327"/>
        <v>6</v>
      </c>
      <c r="C1930" s="152">
        <f t="shared" si="328"/>
        <v>23</v>
      </c>
      <c r="D1930" s="152" t="str">
        <f t="shared" si="329"/>
        <v>岡田</v>
      </c>
      <c r="E1930" s="152" t="str">
        <f t="shared" si="330"/>
        <v>冬馬</v>
      </c>
      <c r="F1930" s="153" t="str">
        <f t="shared" si="331"/>
        <v>ｵｶﾀﾞ</v>
      </c>
      <c r="G1930" s="153" t="str">
        <f t="shared" si="332"/>
        <v>ﾄｳﾏ</v>
      </c>
      <c r="H1930" s="154">
        <f t="shared" si="333"/>
        <v>3</v>
      </c>
      <c r="I1930" s="152" t="str">
        <f t="shared" si="335"/>
        <v>八王子実践</v>
      </c>
      <c r="K1930" s="152" t="str">
        <f t="shared" si="334"/>
        <v>男</v>
      </c>
      <c r="M1930" s="380">
        <v>62308</v>
      </c>
      <c r="N1930" s="380" t="s">
        <v>110</v>
      </c>
      <c r="O1930" s="380" t="s">
        <v>1697</v>
      </c>
      <c r="P1930" s="380" t="s">
        <v>332</v>
      </c>
      <c r="Q1930" s="380" t="s">
        <v>1621</v>
      </c>
      <c r="R1930" s="380" t="s">
        <v>885</v>
      </c>
      <c r="S1930" s="379"/>
      <c r="T1930" s="380">
        <v>3</v>
      </c>
    </row>
    <row r="1931" spans="1:20" x14ac:dyDescent="0.2">
      <c r="A1931" s="151">
        <f t="shared" si="326"/>
        <v>62309</v>
      </c>
      <c r="B1931" s="151">
        <f t="shared" si="327"/>
        <v>6</v>
      </c>
      <c r="C1931" s="152">
        <f t="shared" si="328"/>
        <v>23</v>
      </c>
      <c r="D1931" s="152" t="str">
        <f t="shared" si="329"/>
        <v>石川</v>
      </c>
      <c r="E1931" s="152" t="str">
        <f t="shared" si="330"/>
        <v>里空</v>
      </c>
      <c r="F1931" s="153" t="str">
        <f t="shared" si="331"/>
        <v>ｲｼｶﾜ</v>
      </c>
      <c r="G1931" s="153" t="str">
        <f t="shared" si="332"/>
        <v>ﾘｸ</v>
      </c>
      <c r="H1931" s="154">
        <f t="shared" si="333"/>
        <v>3</v>
      </c>
      <c r="I1931" s="152" t="str">
        <f t="shared" si="335"/>
        <v>八王子実践</v>
      </c>
      <c r="K1931" s="152" t="str">
        <f t="shared" si="334"/>
        <v>男</v>
      </c>
      <c r="M1931" s="380">
        <v>62309</v>
      </c>
      <c r="N1931" s="380" t="s">
        <v>119</v>
      </c>
      <c r="O1931" s="380" t="s">
        <v>2852</v>
      </c>
      <c r="P1931" s="380" t="s">
        <v>547</v>
      </c>
      <c r="Q1931" s="380" t="s">
        <v>371</v>
      </c>
      <c r="R1931" s="380" t="s">
        <v>885</v>
      </c>
      <c r="S1931" s="379"/>
      <c r="T1931" s="380">
        <v>3</v>
      </c>
    </row>
    <row r="1932" spans="1:20" x14ac:dyDescent="0.2">
      <c r="A1932" s="151">
        <f t="shared" si="326"/>
        <v>62310</v>
      </c>
      <c r="B1932" s="151">
        <f t="shared" si="327"/>
        <v>6</v>
      </c>
      <c r="C1932" s="152">
        <f t="shared" si="328"/>
        <v>23</v>
      </c>
      <c r="D1932" s="152" t="str">
        <f t="shared" si="329"/>
        <v>大舘</v>
      </c>
      <c r="E1932" s="152" t="str">
        <f t="shared" si="330"/>
        <v>蒼一</v>
      </c>
      <c r="F1932" s="153" t="str">
        <f t="shared" si="331"/>
        <v>ｵｵﾀﾞﾃ</v>
      </c>
      <c r="G1932" s="153" t="str">
        <f t="shared" si="332"/>
        <v>ｿｳｲﾁ</v>
      </c>
      <c r="H1932" s="154">
        <f t="shared" si="333"/>
        <v>3</v>
      </c>
      <c r="I1932" s="152" t="str">
        <f t="shared" si="335"/>
        <v>八王子実践</v>
      </c>
      <c r="K1932" s="152" t="str">
        <f t="shared" si="334"/>
        <v>男</v>
      </c>
      <c r="M1932" s="380">
        <v>62310</v>
      </c>
      <c r="N1932" s="380" t="s">
        <v>1809</v>
      </c>
      <c r="O1932" s="380" t="s">
        <v>2853</v>
      </c>
      <c r="P1932" s="380" t="s">
        <v>2854</v>
      </c>
      <c r="Q1932" s="380" t="s">
        <v>2855</v>
      </c>
      <c r="R1932" s="380" t="s">
        <v>885</v>
      </c>
      <c r="S1932" s="379"/>
      <c r="T1932" s="380">
        <v>3</v>
      </c>
    </row>
    <row r="1933" spans="1:20" x14ac:dyDescent="0.2">
      <c r="A1933" s="151">
        <f t="shared" si="326"/>
        <v>62311</v>
      </c>
      <c r="B1933" s="151">
        <f t="shared" si="327"/>
        <v>6</v>
      </c>
      <c r="C1933" s="152">
        <f t="shared" si="328"/>
        <v>23</v>
      </c>
      <c r="D1933" s="152" t="str">
        <f t="shared" si="329"/>
        <v>伊藤</v>
      </c>
      <c r="E1933" s="152" t="str">
        <f t="shared" si="330"/>
        <v>瞬志</v>
      </c>
      <c r="F1933" s="153" t="str">
        <f t="shared" si="331"/>
        <v>ｲﾄｳ</v>
      </c>
      <c r="G1933" s="153" t="str">
        <f t="shared" si="332"/>
        <v>ｼｭﾝｼﾞ</v>
      </c>
      <c r="H1933" s="154">
        <f t="shared" si="333"/>
        <v>3</v>
      </c>
      <c r="I1933" s="152" t="str">
        <f t="shared" si="335"/>
        <v>八王子実践</v>
      </c>
      <c r="K1933" s="152" t="str">
        <f t="shared" si="334"/>
        <v>男</v>
      </c>
      <c r="M1933" s="380">
        <v>62311</v>
      </c>
      <c r="N1933" s="380" t="s">
        <v>106</v>
      </c>
      <c r="O1933" s="380" t="s">
        <v>2856</v>
      </c>
      <c r="P1933" s="380" t="s">
        <v>319</v>
      </c>
      <c r="Q1933" s="380" t="s">
        <v>2857</v>
      </c>
      <c r="R1933" s="380" t="s">
        <v>885</v>
      </c>
      <c r="S1933" s="379"/>
      <c r="T1933" s="380">
        <v>3</v>
      </c>
    </row>
    <row r="1934" spans="1:20" x14ac:dyDescent="0.2">
      <c r="A1934" s="151">
        <f t="shared" si="326"/>
        <v>62312</v>
      </c>
      <c r="B1934" s="151">
        <f t="shared" si="327"/>
        <v>6</v>
      </c>
      <c r="C1934" s="152">
        <f t="shared" si="328"/>
        <v>23</v>
      </c>
      <c r="D1934" s="152" t="str">
        <f t="shared" si="329"/>
        <v>安田</v>
      </c>
      <c r="E1934" s="152" t="str">
        <f t="shared" si="330"/>
        <v>光輝</v>
      </c>
      <c r="F1934" s="153" t="str">
        <f t="shared" si="331"/>
        <v>ﾔｽﾀﾞ</v>
      </c>
      <c r="G1934" s="153" t="str">
        <f t="shared" si="332"/>
        <v>ﾐﾂｷ</v>
      </c>
      <c r="H1934" s="154">
        <f t="shared" si="333"/>
        <v>3</v>
      </c>
      <c r="I1934" s="152" t="str">
        <f t="shared" si="335"/>
        <v>八王子実践</v>
      </c>
      <c r="K1934" s="152" t="str">
        <f t="shared" si="334"/>
        <v>男</v>
      </c>
      <c r="M1934" s="380">
        <v>62312</v>
      </c>
      <c r="N1934" s="380" t="s">
        <v>1737</v>
      </c>
      <c r="O1934" s="380" t="s">
        <v>641</v>
      </c>
      <c r="P1934" s="380" t="s">
        <v>1738</v>
      </c>
      <c r="Q1934" s="380" t="s">
        <v>1592</v>
      </c>
      <c r="R1934" s="380" t="s">
        <v>885</v>
      </c>
      <c r="S1934" s="379"/>
      <c r="T1934" s="380">
        <v>3</v>
      </c>
    </row>
    <row r="1935" spans="1:20" x14ac:dyDescent="0.2">
      <c r="A1935" s="151">
        <f t="shared" si="326"/>
        <v>62315</v>
      </c>
      <c r="B1935" s="151">
        <f t="shared" si="327"/>
        <v>6</v>
      </c>
      <c r="C1935" s="152">
        <f t="shared" si="328"/>
        <v>23</v>
      </c>
      <c r="D1935" s="152" t="str">
        <f t="shared" si="329"/>
        <v>石渕</v>
      </c>
      <c r="E1935" s="152" t="str">
        <f t="shared" si="330"/>
        <v>弘記</v>
      </c>
      <c r="F1935" s="153" t="str">
        <f t="shared" si="331"/>
        <v>ｲｼﾌﾞﾁ</v>
      </c>
      <c r="G1935" s="153" t="str">
        <f t="shared" si="332"/>
        <v>ﾋﾛｷ</v>
      </c>
      <c r="H1935" s="154">
        <f t="shared" si="333"/>
        <v>3</v>
      </c>
      <c r="I1935" s="152" t="str">
        <f t="shared" si="335"/>
        <v>八王子実践</v>
      </c>
      <c r="K1935" s="152" t="str">
        <f t="shared" si="334"/>
        <v>男</v>
      </c>
      <c r="M1935" s="380">
        <v>62315</v>
      </c>
      <c r="N1935" s="380" t="s">
        <v>3044</v>
      </c>
      <c r="O1935" s="380" t="s">
        <v>3045</v>
      </c>
      <c r="P1935" s="380" t="s">
        <v>3046</v>
      </c>
      <c r="Q1935" s="380" t="s">
        <v>391</v>
      </c>
      <c r="R1935" s="380" t="s">
        <v>885</v>
      </c>
      <c r="S1935" s="379"/>
      <c r="T1935" s="380">
        <v>3</v>
      </c>
    </row>
    <row r="1936" spans="1:20" x14ac:dyDescent="0.2">
      <c r="A1936" s="151">
        <f t="shared" si="326"/>
        <v>62316</v>
      </c>
      <c r="B1936" s="151">
        <f t="shared" si="327"/>
        <v>6</v>
      </c>
      <c r="C1936" s="152">
        <f t="shared" si="328"/>
        <v>23</v>
      </c>
      <c r="D1936" s="152" t="str">
        <f t="shared" si="329"/>
        <v>中村</v>
      </c>
      <c r="E1936" s="152" t="str">
        <f t="shared" si="330"/>
        <v>優佑</v>
      </c>
      <c r="F1936" s="153" t="str">
        <f t="shared" si="331"/>
        <v>ﾅｶﾑﾗ</v>
      </c>
      <c r="G1936" s="153" t="str">
        <f t="shared" si="332"/>
        <v>ﾕｳｽｹ</v>
      </c>
      <c r="H1936" s="154">
        <f t="shared" si="333"/>
        <v>2</v>
      </c>
      <c r="I1936" s="152" t="str">
        <f t="shared" si="335"/>
        <v>八王子実践</v>
      </c>
      <c r="K1936" s="152" t="str">
        <f t="shared" si="334"/>
        <v>男</v>
      </c>
      <c r="M1936" s="380">
        <v>62316</v>
      </c>
      <c r="N1936" s="380" t="s">
        <v>147</v>
      </c>
      <c r="O1936" s="380" t="s">
        <v>3496</v>
      </c>
      <c r="P1936" s="380" t="s">
        <v>445</v>
      </c>
      <c r="Q1936" s="380" t="s">
        <v>447</v>
      </c>
      <c r="R1936" s="380" t="s">
        <v>885</v>
      </c>
      <c r="S1936" s="379"/>
      <c r="T1936" s="380">
        <v>2</v>
      </c>
    </row>
    <row r="1937" spans="1:20" x14ac:dyDescent="0.2">
      <c r="A1937" s="151">
        <f t="shared" si="326"/>
        <v>62317</v>
      </c>
      <c r="B1937" s="151">
        <f t="shared" si="327"/>
        <v>6</v>
      </c>
      <c r="C1937" s="152">
        <f t="shared" si="328"/>
        <v>23</v>
      </c>
      <c r="D1937" s="152" t="str">
        <f t="shared" si="329"/>
        <v>沼尻</v>
      </c>
      <c r="E1937" s="152" t="str">
        <f t="shared" si="330"/>
        <v>章吾</v>
      </c>
      <c r="F1937" s="153" t="str">
        <f t="shared" si="331"/>
        <v>ﾇﾏｼﾞﾘ</v>
      </c>
      <c r="G1937" s="153" t="str">
        <f t="shared" si="332"/>
        <v>ｼｮｳｺﾞ</v>
      </c>
      <c r="H1937" s="154">
        <f t="shared" si="333"/>
        <v>2</v>
      </c>
      <c r="I1937" s="152" t="str">
        <f t="shared" si="335"/>
        <v>八王子実践</v>
      </c>
      <c r="K1937" s="152" t="str">
        <f t="shared" si="334"/>
        <v>男</v>
      </c>
      <c r="M1937" s="380">
        <v>62317</v>
      </c>
      <c r="N1937" s="380" t="s">
        <v>4605</v>
      </c>
      <c r="O1937" s="380" t="s">
        <v>4606</v>
      </c>
      <c r="P1937" s="380" t="s">
        <v>4607</v>
      </c>
      <c r="Q1937" s="380" t="s">
        <v>990</v>
      </c>
      <c r="R1937" s="380" t="s">
        <v>885</v>
      </c>
      <c r="S1937" s="379"/>
      <c r="T1937" s="380">
        <v>2</v>
      </c>
    </row>
    <row r="1938" spans="1:20" x14ac:dyDescent="0.2">
      <c r="A1938" s="151">
        <f t="shared" si="326"/>
        <v>62318</v>
      </c>
      <c r="B1938" s="151">
        <f t="shared" si="327"/>
        <v>6</v>
      </c>
      <c r="C1938" s="152">
        <f t="shared" si="328"/>
        <v>23</v>
      </c>
      <c r="D1938" s="152" t="str">
        <f t="shared" si="329"/>
        <v>西片</v>
      </c>
      <c r="E1938" s="152" t="str">
        <f t="shared" si="330"/>
        <v>優斗</v>
      </c>
      <c r="F1938" s="153" t="str">
        <f t="shared" si="331"/>
        <v>ﾆｼｶﾀ</v>
      </c>
      <c r="G1938" s="153" t="str">
        <f t="shared" si="332"/>
        <v>ﾕｳﾄ</v>
      </c>
      <c r="H1938" s="154">
        <f t="shared" si="333"/>
        <v>2</v>
      </c>
      <c r="I1938" s="152" t="str">
        <f t="shared" si="335"/>
        <v>八王子実践</v>
      </c>
      <c r="K1938" s="152" t="str">
        <f t="shared" si="334"/>
        <v>男</v>
      </c>
      <c r="M1938" s="380">
        <v>62318</v>
      </c>
      <c r="N1938" s="380" t="s">
        <v>4923</v>
      </c>
      <c r="O1938" s="380" t="s">
        <v>1305</v>
      </c>
      <c r="P1938" s="380" t="s">
        <v>4608</v>
      </c>
      <c r="Q1938" s="380" t="s">
        <v>423</v>
      </c>
      <c r="R1938" s="380" t="s">
        <v>885</v>
      </c>
      <c r="S1938" s="379"/>
      <c r="T1938" s="380">
        <v>2</v>
      </c>
    </row>
    <row r="1939" spans="1:20" x14ac:dyDescent="0.2">
      <c r="A1939" s="151">
        <f t="shared" si="326"/>
        <v>62319</v>
      </c>
      <c r="B1939" s="151">
        <f t="shared" si="327"/>
        <v>6</v>
      </c>
      <c r="C1939" s="152">
        <f t="shared" si="328"/>
        <v>23</v>
      </c>
      <c r="D1939" s="152" t="str">
        <f t="shared" si="329"/>
        <v>落合</v>
      </c>
      <c r="E1939" s="152" t="str">
        <f t="shared" si="330"/>
        <v>繭</v>
      </c>
      <c r="F1939" s="153" t="str">
        <f t="shared" si="331"/>
        <v>ｵﾁｱｲ</v>
      </c>
      <c r="G1939" s="153" t="str">
        <f t="shared" si="332"/>
        <v>ﾏﾕ</v>
      </c>
      <c r="H1939" s="154">
        <f t="shared" si="333"/>
        <v>2</v>
      </c>
      <c r="I1939" s="152" t="str">
        <f t="shared" si="335"/>
        <v>八王子実践</v>
      </c>
      <c r="K1939" s="152" t="str">
        <f t="shared" si="334"/>
        <v>男</v>
      </c>
      <c r="M1939" s="380">
        <v>62319</v>
      </c>
      <c r="N1939" s="380" t="s">
        <v>1316</v>
      </c>
      <c r="O1939" s="380" t="s">
        <v>4609</v>
      </c>
      <c r="P1939" s="380" t="s">
        <v>1317</v>
      </c>
      <c r="Q1939" s="380" t="s">
        <v>328</v>
      </c>
      <c r="R1939" s="380" t="s">
        <v>885</v>
      </c>
      <c r="S1939" s="379"/>
      <c r="T1939" s="380">
        <v>2</v>
      </c>
    </row>
    <row r="1940" spans="1:20" x14ac:dyDescent="0.2">
      <c r="A1940" s="151">
        <f t="shared" si="326"/>
        <v>62321</v>
      </c>
      <c r="B1940" s="151">
        <f t="shared" si="327"/>
        <v>6</v>
      </c>
      <c r="C1940" s="152">
        <f t="shared" si="328"/>
        <v>23</v>
      </c>
      <c r="D1940" s="152" t="str">
        <f t="shared" si="329"/>
        <v>椿</v>
      </c>
      <c r="E1940" s="152" t="str">
        <f t="shared" si="330"/>
        <v>勘太朗</v>
      </c>
      <c r="F1940" s="153" t="str">
        <f t="shared" si="331"/>
        <v>ﾂﾊﾞｷ</v>
      </c>
      <c r="G1940" s="153" t="str">
        <f t="shared" si="332"/>
        <v>ｶﾝﾀﾛｳ</v>
      </c>
      <c r="H1940" s="154">
        <f t="shared" si="333"/>
        <v>2</v>
      </c>
      <c r="I1940" s="152" t="str">
        <f t="shared" si="335"/>
        <v>八王子実践</v>
      </c>
      <c r="K1940" s="152" t="str">
        <f t="shared" si="334"/>
        <v>男</v>
      </c>
      <c r="M1940" s="380">
        <v>62321</v>
      </c>
      <c r="N1940" s="380" t="s">
        <v>4610</v>
      </c>
      <c r="O1940" s="380" t="s">
        <v>4611</v>
      </c>
      <c r="P1940" s="380" t="s">
        <v>4612</v>
      </c>
      <c r="Q1940" s="380" t="s">
        <v>4613</v>
      </c>
      <c r="R1940" s="380" t="s">
        <v>885</v>
      </c>
      <c r="S1940" s="379"/>
      <c r="T1940" s="380">
        <v>2</v>
      </c>
    </row>
    <row r="1941" spans="1:20" x14ac:dyDescent="0.2">
      <c r="A1941" s="151">
        <f t="shared" si="326"/>
        <v>62323</v>
      </c>
      <c r="B1941" s="151">
        <f t="shared" si="327"/>
        <v>6</v>
      </c>
      <c r="C1941" s="152">
        <f t="shared" si="328"/>
        <v>23</v>
      </c>
      <c r="D1941" s="152" t="str">
        <f t="shared" si="329"/>
        <v>池見</v>
      </c>
      <c r="E1941" s="152" t="str">
        <f t="shared" si="330"/>
        <v>尚也</v>
      </c>
      <c r="F1941" s="153" t="str">
        <f t="shared" si="331"/>
        <v>ｲｹﾐ</v>
      </c>
      <c r="G1941" s="153" t="str">
        <f t="shared" si="332"/>
        <v>ﾅｵﾔ</v>
      </c>
      <c r="H1941" s="154">
        <f t="shared" si="333"/>
        <v>2</v>
      </c>
      <c r="I1941" s="152" t="str">
        <f t="shared" si="335"/>
        <v>八王子実践</v>
      </c>
      <c r="K1941" s="152" t="str">
        <f t="shared" si="334"/>
        <v>男</v>
      </c>
      <c r="M1941" s="380">
        <v>62323</v>
      </c>
      <c r="N1941" s="380" t="s">
        <v>4614</v>
      </c>
      <c r="O1941" s="380" t="s">
        <v>4615</v>
      </c>
      <c r="P1941" s="380" t="s">
        <v>4616</v>
      </c>
      <c r="Q1941" s="380" t="s">
        <v>598</v>
      </c>
      <c r="R1941" s="380" t="s">
        <v>885</v>
      </c>
      <c r="S1941" s="379"/>
      <c r="T1941" s="380">
        <v>2</v>
      </c>
    </row>
    <row r="1942" spans="1:20" x14ac:dyDescent="0.2">
      <c r="A1942" s="151">
        <f t="shared" si="326"/>
        <v>62324</v>
      </c>
      <c r="B1942" s="151">
        <f t="shared" si="327"/>
        <v>6</v>
      </c>
      <c r="C1942" s="152">
        <f t="shared" si="328"/>
        <v>23</v>
      </c>
      <c r="D1942" s="152" t="str">
        <f t="shared" si="329"/>
        <v>白石</v>
      </c>
      <c r="E1942" s="152" t="str">
        <f t="shared" si="330"/>
        <v>航一</v>
      </c>
      <c r="F1942" s="153" t="str">
        <f t="shared" si="331"/>
        <v>ｼﾗｲｼ</v>
      </c>
      <c r="G1942" s="153" t="str">
        <f t="shared" si="332"/>
        <v>ｺｳｲﾁ</v>
      </c>
      <c r="H1942" s="154">
        <f t="shared" si="333"/>
        <v>2</v>
      </c>
      <c r="I1942" s="152" t="str">
        <f t="shared" si="335"/>
        <v>八王子実践</v>
      </c>
      <c r="K1942" s="152" t="str">
        <f t="shared" si="334"/>
        <v>男</v>
      </c>
      <c r="M1942" s="380">
        <v>62324</v>
      </c>
      <c r="N1942" s="380" t="s">
        <v>3721</v>
      </c>
      <c r="O1942" s="380" t="s">
        <v>4617</v>
      </c>
      <c r="P1942" s="380" t="s">
        <v>3722</v>
      </c>
      <c r="Q1942" s="380" t="s">
        <v>632</v>
      </c>
      <c r="R1942" s="380" t="s">
        <v>885</v>
      </c>
      <c r="S1942" s="379"/>
      <c r="T1942" s="380">
        <v>2</v>
      </c>
    </row>
    <row r="1943" spans="1:20" x14ac:dyDescent="0.2">
      <c r="A1943" s="151">
        <f t="shared" si="326"/>
        <v>62325</v>
      </c>
      <c r="B1943" s="151">
        <f t="shared" si="327"/>
        <v>6</v>
      </c>
      <c r="C1943" s="152">
        <f t="shared" si="328"/>
        <v>23</v>
      </c>
      <c r="D1943" s="152" t="str">
        <f t="shared" si="329"/>
        <v>大矢</v>
      </c>
      <c r="E1943" s="152" t="str">
        <f t="shared" si="330"/>
        <v>翔平</v>
      </c>
      <c r="F1943" s="153" t="str">
        <f t="shared" si="331"/>
        <v>ｵｵﾔ</v>
      </c>
      <c r="G1943" s="153" t="str">
        <f t="shared" si="332"/>
        <v>ｼｮｳﾍｲ</v>
      </c>
      <c r="H1943" s="154">
        <f t="shared" si="333"/>
        <v>2</v>
      </c>
      <c r="I1943" s="152" t="str">
        <f t="shared" si="335"/>
        <v>八王子実践</v>
      </c>
      <c r="K1943" s="152" t="str">
        <f t="shared" si="334"/>
        <v>男</v>
      </c>
      <c r="M1943" s="380">
        <v>62325</v>
      </c>
      <c r="N1943" s="380" t="s">
        <v>4618</v>
      </c>
      <c r="O1943" s="380" t="s">
        <v>160</v>
      </c>
      <c r="P1943" s="380" t="s">
        <v>4064</v>
      </c>
      <c r="Q1943" s="380" t="s">
        <v>497</v>
      </c>
      <c r="R1943" s="380" t="s">
        <v>885</v>
      </c>
      <c r="S1943" s="379"/>
      <c r="T1943" s="380">
        <v>2</v>
      </c>
    </row>
    <row r="1944" spans="1:20" x14ac:dyDescent="0.2">
      <c r="A1944" s="151">
        <f t="shared" si="326"/>
        <v>62326</v>
      </c>
      <c r="B1944" s="151">
        <f t="shared" si="327"/>
        <v>6</v>
      </c>
      <c r="C1944" s="152">
        <f t="shared" si="328"/>
        <v>23</v>
      </c>
      <c r="D1944" s="152" t="str">
        <f t="shared" si="329"/>
        <v>石附</v>
      </c>
      <c r="E1944" s="152" t="str">
        <f t="shared" si="330"/>
        <v>祐人</v>
      </c>
      <c r="F1944" s="153" t="str">
        <f t="shared" si="331"/>
        <v>ｲｼﾂﾞｷ</v>
      </c>
      <c r="G1944" s="153" t="str">
        <f t="shared" si="332"/>
        <v>ﾕｳﾄ</v>
      </c>
      <c r="H1944" s="154">
        <f t="shared" si="333"/>
        <v>2</v>
      </c>
      <c r="I1944" s="152" t="str">
        <f t="shared" si="335"/>
        <v>八王子実践</v>
      </c>
      <c r="K1944" s="152" t="str">
        <f t="shared" si="334"/>
        <v>男</v>
      </c>
      <c r="M1944" s="380">
        <v>62326</v>
      </c>
      <c r="N1944" s="380" t="s">
        <v>4619</v>
      </c>
      <c r="O1944" s="380" t="s">
        <v>4620</v>
      </c>
      <c r="P1944" s="380" t="s">
        <v>4621</v>
      </c>
      <c r="Q1944" s="380" t="s">
        <v>423</v>
      </c>
      <c r="R1944" s="380" t="s">
        <v>885</v>
      </c>
      <c r="S1944" s="379"/>
      <c r="T1944" s="380">
        <v>2</v>
      </c>
    </row>
    <row r="1945" spans="1:20" x14ac:dyDescent="0.2">
      <c r="A1945" s="151">
        <f t="shared" si="326"/>
        <v>62327</v>
      </c>
      <c r="B1945" s="151">
        <f t="shared" si="327"/>
        <v>6</v>
      </c>
      <c r="C1945" s="152">
        <f t="shared" si="328"/>
        <v>23</v>
      </c>
      <c r="D1945" s="152" t="str">
        <f t="shared" si="329"/>
        <v>橋本</v>
      </c>
      <c r="E1945" s="152" t="str">
        <f t="shared" si="330"/>
        <v>優毅</v>
      </c>
      <c r="F1945" s="153" t="str">
        <f t="shared" si="331"/>
        <v>ﾊｼﾓﾄ</v>
      </c>
      <c r="G1945" s="153" t="str">
        <f t="shared" si="332"/>
        <v>ﾏｻｷ</v>
      </c>
      <c r="H1945" s="154">
        <f t="shared" si="333"/>
        <v>2</v>
      </c>
      <c r="I1945" s="152" t="str">
        <f t="shared" si="335"/>
        <v>八王子実践</v>
      </c>
      <c r="K1945" s="152" t="str">
        <f t="shared" si="334"/>
        <v>男</v>
      </c>
      <c r="M1945" s="380">
        <v>62327</v>
      </c>
      <c r="N1945" s="380" t="s">
        <v>945</v>
      </c>
      <c r="O1945" s="380" t="s">
        <v>4622</v>
      </c>
      <c r="P1945" s="380" t="s">
        <v>946</v>
      </c>
      <c r="Q1945" s="380" t="s">
        <v>446</v>
      </c>
      <c r="R1945" s="380" t="s">
        <v>885</v>
      </c>
      <c r="S1945" s="379"/>
      <c r="T1945" s="380">
        <v>2</v>
      </c>
    </row>
    <row r="1946" spans="1:20" x14ac:dyDescent="0.2">
      <c r="A1946" s="151">
        <f t="shared" si="326"/>
        <v>62328</v>
      </c>
      <c r="B1946" s="151">
        <f t="shared" si="327"/>
        <v>6</v>
      </c>
      <c r="C1946" s="152">
        <f t="shared" si="328"/>
        <v>23</v>
      </c>
      <c r="D1946" s="152" t="str">
        <f t="shared" si="329"/>
        <v>水野谷</v>
      </c>
      <c r="E1946" s="152" t="str">
        <f t="shared" si="330"/>
        <v>隼紀</v>
      </c>
      <c r="F1946" s="153" t="str">
        <f t="shared" si="331"/>
        <v>ﾐｽﾞﾉﾔ</v>
      </c>
      <c r="G1946" s="153" t="str">
        <f t="shared" si="332"/>
        <v>ｼｭﾝｷ</v>
      </c>
      <c r="H1946" s="154">
        <f t="shared" si="333"/>
        <v>2</v>
      </c>
      <c r="I1946" s="152" t="str">
        <f t="shared" si="335"/>
        <v>八王子実践</v>
      </c>
      <c r="K1946" s="152" t="str">
        <f t="shared" si="334"/>
        <v>男</v>
      </c>
      <c r="M1946" s="380">
        <v>62328</v>
      </c>
      <c r="N1946" s="380" t="s">
        <v>4623</v>
      </c>
      <c r="O1946" s="380" t="s">
        <v>4624</v>
      </c>
      <c r="P1946" s="380" t="s">
        <v>4625</v>
      </c>
      <c r="Q1946" s="380" t="s">
        <v>2228</v>
      </c>
      <c r="R1946" s="380" t="s">
        <v>885</v>
      </c>
      <c r="S1946" s="379"/>
      <c r="T1946" s="380">
        <v>2</v>
      </c>
    </row>
    <row r="1947" spans="1:20" x14ac:dyDescent="0.2">
      <c r="A1947" s="151">
        <f t="shared" si="326"/>
        <v>62329</v>
      </c>
      <c r="B1947" s="151">
        <f t="shared" si="327"/>
        <v>6</v>
      </c>
      <c r="C1947" s="152">
        <f t="shared" si="328"/>
        <v>23</v>
      </c>
      <c r="D1947" s="152" t="str">
        <f t="shared" si="329"/>
        <v>須長</v>
      </c>
      <c r="E1947" s="152" t="str">
        <f t="shared" si="330"/>
        <v>辰友</v>
      </c>
      <c r="F1947" s="153" t="str">
        <f t="shared" si="331"/>
        <v>ｽﾅｶﾞ</v>
      </c>
      <c r="G1947" s="153" t="str">
        <f t="shared" si="332"/>
        <v>ｼﾝｽｹ</v>
      </c>
      <c r="H1947" s="154">
        <f t="shared" si="333"/>
        <v>2</v>
      </c>
      <c r="I1947" s="152" t="str">
        <f t="shared" si="335"/>
        <v>八王子実践</v>
      </c>
      <c r="K1947" s="152" t="str">
        <f t="shared" si="334"/>
        <v>男</v>
      </c>
      <c r="M1947" s="380">
        <v>62329</v>
      </c>
      <c r="N1947" s="380" t="s">
        <v>4626</v>
      </c>
      <c r="O1947" s="380" t="s">
        <v>4627</v>
      </c>
      <c r="P1947" s="380" t="s">
        <v>2250</v>
      </c>
      <c r="Q1947" s="380" t="s">
        <v>4513</v>
      </c>
      <c r="R1947" s="380" t="s">
        <v>885</v>
      </c>
      <c r="S1947" s="379"/>
      <c r="T1947" s="380">
        <v>2</v>
      </c>
    </row>
    <row r="1948" spans="1:20" x14ac:dyDescent="0.2">
      <c r="A1948" s="151">
        <f t="shared" si="326"/>
        <v>62330</v>
      </c>
      <c r="B1948" s="151">
        <f t="shared" si="327"/>
        <v>6</v>
      </c>
      <c r="C1948" s="152">
        <f t="shared" si="328"/>
        <v>23</v>
      </c>
      <c r="D1948" s="152" t="str">
        <f t="shared" si="329"/>
        <v>西勝</v>
      </c>
      <c r="E1948" s="152" t="str">
        <f t="shared" si="330"/>
        <v>皓</v>
      </c>
      <c r="F1948" s="153" t="str">
        <f t="shared" si="331"/>
        <v>ﾆｼｶﾂ</v>
      </c>
      <c r="G1948" s="153" t="str">
        <f t="shared" si="332"/>
        <v>ｺｳ</v>
      </c>
      <c r="H1948" s="154">
        <f t="shared" si="333"/>
        <v>2</v>
      </c>
      <c r="I1948" s="152" t="str">
        <f t="shared" si="335"/>
        <v>八王子実践</v>
      </c>
      <c r="K1948" s="152" t="str">
        <f t="shared" si="334"/>
        <v>男</v>
      </c>
      <c r="M1948" s="380">
        <v>62330</v>
      </c>
      <c r="N1948" s="380" t="s">
        <v>4628</v>
      </c>
      <c r="O1948" s="380" t="s">
        <v>4629</v>
      </c>
      <c r="P1948" s="380" t="s">
        <v>4630</v>
      </c>
      <c r="Q1948" s="380" t="s">
        <v>566</v>
      </c>
      <c r="R1948" s="380" t="s">
        <v>885</v>
      </c>
      <c r="S1948" s="379"/>
      <c r="T1948" s="380">
        <v>2</v>
      </c>
    </row>
    <row r="1949" spans="1:20" x14ac:dyDescent="0.2">
      <c r="A1949" s="151">
        <f t="shared" si="326"/>
        <v>62332</v>
      </c>
      <c r="B1949" s="151">
        <f t="shared" si="327"/>
        <v>6</v>
      </c>
      <c r="C1949" s="152">
        <f t="shared" si="328"/>
        <v>23</v>
      </c>
      <c r="D1949" s="152" t="str">
        <f t="shared" si="329"/>
        <v>浪瀬</v>
      </c>
      <c r="E1949" s="152" t="str">
        <f t="shared" si="330"/>
        <v>恵士</v>
      </c>
      <c r="F1949" s="153" t="str">
        <f t="shared" si="331"/>
        <v>ﾅﾐｾ</v>
      </c>
      <c r="G1949" s="153" t="str">
        <f t="shared" si="332"/>
        <v>ｹｲｼ</v>
      </c>
      <c r="H1949" s="154">
        <f t="shared" si="333"/>
        <v>2</v>
      </c>
      <c r="I1949" s="152" t="str">
        <f t="shared" si="335"/>
        <v>八王子実践</v>
      </c>
      <c r="K1949" s="152" t="str">
        <f t="shared" si="334"/>
        <v>男</v>
      </c>
      <c r="M1949" s="380">
        <v>62332</v>
      </c>
      <c r="N1949" s="380" t="s">
        <v>4919</v>
      </c>
      <c r="O1949" s="380" t="s">
        <v>4920</v>
      </c>
      <c r="P1949" s="380" t="s">
        <v>4921</v>
      </c>
      <c r="Q1949" s="380" t="s">
        <v>4922</v>
      </c>
      <c r="R1949" s="380" t="s">
        <v>885</v>
      </c>
      <c r="S1949" s="379"/>
      <c r="T1949" s="380">
        <v>2</v>
      </c>
    </row>
    <row r="1950" spans="1:20" x14ac:dyDescent="0.2">
      <c r="A1950" s="151">
        <f t="shared" si="326"/>
        <v>62333</v>
      </c>
      <c r="B1950" s="151">
        <f t="shared" si="327"/>
        <v>6</v>
      </c>
      <c r="C1950" s="152">
        <f t="shared" si="328"/>
        <v>23</v>
      </c>
      <c r="D1950" s="152" t="str">
        <f t="shared" si="329"/>
        <v>山上</v>
      </c>
      <c r="E1950" s="152" t="str">
        <f t="shared" si="330"/>
        <v>櫻貴</v>
      </c>
      <c r="F1950" s="153" t="str">
        <f t="shared" si="331"/>
        <v>ﾔﾏｶﾞﾐ</v>
      </c>
      <c r="G1950" s="153" t="str">
        <f t="shared" si="332"/>
        <v>ｵｳｷ</v>
      </c>
      <c r="H1950" s="154">
        <f t="shared" si="333"/>
        <v>1</v>
      </c>
      <c r="I1950" s="152" t="str">
        <f t="shared" si="335"/>
        <v>八王子実践</v>
      </c>
      <c r="K1950" s="152" t="str">
        <f t="shared" si="334"/>
        <v>男</v>
      </c>
      <c r="M1950" s="380">
        <v>62333</v>
      </c>
      <c r="N1950" s="380" t="s">
        <v>6181</v>
      </c>
      <c r="O1950" s="380" t="s">
        <v>6182</v>
      </c>
      <c r="P1950" s="380" t="s">
        <v>6183</v>
      </c>
      <c r="Q1950" s="380" t="s">
        <v>6184</v>
      </c>
      <c r="R1950" s="380" t="s">
        <v>885</v>
      </c>
      <c r="S1950" s="379"/>
      <c r="T1950" s="380">
        <v>1</v>
      </c>
    </row>
    <row r="1951" spans="1:20" x14ac:dyDescent="0.2">
      <c r="A1951" s="151">
        <f t="shared" si="326"/>
        <v>62334</v>
      </c>
      <c r="B1951" s="151">
        <f t="shared" si="327"/>
        <v>6</v>
      </c>
      <c r="C1951" s="152">
        <f t="shared" si="328"/>
        <v>23</v>
      </c>
      <c r="D1951" s="152" t="str">
        <f t="shared" si="329"/>
        <v>小林</v>
      </c>
      <c r="E1951" s="152" t="str">
        <f t="shared" si="330"/>
        <v>響</v>
      </c>
      <c r="F1951" s="153" t="str">
        <f t="shared" si="331"/>
        <v>ｺﾊﾞﾔｼ</v>
      </c>
      <c r="G1951" s="153" t="str">
        <f t="shared" si="332"/>
        <v>ﾋﾋﾞｷ</v>
      </c>
      <c r="H1951" s="154">
        <f t="shared" si="333"/>
        <v>1</v>
      </c>
      <c r="I1951" s="152" t="str">
        <f t="shared" si="335"/>
        <v>八王子実践</v>
      </c>
      <c r="K1951" s="152" t="str">
        <f t="shared" si="334"/>
        <v>男</v>
      </c>
      <c r="M1951" s="380">
        <v>62334</v>
      </c>
      <c r="N1951" s="380" t="s">
        <v>121</v>
      </c>
      <c r="O1951" s="380" t="s">
        <v>1234</v>
      </c>
      <c r="P1951" s="380" t="s">
        <v>375</v>
      </c>
      <c r="Q1951" s="380" t="s">
        <v>16</v>
      </c>
      <c r="R1951" s="380" t="s">
        <v>885</v>
      </c>
      <c r="S1951" s="379"/>
      <c r="T1951" s="380">
        <v>1</v>
      </c>
    </row>
    <row r="1952" spans="1:20" x14ac:dyDescent="0.2">
      <c r="A1952" s="151">
        <f t="shared" si="326"/>
        <v>62335</v>
      </c>
      <c r="B1952" s="151">
        <f t="shared" si="327"/>
        <v>6</v>
      </c>
      <c r="C1952" s="152">
        <f t="shared" si="328"/>
        <v>23</v>
      </c>
      <c r="D1952" s="152" t="str">
        <f t="shared" si="329"/>
        <v>加藤</v>
      </c>
      <c r="E1952" s="152" t="str">
        <f t="shared" si="330"/>
        <v>浩平</v>
      </c>
      <c r="F1952" s="153" t="str">
        <f t="shared" si="331"/>
        <v>ｶﾄｳ</v>
      </c>
      <c r="G1952" s="153" t="str">
        <f t="shared" si="332"/>
        <v>ｺｳﾍｲ</v>
      </c>
      <c r="H1952" s="154">
        <f t="shared" si="333"/>
        <v>1</v>
      </c>
      <c r="I1952" s="152" t="str">
        <f t="shared" si="335"/>
        <v>八王子実践</v>
      </c>
      <c r="K1952" s="152" t="str">
        <f t="shared" si="334"/>
        <v>男</v>
      </c>
      <c r="M1952" s="380">
        <v>62335</v>
      </c>
      <c r="N1952" s="380" t="s">
        <v>111</v>
      </c>
      <c r="O1952" s="380" t="s">
        <v>6185</v>
      </c>
      <c r="P1952" s="380" t="s">
        <v>348</v>
      </c>
      <c r="Q1952" s="380" t="s">
        <v>355</v>
      </c>
      <c r="R1952" s="380" t="s">
        <v>885</v>
      </c>
      <c r="S1952" s="379"/>
      <c r="T1952" s="380">
        <v>1</v>
      </c>
    </row>
    <row r="1953" spans="1:20" x14ac:dyDescent="0.2">
      <c r="A1953" s="151">
        <f t="shared" si="326"/>
        <v>62336</v>
      </c>
      <c r="B1953" s="151">
        <f t="shared" si="327"/>
        <v>6</v>
      </c>
      <c r="C1953" s="152">
        <f t="shared" si="328"/>
        <v>23</v>
      </c>
      <c r="D1953" s="152" t="str">
        <f t="shared" si="329"/>
        <v>石山</v>
      </c>
      <c r="E1953" s="152" t="str">
        <f t="shared" si="330"/>
        <v>尚生</v>
      </c>
      <c r="F1953" s="153" t="str">
        <f t="shared" si="331"/>
        <v>ｲｼﾔﾏ</v>
      </c>
      <c r="G1953" s="153" t="str">
        <f t="shared" si="332"/>
        <v>ﾅｵｷ</v>
      </c>
      <c r="H1953" s="154">
        <f t="shared" si="333"/>
        <v>1</v>
      </c>
      <c r="I1953" s="152" t="str">
        <f t="shared" si="335"/>
        <v>八王子実践</v>
      </c>
      <c r="K1953" s="152" t="str">
        <f t="shared" si="334"/>
        <v>男</v>
      </c>
      <c r="M1953" s="380">
        <v>62336</v>
      </c>
      <c r="N1953" s="380" t="s">
        <v>5808</v>
      </c>
      <c r="O1953" s="380" t="s">
        <v>6186</v>
      </c>
      <c r="P1953" s="380" t="s">
        <v>5810</v>
      </c>
      <c r="Q1953" s="380" t="s">
        <v>385</v>
      </c>
      <c r="R1953" s="380" t="s">
        <v>885</v>
      </c>
      <c r="S1953" s="379"/>
      <c r="T1953" s="380">
        <v>1</v>
      </c>
    </row>
    <row r="1954" spans="1:20" x14ac:dyDescent="0.2">
      <c r="A1954" s="151">
        <f t="shared" si="326"/>
        <v>62337</v>
      </c>
      <c r="B1954" s="151">
        <f t="shared" si="327"/>
        <v>6</v>
      </c>
      <c r="C1954" s="152">
        <f t="shared" si="328"/>
        <v>23</v>
      </c>
      <c r="D1954" s="152" t="str">
        <f t="shared" si="329"/>
        <v>浜田</v>
      </c>
      <c r="E1954" s="152" t="str">
        <f t="shared" si="330"/>
        <v>祐爾</v>
      </c>
      <c r="F1954" s="153" t="str">
        <f t="shared" si="331"/>
        <v>ﾊﾏﾀﾞ</v>
      </c>
      <c r="G1954" s="153" t="str">
        <f t="shared" si="332"/>
        <v>ﾕｳｼﾞ</v>
      </c>
      <c r="H1954" s="154">
        <f t="shared" si="333"/>
        <v>1</v>
      </c>
      <c r="I1954" s="152" t="str">
        <f t="shared" si="335"/>
        <v>八王子実践</v>
      </c>
      <c r="K1954" s="152" t="str">
        <f t="shared" si="334"/>
        <v>男</v>
      </c>
      <c r="M1954" s="380">
        <v>62337</v>
      </c>
      <c r="N1954" s="380" t="s">
        <v>5435</v>
      </c>
      <c r="O1954" s="380" t="s">
        <v>6187</v>
      </c>
      <c r="P1954" s="380" t="s">
        <v>5079</v>
      </c>
      <c r="Q1954" s="380" t="s">
        <v>489</v>
      </c>
      <c r="R1954" s="380" t="s">
        <v>885</v>
      </c>
      <c r="S1954" s="379"/>
      <c r="T1954" s="380">
        <v>1</v>
      </c>
    </row>
    <row r="1955" spans="1:20" x14ac:dyDescent="0.2">
      <c r="A1955" s="151">
        <f t="shared" si="326"/>
        <v>62338</v>
      </c>
      <c r="B1955" s="151">
        <f t="shared" si="327"/>
        <v>6</v>
      </c>
      <c r="C1955" s="152">
        <f t="shared" si="328"/>
        <v>23</v>
      </c>
      <c r="D1955" s="152" t="str">
        <f t="shared" si="329"/>
        <v>前田</v>
      </c>
      <c r="E1955" s="152" t="str">
        <f t="shared" si="330"/>
        <v>信大</v>
      </c>
      <c r="F1955" s="153" t="str">
        <f t="shared" si="331"/>
        <v>ﾏｴﾀﾞ</v>
      </c>
      <c r="G1955" s="153" t="str">
        <f t="shared" si="332"/>
        <v>ﾉﾌﾞﾋﾛ</v>
      </c>
      <c r="H1955" s="154">
        <f t="shared" si="333"/>
        <v>1</v>
      </c>
      <c r="I1955" s="152" t="str">
        <f t="shared" si="335"/>
        <v>八王子実践</v>
      </c>
      <c r="K1955" s="152" t="str">
        <f t="shared" si="334"/>
        <v>男</v>
      </c>
      <c r="M1955" s="380">
        <v>62338</v>
      </c>
      <c r="N1955" s="380" t="s">
        <v>176</v>
      </c>
      <c r="O1955" s="380" t="s">
        <v>6188</v>
      </c>
      <c r="P1955" s="380" t="s">
        <v>367</v>
      </c>
      <c r="Q1955" s="380" t="s">
        <v>6189</v>
      </c>
      <c r="R1955" s="380" t="s">
        <v>885</v>
      </c>
      <c r="S1955" s="379"/>
      <c r="T1955" s="380">
        <v>1</v>
      </c>
    </row>
    <row r="1956" spans="1:20" x14ac:dyDescent="0.2">
      <c r="A1956" s="151">
        <f t="shared" si="326"/>
        <v>62339</v>
      </c>
      <c r="B1956" s="151">
        <f t="shared" si="327"/>
        <v>6</v>
      </c>
      <c r="C1956" s="152">
        <f t="shared" si="328"/>
        <v>23</v>
      </c>
      <c r="D1956" s="152" t="str">
        <f t="shared" si="329"/>
        <v>原口</v>
      </c>
      <c r="E1956" s="152" t="str">
        <f t="shared" si="330"/>
        <v>純平</v>
      </c>
      <c r="F1956" s="153" t="str">
        <f t="shared" si="331"/>
        <v>ﾊﾗｸﾞﾁ</v>
      </c>
      <c r="G1956" s="153" t="str">
        <f t="shared" si="332"/>
        <v>ｼﾞｭﾝﾍﾟｲ</v>
      </c>
      <c r="H1956" s="154">
        <f t="shared" si="333"/>
        <v>1</v>
      </c>
      <c r="I1956" s="152" t="str">
        <f t="shared" si="335"/>
        <v>八王子実践</v>
      </c>
      <c r="K1956" s="152" t="str">
        <f t="shared" si="334"/>
        <v>男</v>
      </c>
      <c r="M1956" s="380">
        <v>62339</v>
      </c>
      <c r="N1956" s="380" t="s">
        <v>2123</v>
      </c>
      <c r="O1956" s="380" t="s">
        <v>5606</v>
      </c>
      <c r="P1956" s="380" t="s">
        <v>2304</v>
      </c>
      <c r="Q1956" s="380" t="s">
        <v>5608</v>
      </c>
      <c r="R1956" s="380" t="s">
        <v>885</v>
      </c>
      <c r="S1956" s="379"/>
      <c r="T1956" s="380">
        <v>1</v>
      </c>
    </row>
    <row r="1957" spans="1:20" x14ac:dyDescent="0.2">
      <c r="A1957" s="151">
        <f t="shared" si="326"/>
        <v>62340</v>
      </c>
      <c r="B1957" s="151">
        <f t="shared" si="327"/>
        <v>6</v>
      </c>
      <c r="C1957" s="152">
        <f t="shared" si="328"/>
        <v>23</v>
      </c>
      <c r="D1957" s="152" t="str">
        <f t="shared" si="329"/>
        <v>片桐</v>
      </c>
      <c r="E1957" s="152" t="str">
        <f t="shared" si="330"/>
        <v>義真</v>
      </c>
      <c r="F1957" s="153" t="str">
        <f t="shared" si="331"/>
        <v>ｶﾀｷﾞﾘ</v>
      </c>
      <c r="G1957" s="153" t="str">
        <f t="shared" si="332"/>
        <v>ﾖｼﾏｻ</v>
      </c>
      <c r="H1957" s="154">
        <f t="shared" si="333"/>
        <v>1</v>
      </c>
      <c r="I1957" s="152" t="str">
        <f t="shared" si="335"/>
        <v>八王子実践</v>
      </c>
      <c r="K1957" s="152" t="str">
        <f t="shared" si="334"/>
        <v>男</v>
      </c>
      <c r="M1957" s="380">
        <v>62340</v>
      </c>
      <c r="N1957" s="380" t="s">
        <v>6081</v>
      </c>
      <c r="O1957" s="380" t="s">
        <v>6190</v>
      </c>
      <c r="P1957" s="380" t="s">
        <v>6082</v>
      </c>
      <c r="Q1957" s="380" t="s">
        <v>6191</v>
      </c>
      <c r="R1957" s="380" t="s">
        <v>885</v>
      </c>
      <c r="S1957" s="379"/>
      <c r="T1957" s="380">
        <v>1</v>
      </c>
    </row>
    <row r="1958" spans="1:20" x14ac:dyDescent="0.2">
      <c r="A1958" s="151">
        <f t="shared" si="326"/>
        <v>62341</v>
      </c>
      <c r="B1958" s="151">
        <f t="shared" si="327"/>
        <v>6</v>
      </c>
      <c r="C1958" s="152">
        <f t="shared" si="328"/>
        <v>23</v>
      </c>
      <c r="D1958" s="152" t="str">
        <f t="shared" si="329"/>
        <v>工藤</v>
      </c>
      <c r="E1958" s="152" t="str">
        <f t="shared" si="330"/>
        <v>弘武</v>
      </c>
      <c r="F1958" s="153" t="str">
        <f t="shared" si="331"/>
        <v>ｸﾄﾞｳ</v>
      </c>
      <c r="G1958" s="153" t="str">
        <f t="shared" si="332"/>
        <v>ﾋﾛﾀｹ</v>
      </c>
      <c r="H1958" s="154">
        <f t="shared" si="333"/>
        <v>1</v>
      </c>
      <c r="I1958" s="152" t="str">
        <f t="shared" si="335"/>
        <v>八王子実践</v>
      </c>
      <c r="K1958" s="152" t="str">
        <f t="shared" si="334"/>
        <v>男</v>
      </c>
      <c r="M1958" s="380">
        <v>62341</v>
      </c>
      <c r="N1958" s="380" t="s">
        <v>245</v>
      </c>
      <c r="O1958" s="380" t="s">
        <v>6192</v>
      </c>
      <c r="P1958" s="380" t="s">
        <v>528</v>
      </c>
      <c r="Q1958" s="380" t="s">
        <v>6193</v>
      </c>
      <c r="R1958" s="380" t="s">
        <v>885</v>
      </c>
      <c r="S1958" s="379"/>
      <c r="T1958" s="380">
        <v>1</v>
      </c>
    </row>
    <row r="1959" spans="1:20" x14ac:dyDescent="0.2">
      <c r="A1959" s="151">
        <f t="shared" si="326"/>
        <v>62342</v>
      </c>
      <c r="B1959" s="151">
        <f t="shared" si="327"/>
        <v>6</v>
      </c>
      <c r="C1959" s="152">
        <f t="shared" si="328"/>
        <v>23</v>
      </c>
      <c r="D1959" s="152" t="str">
        <f t="shared" si="329"/>
        <v>山崎</v>
      </c>
      <c r="E1959" s="152" t="str">
        <f t="shared" si="330"/>
        <v>遥斗</v>
      </c>
      <c r="F1959" s="153" t="str">
        <f t="shared" si="331"/>
        <v>ﾔﾏｻｷ</v>
      </c>
      <c r="G1959" s="153" t="str">
        <f t="shared" si="332"/>
        <v>ﾊﾙﾄ</v>
      </c>
      <c r="H1959" s="154">
        <f t="shared" si="333"/>
        <v>1</v>
      </c>
      <c r="I1959" s="152" t="str">
        <f t="shared" si="335"/>
        <v>八王子実践</v>
      </c>
      <c r="K1959" s="152" t="str">
        <f t="shared" si="334"/>
        <v>男</v>
      </c>
      <c r="M1959" s="380">
        <v>62342</v>
      </c>
      <c r="N1959" s="380" t="s">
        <v>413</v>
      </c>
      <c r="O1959" s="380" t="s">
        <v>6194</v>
      </c>
      <c r="P1959" s="380" t="s">
        <v>1190</v>
      </c>
      <c r="Q1959" s="380" t="s">
        <v>2723</v>
      </c>
      <c r="R1959" s="380" t="s">
        <v>885</v>
      </c>
      <c r="S1959" s="379"/>
      <c r="T1959" s="380">
        <v>1</v>
      </c>
    </row>
    <row r="1960" spans="1:20" x14ac:dyDescent="0.2">
      <c r="A1960" s="151">
        <f t="shared" si="326"/>
        <v>62343</v>
      </c>
      <c r="B1960" s="151">
        <f t="shared" si="327"/>
        <v>6</v>
      </c>
      <c r="C1960" s="152">
        <f t="shared" si="328"/>
        <v>23</v>
      </c>
      <c r="D1960" s="152" t="str">
        <f t="shared" si="329"/>
        <v>濱岡</v>
      </c>
      <c r="E1960" s="152" t="str">
        <f t="shared" si="330"/>
        <v>優輝</v>
      </c>
      <c r="F1960" s="153" t="str">
        <f t="shared" si="331"/>
        <v>ﾊﾏｵｶ</v>
      </c>
      <c r="G1960" s="153" t="str">
        <f t="shared" si="332"/>
        <v>ﾕｳｷ</v>
      </c>
      <c r="H1960" s="154">
        <f t="shared" si="333"/>
        <v>1</v>
      </c>
      <c r="I1960" s="152" t="str">
        <f t="shared" si="335"/>
        <v>八王子実践</v>
      </c>
      <c r="K1960" s="152" t="str">
        <f t="shared" si="334"/>
        <v>男</v>
      </c>
      <c r="M1960" s="380">
        <v>62343</v>
      </c>
      <c r="N1960" s="380" t="s">
        <v>6195</v>
      </c>
      <c r="O1960" s="380" t="s">
        <v>1283</v>
      </c>
      <c r="P1960" s="380" t="s">
        <v>6196</v>
      </c>
      <c r="Q1960" s="380" t="s">
        <v>307</v>
      </c>
      <c r="R1960" s="380" t="s">
        <v>885</v>
      </c>
      <c r="S1960" s="379"/>
      <c r="T1960" s="380">
        <v>1</v>
      </c>
    </row>
    <row r="1961" spans="1:20" x14ac:dyDescent="0.2">
      <c r="A1961" s="151">
        <f t="shared" si="326"/>
        <v>62344</v>
      </c>
      <c r="B1961" s="151">
        <f t="shared" si="327"/>
        <v>6</v>
      </c>
      <c r="C1961" s="152">
        <f t="shared" si="328"/>
        <v>23</v>
      </c>
      <c r="D1961" s="152" t="str">
        <f t="shared" si="329"/>
        <v>嶋﨑</v>
      </c>
      <c r="E1961" s="152" t="str">
        <f t="shared" si="330"/>
        <v>輝汰</v>
      </c>
      <c r="F1961" s="153" t="str">
        <f t="shared" si="331"/>
        <v>ｼﾏｻﾞｷ</v>
      </c>
      <c r="G1961" s="153" t="str">
        <f t="shared" si="332"/>
        <v>ｺｳﾀ</v>
      </c>
      <c r="H1961" s="154">
        <f t="shared" si="333"/>
        <v>1</v>
      </c>
      <c r="I1961" s="152" t="str">
        <f t="shared" si="335"/>
        <v>八王子実践</v>
      </c>
      <c r="K1961" s="152" t="str">
        <f t="shared" si="334"/>
        <v>男</v>
      </c>
      <c r="M1961" s="380">
        <v>62344</v>
      </c>
      <c r="N1961" s="380" t="s">
        <v>6534</v>
      </c>
      <c r="O1961" s="380" t="s">
        <v>6197</v>
      </c>
      <c r="P1961" s="380" t="s">
        <v>3553</v>
      </c>
      <c r="Q1961" s="380" t="s">
        <v>535</v>
      </c>
      <c r="R1961" s="380" t="s">
        <v>885</v>
      </c>
      <c r="S1961" s="379"/>
      <c r="T1961" s="380">
        <v>1</v>
      </c>
    </row>
    <row r="1962" spans="1:20" x14ac:dyDescent="0.2">
      <c r="A1962" s="151">
        <f t="shared" si="326"/>
        <v>62345</v>
      </c>
      <c r="B1962" s="151">
        <f t="shared" si="327"/>
        <v>6</v>
      </c>
      <c r="C1962" s="152">
        <f t="shared" si="328"/>
        <v>23</v>
      </c>
      <c r="D1962" s="152" t="str">
        <f t="shared" si="329"/>
        <v>河野</v>
      </c>
      <c r="E1962" s="152" t="str">
        <f t="shared" si="330"/>
        <v>幹丈朗</v>
      </c>
      <c r="F1962" s="153" t="str">
        <f t="shared" si="331"/>
        <v>ｺｳﾉ</v>
      </c>
      <c r="G1962" s="153" t="str">
        <f t="shared" si="332"/>
        <v>ｶﾝﾀﾛｳ</v>
      </c>
      <c r="H1962" s="154">
        <f t="shared" si="333"/>
        <v>1</v>
      </c>
      <c r="I1962" s="152" t="str">
        <f t="shared" si="335"/>
        <v>八王子実践</v>
      </c>
      <c r="K1962" s="152" t="str">
        <f t="shared" si="334"/>
        <v>男</v>
      </c>
      <c r="M1962" s="380">
        <v>62345</v>
      </c>
      <c r="N1962" s="380" t="s">
        <v>2410</v>
      </c>
      <c r="O1962" s="380" t="s">
        <v>6198</v>
      </c>
      <c r="P1962" s="380" t="s">
        <v>2411</v>
      </c>
      <c r="Q1962" s="380" t="s">
        <v>4613</v>
      </c>
      <c r="R1962" s="380" t="s">
        <v>885</v>
      </c>
      <c r="S1962" s="379"/>
      <c r="T1962" s="380">
        <v>1</v>
      </c>
    </row>
    <row r="1963" spans="1:20" x14ac:dyDescent="0.2">
      <c r="A1963" s="151">
        <f t="shared" si="326"/>
        <v>62346</v>
      </c>
      <c r="B1963" s="151">
        <f t="shared" si="327"/>
        <v>6</v>
      </c>
      <c r="C1963" s="152">
        <f t="shared" si="328"/>
        <v>23</v>
      </c>
      <c r="D1963" s="152" t="str">
        <f t="shared" si="329"/>
        <v>笹原</v>
      </c>
      <c r="E1963" s="152" t="str">
        <f t="shared" si="330"/>
        <v>夏輝</v>
      </c>
      <c r="F1963" s="153" t="str">
        <f t="shared" si="331"/>
        <v>ｻｻﾊﾗ</v>
      </c>
      <c r="G1963" s="153" t="str">
        <f t="shared" si="332"/>
        <v>ﾅﾂｷ</v>
      </c>
      <c r="H1963" s="154">
        <f t="shared" si="333"/>
        <v>1</v>
      </c>
      <c r="I1963" s="152" t="str">
        <f t="shared" si="335"/>
        <v>八王子実践</v>
      </c>
      <c r="K1963" s="152" t="str">
        <f t="shared" si="334"/>
        <v>男</v>
      </c>
      <c r="M1963" s="380">
        <v>62346</v>
      </c>
      <c r="N1963" s="380" t="s">
        <v>6535</v>
      </c>
      <c r="O1963" s="380" t="s">
        <v>6199</v>
      </c>
      <c r="P1963" s="380" t="s">
        <v>6536</v>
      </c>
      <c r="Q1963" s="380" t="s">
        <v>345</v>
      </c>
      <c r="R1963" s="380" t="s">
        <v>885</v>
      </c>
      <c r="S1963" s="379"/>
      <c r="T1963" s="380">
        <v>1</v>
      </c>
    </row>
    <row r="1964" spans="1:20" x14ac:dyDescent="0.2">
      <c r="A1964" s="151">
        <f t="shared" si="326"/>
        <v>62347</v>
      </c>
      <c r="B1964" s="151">
        <f t="shared" si="327"/>
        <v>6</v>
      </c>
      <c r="C1964" s="152">
        <f t="shared" si="328"/>
        <v>23</v>
      </c>
      <c r="D1964" s="152" t="str">
        <f t="shared" si="329"/>
        <v>西</v>
      </c>
      <c r="E1964" s="152" t="str">
        <f t="shared" si="330"/>
        <v>龍翔</v>
      </c>
      <c r="F1964" s="153" t="str">
        <f t="shared" si="331"/>
        <v>ﾆｼ</v>
      </c>
      <c r="G1964" s="153" t="str">
        <f t="shared" si="332"/>
        <v>ﾘｭｳﾄ</v>
      </c>
      <c r="H1964" s="154">
        <f t="shared" si="333"/>
        <v>1</v>
      </c>
      <c r="I1964" s="152" t="str">
        <f t="shared" si="335"/>
        <v>八王子実践</v>
      </c>
      <c r="K1964" s="152" t="str">
        <f t="shared" si="334"/>
        <v>男</v>
      </c>
      <c r="M1964" s="380">
        <v>62347</v>
      </c>
      <c r="N1964" s="380" t="s">
        <v>1359</v>
      </c>
      <c r="O1964" s="380" t="s">
        <v>6537</v>
      </c>
      <c r="P1964" s="380" t="s">
        <v>1360</v>
      </c>
      <c r="Q1964" s="380" t="s">
        <v>1271</v>
      </c>
      <c r="R1964" s="380" t="s">
        <v>885</v>
      </c>
      <c r="S1964" s="379"/>
      <c r="T1964" s="380">
        <v>1</v>
      </c>
    </row>
    <row r="1965" spans="1:20" x14ac:dyDescent="0.2">
      <c r="A1965" s="151">
        <f t="shared" si="326"/>
        <v>62348</v>
      </c>
      <c r="B1965" s="151">
        <f t="shared" si="327"/>
        <v>6</v>
      </c>
      <c r="C1965" s="152">
        <f t="shared" si="328"/>
        <v>23</v>
      </c>
      <c r="D1965" s="152" t="str">
        <f t="shared" si="329"/>
        <v>勝又</v>
      </c>
      <c r="E1965" s="152" t="str">
        <f t="shared" si="330"/>
        <v>優真</v>
      </c>
      <c r="F1965" s="153" t="str">
        <f t="shared" si="331"/>
        <v>ｶﾂﾏﾀ</v>
      </c>
      <c r="G1965" s="153" t="str">
        <f t="shared" si="332"/>
        <v>ﾕｳﾏ</v>
      </c>
      <c r="H1965" s="154">
        <f t="shared" si="333"/>
        <v>1</v>
      </c>
      <c r="I1965" s="152" t="str">
        <f t="shared" si="335"/>
        <v>八王子実践</v>
      </c>
      <c r="K1965" s="152" t="str">
        <f t="shared" si="334"/>
        <v>男</v>
      </c>
      <c r="M1965" s="380">
        <v>62348</v>
      </c>
      <c r="N1965" s="380" t="s">
        <v>6538</v>
      </c>
      <c r="O1965" s="380" t="s">
        <v>1465</v>
      </c>
      <c r="P1965" s="380" t="s">
        <v>6279</v>
      </c>
      <c r="Q1965" s="380" t="s">
        <v>618</v>
      </c>
      <c r="R1965" s="380" t="s">
        <v>885</v>
      </c>
      <c r="S1965" s="379"/>
      <c r="T1965" s="380">
        <v>1</v>
      </c>
    </row>
    <row r="1966" spans="1:20" x14ac:dyDescent="0.2">
      <c r="A1966" s="151">
        <f t="shared" si="326"/>
        <v>62349</v>
      </c>
      <c r="B1966" s="151">
        <f t="shared" si="327"/>
        <v>6</v>
      </c>
      <c r="C1966" s="152">
        <f t="shared" si="328"/>
        <v>23</v>
      </c>
      <c r="D1966" s="152" t="str">
        <f t="shared" si="329"/>
        <v>落合</v>
      </c>
      <c r="E1966" s="152" t="str">
        <f t="shared" si="330"/>
        <v>秀斗</v>
      </c>
      <c r="F1966" s="153" t="str">
        <f t="shared" si="331"/>
        <v>ｵﾁｱｲ</v>
      </c>
      <c r="G1966" s="153" t="str">
        <f t="shared" si="332"/>
        <v>ﾋﾃﾞﾄ</v>
      </c>
      <c r="H1966" s="154">
        <f t="shared" si="333"/>
        <v>1</v>
      </c>
      <c r="I1966" s="152" t="str">
        <f t="shared" si="335"/>
        <v>八王子実践</v>
      </c>
      <c r="K1966" s="152" t="str">
        <f t="shared" si="334"/>
        <v>男</v>
      </c>
      <c r="M1966" s="380">
        <v>62349</v>
      </c>
      <c r="N1966" s="380" t="s">
        <v>1316</v>
      </c>
      <c r="O1966" s="380" t="s">
        <v>4516</v>
      </c>
      <c r="P1966" s="380" t="s">
        <v>1317</v>
      </c>
      <c r="Q1966" s="380" t="s">
        <v>6539</v>
      </c>
      <c r="R1966" s="380" t="s">
        <v>885</v>
      </c>
      <c r="S1966" s="379"/>
      <c r="T1966" s="380">
        <v>1</v>
      </c>
    </row>
    <row r="1967" spans="1:20" x14ac:dyDescent="0.2">
      <c r="A1967" s="151">
        <f t="shared" si="326"/>
        <v>62373</v>
      </c>
      <c r="B1967" s="151">
        <f t="shared" si="327"/>
        <v>6</v>
      </c>
      <c r="C1967" s="152">
        <f t="shared" si="328"/>
        <v>23</v>
      </c>
      <c r="D1967" s="152" t="str">
        <f t="shared" si="329"/>
        <v>岡野</v>
      </c>
      <c r="E1967" s="152" t="str">
        <f t="shared" si="330"/>
        <v>亜美</v>
      </c>
      <c r="F1967" s="153" t="str">
        <f t="shared" si="331"/>
        <v>ｵｶﾉ</v>
      </c>
      <c r="G1967" s="153" t="str">
        <f t="shared" si="332"/>
        <v>ｱﾐ</v>
      </c>
      <c r="H1967" s="154">
        <f t="shared" si="333"/>
        <v>3</v>
      </c>
      <c r="I1967" s="152" t="str">
        <f t="shared" si="335"/>
        <v>八王子実践</v>
      </c>
      <c r="K1967" s="152" t="str">
        <f t="shared" si="334"/>
        <v>女</v>
      </c>
      <c r="M1967" s="380">
        <v>62373</v>
      </c>
      <c r="N1967" s="380" t="s">
        <v>1362</v>
      </c>
      <c r="O1967" s="380" t="s">
        <v>1282</v>
      </c>
      <c r="P1967" s="380" t="s">
        <v>1347</v>
      </c>
      <c r="Q1967" s="380" t="s">
        <v>923</v>
      </c>
      <c r="R1967" s="380" t="s">
        <v>886</v>
      </c>
      <c r="S1967" s="379"/>
      <c r="T1967" s="380">
        <v>3</v>
      </c>
    </row>
    <row r="1968" spans="1:20" x14ac:dyDescent="0.2">
      <c r="A1968" s="151">
        <f t="shared" si="326"/>
        <v>62374</v>
      </c>
      <c r="B1968" s="151">
        <f t="shared" si="327"/>
        <v>6</v>
      </c>
      <c r="C1968" s="152">
        <f t="shared" si="328"/>
        <v>23</v>
      </c>
      <c r="D1968" s="152" t="str">
        <f t="shared" si="329"/>
        <v>山﨑</v>
      </c>
      <c r="E1968" s="152" t="str">
        <f t="shared" si="330"/>
        <v>裕衣</v>
      </c>
      <c r="F1968" s="153" t="str">
        <f t="shared" si="331"/>
        <v>ﾔﾏｻﾞｷ</v>
      </c>
      <c r="G1968" s="153" t="str">
        <f t="shared" si="332"/>
        <v>ﾕｲ</v>
      </c>
      <c r="H1968" s="154">
        <f t="shared" si="333"/>
        <v>3</v>
      </c>
      <c r="I1968" s="152" t="str">
        <f t="shared" si="335"/>
        <v>八王子実践</v>
      </c>
      <c r="K1968" s="152" t="str">
        <f t="shared" si="334"/>
        <v>女</v>
      </c>
      <c r="M1968" s="380">
        <v>62374</v>
      </c>
      <c r="N1968" s="380" t="s">
        <v>1262</v>
      </c>
      <c r="O1968" s="380" t="s">
        <v>2095</v>
      </c>
      <c r="P1968" s="380" t="s">
        <v>414</v>
      </c>
      <c r="Q1968" s="380" t="s">
        <v>513</v>
      </c>
      <c r="R1968" s="380" t="s">
        <v>886</v>
      </c>
      <c r="S1968" s="379"/>
      <c r="T1968" s="380">
        <v>3</v>
      </c>
    </row>
    <row r="1969" spans="1:20" x14ac:dyDescent="0.2">
      <c r="A1969" s="151">
        <f t="shared" si="326"/>
        <v>62376</v>
      </c>
      <c r="B1969" s="151">
        <f t="shared" si="327"/>
        <v>6</v>
      </c>
      <c r="C1969" s="152">
        <f t="shared" si="328"/>
        <v>23</v>
      </c>
      <c r="D1969" s="152" t="str">
        <f t="shared" si="329"/>
        <v>今元</v>
      </c>
      <c r="E1969" s="152" t="str">
        <f t="shared" si="330"/>
        <v>愛奈</v>
      </c>
      <c r="F1969" s="153" t="str">
        <f t="shared" si="331"/>
        <v>ｲﾏﾓﾄ</v>
      </c>
      <c r="G1969" s="153" t="str">
        <f t="shared" si="332"/>
        <v>ｱｲﾅ</v>
      </c>
      <c r="H1969" s="154">
        <f t="shared" si="333"/>
        <v>3</v>
      </c>
      <c r="I1969" s="152" t="str">
        <f t="shared" si="335"/>
        <v>八王子実践</v>
      </c>
      <c r="K1969" s="152" t="str">
        <f t="shared" si="334"/>
        <v>女</v>
      </c>
      <c r="M1969" s="380">
        <v>62376</v>
      </c>
      <c r="N1969" s="380" t="s">
        <v>2858</v>
      </c>
      <c r="O1969" s="380" t="s">
        <v>2544</v>
      </c>
      <c r="P1969" s="380" t="s">
        <v>2859</v>
      </c>
      <c r="Q1969" s="380" t="s">
        <v>1846</v>
      </c>
      <c r="R1969" s="380" t="s">
        <v>886</v>
      </c>
      <c r="S1969" s="379"/>
      <c r="T1969" s="380">
        <v>3</v>
      </c>
    </row>
    <row r="1970" spans="1:20" x14ac:dyDescent="0.2">
      <c r="A1970" s="151">
        <f t="shared" si="326"/>
        <v>62377</v>
      </c>
      <c r="B1970" s="151">
        <f t="shared" si="327"/>
        <v>6</v>
      </c>
      <c r="C1970" s="152">
        <f t="shared" si="328"/>
        <v>23</v>
      </c>
      <c r="D1970" s="152" t="str">
        <f t="shared" si="329"/>
        <v>斎藤</v>
      </c>
      <c r="E1970" s="152" t="str">
        <f t="shared" si="330"/>
        <v>名瑠美</v>
      </c>
      <c r="F1970" s="153" t="str">
        <f t="shared" si="331"/>
        <v>ｻｲﾄｳ</v>
      </c>
      <c r="G1970" s="153" t="str">
        <f t="shared" si="332"/>
        <v>ﾒﾙﾐ</v>
      </c>
      <c r="H1970" s="154">
        <f t="shared" si="333"/>
        <v>3</v>
      </c>
      <c r="I1970" s="152" t="str">
        <f t="shared" si="335"/>
        <v>八王子実践</v>
      </c>
      <c r="K1970" s="152" t="str">
        <f t="shared" si="334"/>
        <v>女</v>
      </c>
      <c r="M1970" s="380">
        <v>62377</v>
      </c>
      <c r="N1970" s="380" t="s">
        <v>1227</v>
      </c>
      <c r="O1970" s="380" t="s">
        <v>2860</v>
      </c>
      <c r="P1970" s="380" t="s">
        <v>321</v>
      </c>
      <c r="Q1970" s="380" t="s">
        <v>4918</v>
      </c>
      <c r="R1970" s="380" t="s">
        <v>886</v>
      </c>
      <c r="S1970" s="379"/>
      <c r="T1970" s="380">
        <v>3</v>
      </c>
    </row>
    <row r="1971" spans="1:20" x14ac:dyDescent="0.2">
      <c r="A1971" s="151">
        <f t="shared" si="326"/>
        <v>62378</v>
      </c>
      <c r="B1971" s="151">
        <f t="shared" si="327"/>
        <v>6</v>
      </c>
      <c r="C1971" s="152">
        <f t="shared" si="328"/>
        <v>23</v>
      </c>
      <c r="D1971" s="152" t="str">
        <f t="shared" si="329"/>
        <v>牧野</v>
      </c>
      <c r="E1971" s="152" t="str">
        <f t="shared" si="330"/>
        <v>飛鳥</v>
      </c>
      <c r="F1971" s="153" t="str">
        <f t="shared" si="331"/>
        <v>ﾏｷﾉ</v>
      </c>
      <c r="G1971" s="153" t="str">
        <f t="shared" si="332"/>
        <v>ｱｽｶ</v>
      </c>
      <c r="H1971" s="154">
        <f t="shared" si="333"/>
        <v>3</v>
      </c>
      <c r="I1971" s="152" t="str">
        <f t="shared" si="335"/>
        <v>八王子実践</v>
      </c>
      <c r="K1971" s="152" t="str">
        <f t="shared" si="334"/>
        <v>女</v>
      </c>
      <c r="M1971" s="380">
        <v>62378</v>
      </c>
      <c r="N1971" s="380" t="s">
        <v>1400</v>
      </c>
      <c r="O1971" s="380" t="s">
        <v>2716</v>
      </c>
      <c r="P1971" s="380" t="s">
        <v>1344</v>
      </c>
      <c r="Q1971" s="380" t="s">
        <v>538</v>
      </c>
      <c r="R1971" s="380" t="s">
        <v>886</v>
      </c>
      <c r="S1971" s="379"/>
      <c r="T1971" s="380">
        <v>3</v>
      </c>
    </row>
    <row r="1972" spans="1:20" x14ac:dyDescent="0.2">
      <c r="A1972" s="151">
        <f t="shared" si="326"/>
        <v>62380</v>
      </c>
      <c r="B1972" s="151">
        <f t="shared" si="327"/>
        <v>6</v>
      </c>
      <c r="C1972" s="152">
        <f t="shared" si="328"/>
        <v>23</v>
      </c>
      <c r="D1972" s="152" t="str">
        <f t="shared" si="329"/>
        <v>大濱</v>
      </c>
      <c r="E1972" s="152" t="str">
        <f t="shared" si="330"/>
        <v>杏優</v>
      </c>
      <c r="F1972" s="153" t="str">
        <f t="shared" si="331"/>
        <v>ｵｵﾊﾏ</v>
      </c>
      <c r="G1972" s="153" t="str">
        <f t="shared" si="332"/>
        <v>ｱﾕ</v>
      </c>
      <c r="H1972" s="154">
        <f t="shared" si="333"/>
        <v>3</v>
      </c>
      <c r="I1972" s="152" t="str">
        <f t="shared" si="335"/>
        <v>八王子実践</v>
      </c>
      <c r="K1972" s="152" t="str">
        <f t="shared" si="334"/>
        <v>女</v>
      </c>
      <c r="M1972" s="380">
        <v>62380</v>
      </c>
      <c r="N1972" s="380" t="s">
        <v>2861</v>
      </c>
      <c r="O1972" s="380" t="s">
        <v>2862</v>
      </c>
      <c r="P1972" s="380" t="s">
        <v>2863</v>
      </c>
      <c r="Q1972" s="380" t="s">
        <v>2864</v>
      </c>
      <c r="R1972" s="380" t="s">
        <v>886</v>
      </c>
      <c r="S1972" s="379"/>
      <c r="T1972" s="380">
        <v>3</v>
      </c>
    </row>
    <row r="1973" spans="1:20" x14ac:dyDescent="0.2">
      <c r="A1973" s="151">
        <f t="shared" si="326"/>
        <v>62381</v>
      </c>
      <c r="B1973" s="151">
        <f t="shared" si="327"/>
        <v>6</v>
      </c>
      <c r="C1973" s="152">
        <f t="shared" si="328"/>
        <v>23</v>
      </c>
      <c r="D1973" s="152" t="str">
        <f t="shared" si="329"/>
        <v>原</v>
      </c>
      <c r="E1973" s="152" t="str">
        <f t="shared" si="330"/>
        <v>里衣</v>
      </c>
      <c r="F1973" s="153" t="str">
        <f t="shared" si="331"/>
        <v>ﾊﾗ</v>
      </c>
      <c r="G1973" s="153" t="str">
        <f t="shared" si="332"/>
        <v>ﾘｴ</v>
      </c>
      <c r="H1973" s="154">
        <f t="shared" si="333"/>
        <v>3</v>
      </c>
      <c r="I1973" s="152" t="str">
        <f t="shared" si="335"/>
        <v>八王子実践</v>
      </c>
      <c r="K1973" s="152" t="str">
        <f t="shared" si="334"/>
        <v>女</v>
      </c>
      <c r="M1973" s="380">
        <v>62381</v>
      </c>
      <c r="N1973" s="380" t="s">
        <v>520</v>
      </c>
      <c r="O1973" s="380" t="s">
        <v>2865</v>
      </c>
      <c r="P1973" s="380" t="s">
        <v>521</v>
      </c>
      <c r="Q1973" s="380" t="s">
        <v>2691</v>
      </c>
      <c r="R1973" s="380" t="s">
        <v>886</v>
      </c>
      <c r="S1973" s="379"/>
      <c r="T1973" s="380">
        <v>3</v>
      </c>
    </row>
    <row r="1974" spans="1:20" x14ac:dyDescent="0.2">
      <c r="A1974" s="151">
        <f t="shared" si="326"/>
        <v>62383</v>
      </c>
      <c r="B1974" s="151">
        <f t="shared" si="327"/>
        <v>6</v>
      </c>
      <c r="C1974" s="152">
        <f t="shared" si="328"/>
        <v>23</v>
      </c>
      <c r="D1974" s="152" t="str">
        <f t="shared" si="329"/>
        <v>渡邊</v>
      </c>
      <c r="E1974" s="152" t="str">
        <f t="shared" si="330"/>
        <v>紗英</v>
      </c>
      <c r="F1974" s="153" t="str">
        <f t="shared" si="331"/>
        <v>ﾜﾀﾅﾍﾞ</v>
      </c>
      <c r="G1974" s="153" t="str">
        <f t="shared" si="332"/>
        <v>ｻｴ</v>
      </c>
      <c r="H1974" s="154">
        <f t="shared" si="333"/>
        <v>3</v>
      </c>
      <c r="I1974" s="152" t="str">
        <f t="shared" si="335"/>
        <v>八王子実践</v>
      </c>
      <c r="K1974" s="152" t="str">
        <f t="shared" si="334"/>
        <v>女</v>
      </c>
      <c r="M1974" s="380">
        <v>62383</v>
      </c>
      <c r="N1974" s="380" t="s">
        <v>223</v>
      </c>
      <c r="O1974" s="380" t="s">
        <v>9</v>
      </c>
      <c r="P1974" s="380" t="s">
        <v>346</v>
      </c>
      <c r="Q1974" s="380" t="s">
        <v>939</v>
      </c>
      <c r="R1974" s="380" t="s">
        <v>886</v>
      </c>
      <c r="S1974" s="379"/>
      <c r="T1974" s="380">
        <v>3</v>
      </c>
    </row>
    <row r="1975" spans="1:20" x14ac:dyDescent="0.2">
      <c r="A1975" s="151">
        <f t="shared" si="326"/>
        <v>62384</v>
      </c>
      <c r="B1975" s="151">
        <f t="shared" si="327"/>
        <v>6</v>
      </c>
      <c r="C1975" s="152">
        <f t="shared" si="328"/>
        <v>23</v>
      </c>
      <c r="D1975" s="152" t="str">
        <f t="shared" si="329"/>
        <v>楢崎</v>
      </c>
      <c r="E1975" s="152" t="str">
        <f t="shared" si="330"/>
        <v>瞳</v>
      </c>
      <c r="F1975" s="153" t="str">
        <f t="shared" si="331"/>
        <v>ﾅﾗｻﾞｷ</v>
      </c>
      <c r="G1975" s="153" t="str">
        <f t="shared" si="332"/>
        <v>ﾋﾄﾐ</v>
      </c>
      <c r="H1975" s="154">
        <f t="shared" si="333"/>
        <v>2</v>
      </c>
      <c r="I1975" s="152" t="str">
        <f t="shared" si="335"/>
        <v>八王子実践</v>
      </c>
      <c r="K1975" s="152" t="str">
        <f t="shared" si="334"/>
        <v>女</v>
      </c>
      <c r="M1975" s="380">
        <v>62384</v>
      </c>
      <c r="N1975" s="380" t="s">
        <v>4406</v>
      </c>
      <c r="O1975" s="380" t="s">
        <v>1214</v>
      </c>
      <c r="P1975" s="380" t="s">
        <v>4631</v>
      </c>
      <c r="Q1975" s="380" t="s">
        <v>969</v>
      </c>
      <c r="R1975" s="380" t="s">
        <v>886</v>
      </c>
      <c r="S1975" s="379"/>
      <c r="T1975" s="380">
        <v>2</v>
      </c>
    </row>
    <row r="1976" spans="1:20" x14ac:dyDescent="0.2">
      <c r="A1976" s="151">
        <f t="shared" si="326"/>
        <v>62385</v>
      </c>
      <c r="B1976" s="151">
        <f t="shared" si="327"/>
        <v>6</v>
      </c>
      <c r="C1976" s="152">
        <f t="shared" si="328"/>
        <v>23</v>
      </c>
      <c r="D1976" s="152" t="str">
        <f t="shared" si="329"/>
        <v>木下</v>
      </c>
      <c r="E1976" s="152" t="str">
        <f t="shared" si="330"/>
        <v>七海</v>
      </c>
      <c r="F1976" s="153" t="str">
        <f t="shared" si="331"/>
        <v>ｷﾉｼﾀ</v>
      </c>
      <c r="G1976" s="153" t="str">
        <f t="shared" si="332"/>
        <v>ﾅﾅﾐ</v>
      </c>
      <c r="H1976" s="154">
        <f t="shared" si="333"/>
        <v>2</v>
      </c>
      <c r="I1976" s="152" t="str">
        <f t="shared" si="335"/>
        <v>八王子実践</v>
      </c>
      <c r="K1976" s="152" t="str">
        <f t="shared" si="334"/>
        <v>女</v>
      </c>
      <c r="M1976" s="380">
        <v>62385</v>
      </c>
      <c r="N1976" s="380" t="s">
        <v>112</v>
      </c>
      <c r="O1976" s="380" t="s">
        <v>983</v>
      </c>
      <c r="P1976" s="380" t="s">
        <v>349</v>
      </c>
      <c r="Q1976" s="380" t="s">
        <v>595</v>
      </c>
      <c r="R1976" s="380" t="s">
        <v>886</v>
      </c>
      <c r="S1976" s="379"/>
      <c r="T1976" s="380">
        <v>2</v>
      </c>
    </row>
    <row r="1977" spans="1:20" x14ac:dyDescent="0.2">
      <c r="A1977" s="151">
        <f t="shared" si="326"/>
        <v>62386</v>
      </c>
      <c r="B1977" s="151">
        <f t="shared" si="327"/>
        <v>6</v>
      </c>
      <c r="C1977" s="152">
        <f t="shared" si="328"/>
        <v>23</v>
      </c>
      <c r="D1977" s="152" t="str">
        <f t="shared" si="329"/>
        <v>大町</v>
      </c>
      <c r="E1977" s="152" t="str">
        <f t="shared" si="330"/>
        <v>真優</v>
      </c>
      <c r="F1977" s="153" t="str">
        <f t="shared" si="331"/>
        <v>ｵｵﾏﾁ</v>
      </c>
      <c r="G1977" s="153" t="str">
        <f t="shared" si="332"/>
        <v>ﾏﾕ</v>
      </c>
      <c r="H1977" s="154">
        <f t="shared" si="333"/>
        <v>2</v>
      </c>
      <c r="I1977" s="152" t="str">
        <f t="shared" si="335"/>
        <v>八王子実践</v>
      </c>
      <c r="K1977" s="152" t="str">
        <f t="shared" si="334"/>
        <v>女</v>
      </c>
      <c r="M1977" s="380">
        <v>62386</v>
      </c>
      <c r="N1977" s="380" t="s">
        <v>4632</v>
      </c>
      <c r="O1977" s="380" t="s">
        <v>1377</v>
      </c>
      <c r="P1977" s="380" t="s">
        <v>4633</v>
      </c>
      <c r="Q1977" s="380" t="s">
        <v>328</v>
      </c>
      <c r="R1977" s="380" t="s">
        <v>886</v>
      </c>
      <c r="S1977" s="379"/>
      <c r="T1977" s="380">
        <v>2</v>
      </c>
    </row>
    <row r="1978" spans="1:20" x14ac:dyDescent="0.2">
      <c r="A1978" s="151">
        <f t="shared" si="326"/>
        <v>62387</v>
      </c>
      <c r="B1978" s="151">
        <f t="shared" si="327"/>
        <v>6</v>
      </c>
      <c r="C1978" s="152">
        <f t="shared" si="328"/>
        <v>23</v>
      </c>
      <c r="D1978" s="152" t="str">
        <f t="shared" si="329"/>
        <v>今井</v>
      </c>
      <c r="E1978" s="152" t="str">
        <f t="shared" si="330"/>
        <v>菜摘</v>
      </c>
      <c r="F1978" s="153" t="str">
        <f t="shared" si="331"/>
        <v>ｲﾏｲ</v>
      </c>
      <c r="G1978" s="153" t="str">
        <f t="shared" si="332"/>
        <v>ﾅﾂﾐ</v>
      </c>
      <c r="H1978" s="154">
        <f t="shared" si="333"/>
        <v>2</v>
      </c>
      <c r="I1978" s="152" t="str">
        <f t="shared" si="335"/>
        <v>八王子実践</v>
      </c>
      <c r="K1978" s="152" t="str">
        <f t="shared" si="334"/>
        <v>女</v>
      </c>
      <c r="M1978" s="380">
        <v>62387</v>
      </c>
      <c r="N1978" s="380" t="s">
        <v>642</v>
      </c>
      <c r="O1978" s="380" t="s">
        <v>4634</v>
      </c>
      <c r="P1978" s="380" t="s">
        <v>643</v>
      </c>
      <c r="Q1978" s="380" t="s">
        <v>351</v>
      </c>
      <c r="R1978" s="380" t="s">
        <v>886</v>
      </c>
      <c r="S1978" s="379"/>
      <c r="T1978" s="380">
        <v>2</v>
      </c>
    </row>
    <row r="1979" spans="1:20" x14ac:dyDescent="0.2">
      <c r="A1979" s="151">
        <f t="shared" si="326"/>
        <v>62388</v>
      </c>
      <c r="B1979" s="151">
        <f t="shared" si="327"/>
        <v>6</v>
      </c>
      <c r="C1979" s="152">
        <f t="shared" si="328"/>
        <v>23</v>
      </c>
      <c r="D1979" s="152" t="str">
        <f t="shared" si="329"/>
        <v>恩田</v>
      </c>
      <c r="E1979" s="152" t="str">
        <f t="shared" si="330"/>
        <v>美咲</v>
      </c>
      <c r="F1979" s="153" t="str">
        <f t="shared" si="331"/>
        <v>ｵﾝﾀﾞ</v>
      </c>
      <c r="G1979" s="153" t="str">
        <f t="shared" si="332"/>
        <v>ﾐｻｷ</v>
      </c>
      <c r="H1979" s="154">
        <f t="shared" si="333"/>
        <v>2</v>
      </c>
      <c r="I1979" s="152" t="str">
        <f t="shared" si="335"/>
        <v>八王子実践</v>
      </c>
      <c r="K1979" s="152" t="str">
        <f t="shared" si="334"/>
        <v>女</v>
      </c>
      <c r="M1979" s="380">
        <v>62388</v>
      </c>
      <c r="N1979" s="380" t="s">
        <v>5324</v>
      </c>
      <c r="O1979" s="380" t="s">
        <v>221</v>
      </c>
      <c r="P1979" s="380" t="s">
        <v>5325</v>
      </c>
      <c r="Q1979" s="380" t="s">
        <v>350</v>
      </c>
      <c r="R1979" s="380" t="s">
        <v>886</v>
      </c>
      <c r="S1979" s="379"/>
      <c r="T1979" s="380">
        <v>2</v>
      </c>
    </row>
    <row r="1980" spans="1:20" x14ac:dyDescent="0.2">
      <c r="A1980" s="151">
        <f t="shared" si="326"/>
        <v>62389</v>
      </c>
      <c r="B1980" s="151">
        <f t="shared" si="327"/>
        <v>6</v>
      </c>
      <c r="C1980" s="152">
        <f t="shared" si="328"/>
        <v>23</v>
      </c>
      <c r="D1980" s="152" t="str">
        <f t="shared" si="329"/>
        <v>永田</v>
      </c>
      <c r="E1980" s="152" t="str">
        <f t="shared" si="330"/>
        <v>陽菜</v>
      </c>
      <c r="F1980" s="153" t="str">
        <f t="shared" si="331"/>
        <v>ﾅｶﾞﾀ</v>
      </c>
      <c r="G1980" s="153" t="str">
        <f t="shared" si="332"/>
        <v>ﾋﾅ</v>
      </c>
      <c r="H1980" s="154">
        <f t="shared" si="333"/>
        <v>1</v>
      </c>
      <c r="I1980" s="152" t="str">
        <f t="shared" si="335"/>
        <v>八王子実践</v>
      </c>
      <c r="K1980" s="152" t="str">
        <f t="shared" si="334"/>
        <v>女</v>
      </c>
      <c r="M1980" s="380">
        <v>62389</v>
      </c>
      <c r="N1980" s="380" t="s">
        <v>1493</v>
      </c>
      <c r="O1980" s="380" t="s">
        <v>1352</v>
      </c>
      <c r="P1980" s="380" t="s">
        <v>1494</v>
      </c>
      <c r="Q1980" s="380" t="s">
        <v>1353</v>
      </c>
      <c r="R1980" s="380" t="s">
        <v>886</v>
      </c>
      <c r="S1980" s="379"/>
      <c r="T1980" s="380">
        <v>1</v>
      </c>
    </row>
    <row r="1981" spans="1:20" x14ac:dyDescent="0.2">
      <c r="A1981" s="151">
        <f t="shared" si="326"/>
        <v>62390</v>
      </c>
      <c r="B1981" s="151">
        <f t="shared" si="327"/>
        <v>6</v>
      </c>
      <c r="C1981" s="152">
        <f t="shared" si="328"/>
        <v>23</v>
      </c>
      <c r="D1981" s="152" t="str">
        <f t="shared" si="329"/>
        <v>岡村</v>
      </c>
      <c r="E1981" s="152" t="str">
        <f t="shared" si="330"/>
        <v>くるみ</v>
      </c>
      <c r="F1981" s="153" t="str">
        <f t="shared" si="331"/>
        <v>ｵｶﾑﾗ</v>
      </c>
      <c r="G1981" s="153" t="str">
        <f t="shared" si="332"/>
        <v>ｸﾙﾐ</v>
      </c>
      <c r="H1981" s="154">
        <f t="shared" si="333"/>
        <v>1</v>
      </c>
      <c r="I1981" s="152" t="str">
        <f t="shared" si="335"/>
        <v>八王子実践</v>
      </c>
      <c r="K1981" s="152" t="str">
        <f t="shared" si="334"/>
        <v>女</v>
      </c>
      <c r="M1981" s="380">
        <v>62390</v>
      </c>
      <c r="N1981" s="380" t="s">
        <v>290</v>
      </c>
      <c r="O1981" s="380" t="s">
        <v>1004</v>
      </c>
      <c r="P1981" s="380" t="s">
        <v>655</v>
      </c>
      <c r="Q1981" s="380" t="s">
        <v>949</v>
      </c>
      <c r="R1981" s="380" t="s">
        <v>886</v>
      </c>
      <c r="S1981" s="379"/>
      <c r="T1981" s="380">
        <v>1</v>
      </c>
    </row>
    <row r="1982" spans="1:20" x14ac:dyDescent="0.2">
      <c r="A1982" s="151">
        <f t="shared" ref="A1982:A1994" si="336">M1982</f>
        <v>62391</v>
      </c>
      <c r="B1982" s="151">
        <f t="shared" ref="B1982:B1994" si="337">ROUNDDOWN(A1982/10000,0)</f>
        <v>6</v>
      </c>
      <c r="C1982" s="152">
        <f t="shared" ref="C1982:C1994" si="338">ROUNDDOWN((A1982-B1982*10000)/100,0)</f>
        <v>23</v>
      </c>
      <c r="D1982" s="152" t="str">
        <f t="shared" ref="D1982:G1984" si="339">N1982</f>
        <v>芳賀</v>
      </c>
      <c r="E1982" s="152" t="str">
        <f t="shared" si="339"/>
        <v>絢音</v>
      </c>
      <c r="F1982" s="153" t="str">
        <f t="shared" si="339"/>
        <v>ﾊｶﾞ</v>
      </c>
      <c r="G1982" s="153" t="str">
        <f t="shared" si="339"/>
        <v>ｱﾔﾈ</v>
      </c>
      <c r="H1982" s="154">
        <f t="shared" ref="H1982:H1994" si="340">T1982</f>
        <v>1</v>
      </c>
      <c r="I1982" s="152" t="str">
        <f t="shared" si="335"/>
        <v>八王子実践</v>
      </c>
      <c r="K1982" s="152" t="str">
        <f t="shared" ref="K1982:K1994" si="341">R1982</f>
        <v>女</v>
      </c>
      <c r="M1982" s="380">
        <v>62391</v>
      </c>
      <c r="N1982" s="380" t="s">
        <v>2444</v>
      </c>
      <c r="O1982" s="380" t="s">
        <v>6200</v>
      </c>
      <c r="P1982" s="380" t="s">
        <v>2445</v>
      </c>
      <c r="Q1982" s="380" t="s">
        <v>401</v>
      </c>
      <c r="R1982" s="380" t="s">
        <v>886</v>
      </c>
      <c r="S1982" s="379"/>
      <c r="T1982" s="380">
        <v>1</v>
      </c>
    </row>
    <row r="1983" spans="1:20" x14ac:dyDescent="0.2">
      <c r="A1983" s="151">
        <f t="shared" si="336"/>
        <v>62392</v>
      </c>
      <c r="B1983" s="151">
        <f t="shared" si="337"/>
        <v>6</v>
      </c>
      <c r="C1983" s="152">
        <f t="shared" si="338"/>
        <v>23</v>
      </c>
      <c r="D1983" s="152" t="str">
        <f t="shared" si="339"/>
        <v>西尾</v>
      </c>
      <c r="E1983" s="152" t="str">
        <f t="shared" si="339"/>
        <v>亜香里</v>
      </c>
      <c r="F1983" s="153" t="str">
        <f t="shared" si="339"/>
        <v>ﾆｼｵ</v>
      </c>
      <c r="G1983" s="153" t="str">
        <f t="shared" si="339"/>
        <v>ｱｶﾘ</v>
      </c>
      <c r="H1983" s="154">
        <f t="shared" si="340"/>
        <v>1</v>
      </c>
      <c r="I1983" s="152" t="str">
        <f t="shared" si="335"/>
        <v>八王子実践</v>
      </c>
      <c r="K1983" s="152" t="str">
        <f t="shared" si="341"/>
        <v>女</v>
      </c>
      <c r="M1983" s="380">
        <v>62392</v>
      </c>
      <c r="N1983" s="380" t="s">
        <v>3680</v>
      </c>
      <c r="O1983" s="380" t="s">
        <v>6201</v>
      </c>
      <c r="P1983" s="380" t="s">
        <v>3682</v>
      </c>
      <c r="Q1983" s="380" t="s">
        <v>480</v>
      </c>
      <c r="R1983" s="380" t="s">
        <v>886</v>
      </c>
      <c r="S1983" s="379"/>
      <c r="T1983" s="380">
        <v>1</v>
      </c>
    </row>
    <row r="1984" spans="1:20" x14ac:dyDescent="0.2">
      <c r="A1984" s="151">
        <f t="shared" si="336"/>
        <v>62405</v>
      </c>
      <c r="B1984" s="151">
        <f t="shared" si="337"/>
        <v>6</v>
      </c>
      <c r="C1984" s="152">
        <f t="shared" si="338"/>
        <v>24</v>
      </c>
      <c r="D1984" s="152" t="str">
        <f t="shared" si="339"/>
        <v>濱本</v>
      </c>
      <c r="E1984" s="152" t="str">
        <f t="shared" si="339"/>
        <v>奨也</v>
      </c>
      <c r="F1984" s="153" t="str">
        <f t="shared" si="339"/>
        <v>ﾊﾏﾓﾄ</v>
      </c>
      <c r="G1984" s="153" t="str">
        <f t="shared" si="339"/>
        <v>ﾏｻﾔ</v>
      </c>
      <c r="H1984" s="154">
        <f t="shared" si="340"/>
        <v>3</v>
      </c>
      <c r="I1984" s="152" t="str">
        <f t="shared" si="335"/>
        <v>明中八王子</v>
      </c>
      <c r="K1984" s="152" t="str">
        <f t="shared" si="341"/>
        <v>男</v>
      </c>
      <c r="M1984" s="380">
        <v>62405</v>
      </c>
      <c r="N1984" s="380" t="s">
        <v>2096</v>
      </c>
      <c r="O1984" s="380" t="s">
        <v>2097</v>
      </c>
      <c r="P1984" s="380" t="s">
        <v>2289</v>
      </c>
      <c r="Q1984" s="380" t="s">
        <v>340</v>
      </c>
      <c r="R1984" s="380" t="s">
        <v>885</v>
      </c>
      <c r="S1984" s="379"/>
      <c r="T1984" s="380">
        <v>3</v>
      </c>
    </row>
    <row r="1985" spans="1:20" x14ac:dyDescent="0.2">
      <c r="A1985" s="151">
        <f t="shared" si="336"/>
        <v>62406</v>
      </c>
      <c r="B1985" s="151">
        <f t="shared" si="337"/>
        <v>6</v>
      </c>
      <c r="C1985" s="152">
        <f t="shared" si="338"/>
        <v>24</v>
      </c>
      <c r="D1985" s="152" t="str">
        <f t="shared" ref="D1985:D1994" si="342">N1985</f>
        <v>青木</v>
      </c>
      <c r="E1985" s="152" t="str">
        <f t="shared" ref="E1985:E1994" si="343">O1985</f>
        <v>優</v>
      </c>
      <c r="F1985" s="153" t="str">
        <f t="shared" ref="F1985:F1994" si="344">P1985</f>
        <v>ｱｵｷ</v>
      </c>
      <c r="G1985" s="153" t="str">
        <f t="shared" ref="G1985:G1994" si="345">Q1985</f>
        <v>ﾕｳ</v>
      </c>
      <c r="H1985" s="154">
        <f t="shared" si="340"/>
        <v>3</v>
      </c>
      <c r="I1985" s="152" t="str">
        <f t="shared" si="335"/>
        <v>明中八王子</v>
      </c>
      <c r="K1985" s="152" t="str">
        <f t="shared" si="341"/>
        <v>男</v>
      </c>
      <c r="M1985" s="380">
        <v>62406</v>
      </c>
      <c r="N1985" s="380" t="s">
        <v>152</v>
      </c>
      <c r="O1985" s="380" t="s">
        <v>253</v>
      </c>
      <c r="P1985" s="380" t="s">
        <v>455</v>
      </c>
      <c r="Q1985" s="380" t="s">
        <v>549</v>
      </c>
      <c r="R1985" s="380" t="s">
        <v>885</v>
      </c>
      <c r="S1985" s="379"/>
      <c r="T1985" s="380">
        <v>3</v>
      </c>
    </row>
    <row r="1986" spans="1:20" x14ac:dyDescent="0.2">
      <c r="A1986" s="151">
        <f t="shared" si="336"/>
        <v>62407</v>
      </c>
      <c r="B1986" s="151">
        <f t="shared" si="337"/>
        <v>6</v>
      </c>
      <c r="C1986" s="152">
        <f t="shared" si="338"/>
        <v>24</v>
      </c>
      <c r="D1986" s="152" t="str">
        <f t="shared" si="342"/>
        <v>飯泉</v>
      </c>
      <c r="E1986" s="152" t="str">
        <f t="shared" si="343"/>
        <v>翔太</v>
      </c>
      <c r="F1986" s="153" t="str">
        <f t="shared" si="344"/>
        <v>ｲｲｽﾞﾐ</v>
      </c>
      <c r="G1986" s="153" t="str">
        <f t="shared" si="345"/>
        <v>ｼｮｳﾀ</v>
      </c>
      <c r="H1986" s="154">
        <f t="shared" si="340"/>
        <v>3</v>
      </c>
      <c r="I1986" s="152" t="str">
        <f t="shared" ref="I1986:I2008" si="346">VLOOKUP(B1986*100+C1986,テスト,2,0)</f>
        <v>明中八王子</v>
      </c>
      <c r="K1986" s="152" t="str">
        <f t="shared" si="341"/>
        <v>男</v>
      </c>
      <c r="M1986" s="380">
        <v>62407</v>
      </c>
      <c r="N1986" s="380" t="s">
        <v>2098</v>
      </c>
      <c r="O1986" s="380" t="s">
        <v>181</v>
      </c>
      <c r="P1986" s="380" t="s">
        <v>2290</v>
      </c>
      <c r="Q1986" s="380" t="s">
        <v>462</v>
      </c>
      <c r="R1986" s="380" t="s">
        <v>885</v>
      </c>
      <c r="S1986" s="379"/>
      <c r="T1986" s="380">
        <v>3</v>
      </c>
    </row>
    <row r="1987" spans="1:20" x14ac:dyDescent="0.2">
      <c r="A1987" s="151">
        <f t="shared" si="336"/>
        <v>62408</v>
      </c>
      <c r="B1987" s="151">
        <f t="shared" si="337"/>
        <v>6</v>
      </c>
      <c r="C1987" s="152">
        <f t="shared" si="338"/>
        <v>24</v>
      </c>
      <c r="D1987" s="152" t="str">
        <f t="shared" si="342"/>
        <v>掛川</v>
      </c>
      <c r="E1987" s="152" t="str">
        <f t="shared" si="343"/>
        <v>慈瑛</v>
      </c>
      <c r="F1987" s="153" t="str">
        <f t="shared" si="344"/>
        <v>ｶｹｶﾞﾜ</v>
      </c>
      <c r="G1987" s="153" t="str">
        <f t="shared" si="345"/>
        <v>ｼﾞｴｲ</v>
      </c>
      <c r="H1987" s="154">
        <f t="shared" si="340"/>
        <v>3</v>
      </c>
      <c r="I1987" s="152" t="str">
        <f t="shared" si="346"/>
        <v>明中八王子</v>
      </c>
      <c r="K1987" s="152" t="str">
        <f t="shared" si="341"/>
        <v>男</v>
      </c>
      <c r="M1987" s="380">
        <v>62408</v>
      </c>
      <c r="N1987" s="380" t="s">
        <v>1595</v>
      </c>
      <c r="O1987" s="380" t="s">
        <v>2099</v>
      </c>
      <c r="P1987" s="380" t="s">
        <v>1596</v>
      </c>
      <c r="Q1987" s="380" t="s">
        <v>2291</v>
      </c>
      <c r="R1987" s="380" t="s">
        <v>885</v>
      </c>
      <c r="S1987" s="379"/>
      <c r="T1987" s="380">
        <v>3</v>
      </c>
    </row>
    <row r="1988" spans="1:20" x14ac:dyDescent="0.2">
      <c r="A1988" s="151">
        <f t="shared" si="336"/>
        <v>62409</v>
      </c>
      <c r="B1988" s="151">
        <f t="shared" si="337"/>
        <v>6</v>
      </c>
      <c r="C1988" s="152">
        <f t="shared" si="338"/>
        <v>24</v>
      </c>
      <c r="D1988" s="152" t="str">
        <f t="shared" si="342"/>
        <v>西賀</v>
      </c>
      <c r="E1988" s="152" t="str">
        <f t="shared" si="343"/>
        <v>裕馬</v>
      </c>
      <c r="F1988" s="153" t="str">
        <f t="shared" si="344"/>
        <v>ｻｲｶﾞ</v>
      </c>
      <c r="G1988" s="153" t="str">
        <f t="shared" si="345"/>
        <v>ﾕｳﾏ</v>
      </c>
      <c r="H1988" s="154">
        <f t="shared" si="340"/>
        <v>3</v>
      </c>
      <c r="I1988" s="152" t="str">
        <f t="shared" si="346"/>
        <v>明中八王子</v>
      </c>
      <c r="K1988" s="152" t="str">
        <f t="shared" si="341"/>
        <v>男</v>
      </c>
      <c r="M1988" s="380">
        <v>62409</v>
      </c>
      <c r="N1988" s="380" t="s">
        <v>2100</v>
      </c>
      <c r="O1988" s="380" t="s">
        <v>2101</v>
      </c>
      <c r="P1988" s="380" t="s">
        <v>2292</v>
      </c>
      <c r="Q1988" s="380" t="s">
        <v>618</v>
      </c>
      <c r="R1988" s="380" t="s">
        <v>885</v>
      </c>
      <c r="S1988" s="379"/>
      <c r="T1988" s="380">
        <v>3</v>
      </c>
    </row>
    <row r="1989" spans="1:20" x14ac:dyDescent="0.2">
      <c r="A1989" s="151">
        <f t="shared" si="336"/>
        <v>62410</v>
      </c>
      <c r="B1989" s="151">
        <f t="shared" si="337"/>
        <v>6</v>
      </c>
      <c r="C1989" s="152">
        <f t="shared" si="338"/>
        <v>24</v>
      </c>
      <c r="D1989" s="152" t="str">
        <f t="shared" si="342"/>
        <v>今村</v>
      </c>
      <c r="E1989" s="152" t="str">
        <f t="shared" si="343"/>
        <v>公士</v>
      </c>
      <c r="F1989" s="153" t="str">
        <f t="shared" si="344"/>
        <v>ｲﾏﾑﾗ</v>
      </c>
      <c r="G1989" s="153" t="str">
        <f t="shared" si="345"/>
        <v>ｺｳｼﾞ</v>
      </c>
      <c r="H1989" s="154">
        <f t="shared" si="340"/>
        <v>3</v>
      </c>
      <c r="I1989" s="152" t="str">
        <f t="shared" si="346"/>
        <v>明中八王子</v>
      </c>
      <c r="K1989" s="152" t="str">
        <f t="shared" si="341"/>
        <v>男</v>
      </c>
      <c r="M1989" s="380">
        <v>62410</v>
      </c>
      <c r="N1989" s="380" t="s">
        <v>1797</v>
      </c>
      <c r="O1989" s="380" t="s">
        <v>2102</v>
      </c>
      <c r="P1989" s="380" t="s">
        <v>1798</v>
      </c>
      <c r="Q1989" s="380" t="s">
        <v>441</v>
      </c>
      <c r="R1989" s="380" t="s">
        <v>885</v>
      </c>
      <c r="S1989" s="379"/>
      <c r="T1989" s="380">
        <v>3</v>
      </c>
    </row>
    <row r="1990" spans="1:20" x14ac:dyDescent="0.2">
      <c r="A1990" s="151">
        <f t="shared" si="336"/>
        <v>62411</v>
      </c>
      <c r="B1990" s="151">
        <f t="shared" si="337"/>
        <v>6</v>
      </c>
      <c r="C1990" s="152">
        <f t="shared" si="338"/>
        <v>24</v>
      </c>
      <c r="D1990" s="152" t="str">
        <f t="shared" si="342"/>
        <v>蛭田</v>
      </c>
      <c r="E1990" s="152" t="str">
        <f t="shared" si="343"/>
        <v>悠介</v>
      </c>
      <c r="F1990" s="153" t="str">
        <f t="shared" si="344"/>
        <v>ﾋﾙﾀ</v>
      </c>
      <c r="G1990" s="153" t="str">
        <f t="shared" si="345"/>
        <v>ﾕｳｽｹ</v>
      </c>
      <c r="H1990" s="154">
        <f t="shared" si="340"/>
        <v>3</v>
      </c>
      <c r="I1990" s="152" t="str">
        <f t="shared" si="346"/>
        <v>明中八王子</v>
      </c>
      <c r="K1990" s="152" t="str">
        <f t="shared" si="341"/>
        <v>男</v>
      </c>
      <c r="M1990" s="380">
        <v>62411</v>
      </c>
      <c r="N1990" s="380" t="s">
        <v>2866</v>
      </c>
      <c r="O1990" s="380" t="s">
        <v>199</v>
      </c>
      <c r="P1990" s="380" t="s">
        <v>2867</v>
      </c>
      <c r="Q1990" s="380" t="s">
        <v>447</v>
      </c>
      <c r="R1990" s="380" t="s">
        <v>885</v>
      </c>
      <c r="S1990" s="379"/>
      <c r="T1990" s="380">
        <v>3</v>
      </c>
    </row>
    <row r="1991" spans="1:20" x14ac:dyDescent="0.2">
      <c r="A1991" s="151">
        <f t="shared" si="336"/>
        <v>62412</v>
      </c>
      <c r="B1991" s="151">
        <f t="shared" si="337"/>
        <v>6</v>
      </c>
      <c r="C1991" s="152">
        <f t="shared" si="338"/>
        <v>24</v>
      </c>
      <c r="D1991" s="152" t="str">
        <f t="shared" si="342"/>
        <v>宮田</v>
      </c>
      <c r="E1991" s="152" t="str">
        <f t="shared" si="343"/>
        <v>大雅</v>
      </c>
      <c r="F1991" s="153" t="str">
        <f t="shared" si="344"/>
        <v>ﾐﾔﾀ</v>
      </c>
      <c r="G1991" s="153" t="str">
        <f t="shared" si="345"/>
        <v>ﾀｲｶﾞ</v>
      </c>
      <c r="H1991" s="154">
        <f t="shared" si="340"/>
        <v>3</v>
      </c>
      <c r="I1991" s="152" t="str">
        <f t="shared" si="346"/>
        <v>明中八王子</v>
      </c>
      <c r="K1991" s="152" t="str">
        <f t="shared" si="341"/>
        <v>男</v>
      </c>
      <c r="M1991" s="380">
        <v>62412</v>
      </c>
      <c r="N1991" s="380" t="s">
        <v>1807</v>
      </c>
      <c r="O1991" s="380" t="s">
        <v>44</v>
      </c>
      <c r="P1991" s="380" t="s">
        <v>1808</v>
      </c>
      <c r="Q1991" s="380" t="s">
        <v>926</v>
      </c>
      <c r="R1991" s="380" t="s">
        <v>885</v>
      </c>
      <c r="S1991" s="379"/>
      <c r="T1991" s="380">
        <v>3</v>
      </c>
    </row>
    <row r="1992" spans="1:20" x14ac:dyDescent="0.2">
      <c r="A1992" s="151">
        <f t="shared" si="336"/>
        <v>62413</v>
      </c>
      <c r="B1992" s="151">
        <f t="shared" si="337"/>
        <v>6</v>
      </c>
      <c r="C1992" s="152">
        <f t="shared" si="338"/>
        <v>24</v>
      </c>
      <c r="D1992" s="152" t="str">
        <f t="shared" si="342"/>
        <v>鈴木</v>
      </c>
      <c r="E1992" s="152" t="str">
        <f t="shared" si="343"/>
        <v>航一朗</v>
      </c>
      <c r="F1992" s="153" t="str">
        <f t="shared" si="344"/>
        <v>ｽｽﾞｷ</v>
      </c>
      <c r="G1992" s="153" t="str">
        <f t="shared" si="345"/>
        <v>ｺｳｲﾁﾛｳ</v>
      </c>
      <c r="H1992" s="154">
        <f t="shared" si="340"/>
        <v>3</v>
      </c>
      <c r="I1992" s="152" t="str">
        <f t="shared" si="346"/>
        <v>明中八王子</v>
      </c>
      <c r="K1992" s="152" t="str">
        <f t="shared" si="341"/>
        <v>男</v>
      </c>
      <c r="M1992" s="380">
        <v>62413</v>
      </c>
      <c r="N1992" s="380" t="s">
        <v>108</v>
      </c>
      <c r="O1992" s="380" t="s">
        <v>2868</v>
      </c>
      <c r="P1992" s="380" t="s">
        <v>356</v>
      </c>
      <c r="Q1992" s="380" t="s">
        <v>2869</v>
      </c>
      <c r="R1992" s="380" t="s">
        <v>885</v>
      </c>
      <c r="S1992" s="379"/>
      <c r="T1992" s="380">
        <v>3</v>
      </c>
    </row>
    <row r="1993" spans="1:20" x14ac:dyDescent="0.2">
      <c r="A1993" s="151">
        <f t="shared" si="336"/>
        <v>62414</v>
      </c>
      <c r="B1993" s="151">
        <f t="shared" si="337"/>
        <v>6</v>
      </c>
      <c r="C1993" s="152">
        <f t="shared" si="338"/>
        <v>24</v>
      </c>
      <c r="D1993" s="152" t="str">
        <f t="shared" si="342"/>
        <v>青柳</v>
      </c>
      <c r="E1993" s="152" t="str">
        <f t="shared" si="343"/>
        <v>光亮</v>
      </c>
      <c r="F1993" s="153" t="str">
        <f t="shared" si="344"/>
        <v>ｱｵﾔｷﾞ</v>
      </c>
      <c r="G1993" s="153" t="str">
        <f t="shared" si="345"/>
        <v>ｺｳｽｹ</v>
      </c>
      <c r="H1993" s="154">
        <f t="shared" si="340"/>
        <v>3</v>
      </c>
      <c r="I1993" s="152" t="str">
        <f t="shared" si="346"/>
        <v>明中八王子</v>
      </c>
      <c r="K1993" s="152" t="str">
        <f t="shared" si="341"/>
        <v>男</v>
      </c>
      <c r="M1993" s="380">
        <v>62414</v>
      </c>
      <c r="N1993" s="380" t="s">
        <v>2870</v>
      </c>
      <c r="O1993" s="380" t="s">
        <v>2871</v>
      </c>
      <c r="P1993" s="380" t="s">
        <v>2872</v>
      </c>
      <c r="Q1993" s="380" t="s">
        <v>417</v>
      </c>
      <c r="R1993" s="380" t="s">
        <v>885</v>
      </c>
      <c r="S1993" s="379"/>
      <c r="T1993" s="380">
        <v>3</v>
      </c>
    </row>
    <row r="1994" spans="1:20" x14ac:dyDescent="0.2">
      <c r="A1994" s="151">
        <f t="shared" si="336"/>
        <v>62416</v>
      </c>
      <c r="B1994" s="151">
        <f t="shared" si="337"/>
        <v>6</v>
      </c>
      <c r="C1994" s="152">
        <f t="shared" si="338"/>
        <v>24</v>
      </c>
      <c r="D1994" s="152" t="str">
        <f t="shared" si="342"/>
        <v>澤田</v>
      </c>
      <c r="E1994" s="152" t="str">
        <f t="shared" si="343"/>
        <v>一樹</v>
      </c>
      <c r="F1994" s="153" t="str">
        <f t="shared" si="344"/>
        <v>ｻﾜﾀﾞ</v>
      </c>
      <c r="G1994" s="153" t="str">
        <f t="shared" si="345"/>
        <v>ｶｽﾞｷ</v>
      </c>
      <c r="H1994" s="154">
        <f t="shared" si="340"/>
        <v>3</v>
      </c>
      <c r="I1994" s="152" t="str">
        <f t="shared" si="346"/>
        <v>明中八王子</v>
      </c>
      <c r="K1994" s="152" t="str">
        <f t="shared" si="341"/>
        <v>男</v>
      </c>
      <c r="M1994" s="380">
        <v>62416</v>
      </c>
      <c r="N1994" s="380" t="s">
        <v>1910</v>
      </c>
      <c r="O1994" s="380" t="s">
        <v>590</v>
      </c>
      <c r="P1994" s="380" t="s">
        <v>2188</v>
      </c>
      <c r="Q1994" s="380" t="s">
        <v>376</v>
      </c>
      <c r="R1994" s="380" t="s">
        <v>885</v>
      </c>
      <c r="S1994" s="379"/>
      <c r="T1994" s="380">
        <v>3</v>
      </c>
    </row>
    <row r="1995" spans="1:20" x14ac:dyDescent="0.2">
      <c r="A1995" s="151">
        <f t="shared" ref="A1995:A2008" si="347">M1995</f>
        <v>62417</v>
      </c>
      <c r="B1995" s="151">
        <f t="shared" ref="B1995:B2008" si="348">ROUNDDOWN(A1995/10000,0)</f>
        <v>6</v>
      </c>
      <c r="C1995" s="152">
        <f t="shared" ref="C1995:C2008" si="349">ROUNDDOWN((A1995-B1995*10000)/100,0)</f>
        <v>24</v>
      </c>
      <c r="D1995" s="152" t="str">
        <f t="shared" ref="D1995:D2008" si="350">N1995</f>
        <v>生藤</v>
      </c>
      <c r="E1995" s="152" t="str">
        <f t="shared" ref="E1995:E2008" si="351">O1995</f>
        <v>秀学</v>
      </c>
      <c r="F1995" s="153" t="str">
        <f t="shared" ref="F1995:F2008" si="352">P1995</f>
        <v>ｲｷﾄｳ</v>
      </c>
      <c r="G1995" s="153" t="str">
        <f t="shared" ref="G1995:G2008" si="353">Q1995</f>
        <v>ﾋﾃﾞﾉﾘ</v>
      </c>
      <c r="H1995" s="154">
        <f t="shared" ref="H1995:H2008" si="354">T1995</f>
        <v>2</v>
      </c>
      <c r="I1995" s="152" t="str">
        <f t="shared" si="346"/>
        <v>明中八王子</v>
      </c>
      <c r="K1995" s="152" t="str">
        <f t="shared" ref="K1995:K2008" si="355">R1995</f>
        <v>男</v>
      </c>
      <c r="M1995" s="380">
        <v>62417</v>
      </c>
      <c r="N1995" s="380" t="s">
        <v>3780</v>
      </c>
      <c r="O1995" s="380" t="s">
        <v>3781</v>
      </c>
      <c r="P1995" s="380" t="s">
        <v>3782</v>
      </c>
      <c r="Q1995" s="380" t="s">
        <v>3783</v>
      </c>
      <c r="R1995" s="380" t="s">
        <v>885</v>
      </c>
      <c r="S1995" s="379"/>
      <c r="T1995" s="380">
        <v>2</v>
      </c>
    </row>
    <row r="1996" spans="1:20" x14ac:dyDescent="0.2">
      <c r="A1996" s="151">
        <f t="shared" si="347"/>
        <v>62418</v>
      </c>
      <c r="B1996" s="151">
        <f t="shared" si="348"/>
        <v>6</v>
      </c>
      <c r="C1996" s="152">
        <f t="shared" si="349"/>
        <v>24</v>
      </c>
      <c r="D1996" s="152" t="str">
        <f t="shared" si="350"/>
        <v>戸田</v>
      </c>
      <c r="E1996" s="152" t="str">
        <f t="shared" si="351"/>
        <v>楓大</v>
      </c>
      <c r="F1996" s="153" t="str">
        <f t="shared" si="352"/>
        <v>ﾄﾀﾞ</v>
      </c>
      <c r="G1996" s="153" t="str">
        <f t="shared" si="353"/>
        <v>ﾌｳﾀ</v>
      </c>
      <c r="H1996" s="154">
        <f t="shared" si="354"/>
        <v>2</v>
      </c>
      <c r="I1996" s="152" t="str">
        <f t="shared" si="346"/>
        <v>明中八王子</v>
      </c>
      <c r="K1996" s="152" t="str">
        <f t="shared" si="355"/>
        <v>男</v>
      </c>
      <c r="M1996" s="380">
        <v>62418</v>
      </c>
      <c r="N1996" s="380" t="s">
        <v>3784</v>
      </c>
      <c r="O1996" s="380" t="s">
        <v>3785</v>
      </c>
      <c r="P1996" s="380" t="s">
        <v>3786</v>
      </c>
      <c r="Q1996" s="380" t="s">
        <v>1633</v>
      </c>
      <c r="R1996" s="380" t="s">
        <v>885</v>
      </c>
      <c r="S1996" s="379"/>
      <c r="T1996" s="380">
        <v>2</v>
      </c>
    </row>
    <row r="1997" spans="1:20" x14ac:dyDescent="0.2">
      <c r="A1997" s="151">
        <f t="shared" si="347"/>
        <v>62419</v>
      </c>
      <c r="B1997" s="151">
        <f t="shared" si="348"/>
        <v>6</v>
      </c>
      <c r="C1997" s="152">
        <f t="shared" si="349"/>
        <v>24</v>
      </c>
      <c r="D1997" s="152" t="str">
        <f t="shared" si="350"/>
        <v>森</v>
      </c>
      <c r="E1997" s="152" t="str">
        <f t="shared" si="351"/>
        <v>将宗</v>
      </c>
      <c r="F1997" s="153" t="str">
        <f t="shared" si="352"/>
        <v>ﾓﾘ</v>
      </c>
      <c r="G1997" s="153" t="str">
        <f t="shared" si="353"/>
        <v>ﾏｻﾑﾈ</v>
      </c>
      <c r="H1997" s="154">
        <f t="shared" si="354"/>
        <v>2</v>
      </c>
      <c r="I1997" s="152" t="str">
        <f t="shared" si="346"/>
        <v>明中八王子</v>
      </c>
      <c r="K1997" s="152" t="str">
        <f t="shared" si="355"/>
        <v>男</v>
      </c>
      <c r="M1997" s="380">
        <v>62419</v>
      </c>
      <c r="N1997" s="380" t="s">
        <v>379</v>
      </c>
      <c r="O1997" s="380" t="s">
        <v>3787</v>
      </c>
      <c r="P1997" s="380" t="s">
        <v>380</v>
      </c>
      <c r="Q1997" s="380" t="s">
        <v>3788</v>
      </c>
      <c r="R1997" s="380" t="s">
        <v>885</v>
      </c>
      <c r="S1997" s="379"/>
      <c r="T1997" s="380">
        <v>2</v>
      </c>
    </row>
    <row r="1998" spans="1:20" x14ac:dyDescent="0.2">
      <c r="A1998" s="151">
        <f t="shared" si="347"/>
        <v>62420</v>
      </c>
      <c r="B1998" s="151">
        <f t="shared" si="348"/>
        <v>6</v>
      </c>
      <c r="C1998" s="152">
        <f t="shared" si="349"/>
        <v>24</v>
      </c>
      <c r="D1998" s="152" t="str">
        <f t="shared" si="350"/>
        <v>金子</v>
      </c>
      <c r="E1998" s="152" t="str">
        <f t="shared" si="351"/>
        <v>将大</v>
      </c>
      <c r="F1998" s="153" t="str">
        <f t="shared" si="352"/>
        <v>ｶﾈｺ</v>
      </c>
      <c r="G1998" s="153" t="str">
        <f t="shared" si="353"/>
        <v>ﾏｻﾋﾛ</v>
      </c>
      <c r="H1998" s="154">
        <f t="shared" si="354"/>
        <v>2</v>
      </c>
      <c r="I1998" s="152" t="str">
        <f t="shared" si="346"/>
        <v>明中八王子</v>
      </c>
      <c r="K1998" s="152" t="str">
        <f t="shared" si="355"/>
        <v>男</v>
      </c>
      <c r="M1998" s="380">
        <v>62420</v>
      </c>
      <c r="N1998" s="380" t="s">
        <v>970</v>
      </c>
      <c r="O1998" s="380" t="s">
        <v>1501</v>
      </c>
      <c r="P1998" s="380" t="s">
        <v>971</v>
      </c>
      <c r="Q1998" s="380" t="s">
        <v>443</v>
      </c>
      <c r="R1998" s="380" t="s">
        <v>885</v>
      </c>
      <c r="S1998" s="379"/>
      <c r="T1998" s="380">
        <v>2</v>
      </c>
    </row>
    <row r="1999" spans="1:20" x14ac:dyDescent="0.2">
      <c r="A1999" s="151">
        <f t="shared" si="347"/>
        <v>62421</v>
      </c>
      <c r="B1999" s="151">
        <f t="shared" si="348"/>
        <v>6</v>
      </c>
      <c r="C1999" s="152">
        <f t="shared" si="349"/>
        <v>24</v>
      </c>
      <c r="D1999" s="152" t="str">
        <f t="shared" si="350"/>
        <v>廣瀬</v>
      </c>
      <c r="E1999" s="152" t="str">
        <f t="shared" si="351"/>
        <v>優輝</v>
      </c>
      <c r="F1999" s="153" t="str">
        <f t="shared" si="352"/>
        <v>ﾋﾛｾ</v>
      </c>
      <c r="G1999" s="153" t="str">
        <f t="shared" si="353"/>
        <v>ﾕｳｷ</v>
      </c>
      <c r="H1999" s="154">
        <f t="shared" si="354"/>
        <v>2</v>
      </c>
      <c r="I1999" s="152" t="str">
        <f t="shared" si="346"/>
        <v>明中八王子</v>
      </c>
      <c r="K1999" s="152" t="str">
        <f t="shared" si="355"/>
        <v>男</v>
      </c>
      <c r="M1999" s="380">
        <v>62421</v>
      </c>
      <c r="N1999" s="380" t="s">
        <v>1979</v>
      </c>
      <c r="O1999" s="380" t="s">
        <v>1283</v>
      </c>
      <c r="P1999" s="380" t="s">
        <v>2231</v>
      </c>
      <c r="Q1999" s="380" t="s">
        <v>307</v>
      </c>
      <c r="R1999" s="380" t="s">
        <v>885</v>
      </c>
      <c r="S1999" s="379"/>
      <c r="T1999" s="380">
        <v>2</v>
      </c>
    </row>
    <row r="2000" spans="1:20" x14ac:dyDescent="0.2">
      <c r="A2000" s="151">
        <f t="shared" si="347"/>
        <v>62422</v>
      </c>
      <c r="B2000" s="151">
        <f t="shared" si="348"/>
        <v>6</v>
      </c>
      <c r="C2000" s="152">
        <f t="shared" si="349"/>
        <v>24</v>
      </c>
      <c r="D2000" s="152" t="str">
        <f t="shared" si="350"/>
        <v>伴場</v>
      </c>
      <c r="E2000" s="152" t="str">
        <f t="shared" si="351"/>
        <v>玲王</v>
      </c>
      <c r="F2000" s="153" t="str">
        <f t="shared" si="352"/>
        <v>ﾊﾞﾝﾊﾞ</v>
      </c>
      <c r="G2000" s="153" t="str">
        <f t="shared" si="353"/>
        <v>ﾚｵ</v>
      </c>
      <c r="H2000" s="154">
        <f t="shared" si="354"/>
        <v>2</v>
      </c>
      <c r="I2000" s="152" t="str">
        <f t="shared" si="346"/>
        <v>明中八王子</v>
      </c>
      <c r="K2000" s="152" t="str">
        <f t="shared" si="355"/>
        <v>男</v>
      </c>
      <c r="M2000" s="380">
        <v>62422</v>
      </c>
      <c r="N2000" s="380" t="s">
        <v>3789</v>
      </c>
      <c r="O2000" s="380" t="s">
        <v>3790</v>
      </c>
      <c r="P2000" s="380" t="s">
        <v>3791</v>
      </c>
      <c r="Q2000" s="380" t="s">
        <v>2456</v>
      </c>
      <c r="R2000" s="380" t="s">
        <v>885</v>
      </c>
      <c r="S2000" s="379"/>
      <c r="T2000" s="380">
        <v>2</v>
      </c>
    </row>
    <row r="2001" spans="1:20" x14ac:dyDescent="0.2">
      <c r="A2001" s="151">
        <f t="shared" si="347"/>
        <v>62423</v>
      </c>
      <c r="B2001" s="151">
        <f t="shared" si="348"/>
        <v>6</v>
      </c>
      <c r="C2001" s="152">
        <f t="shared" si="349"/>
        <v>24</v>
      </c>
      <c r="D2001" s="152" t="str">
        <f t="shared" si="350"/>
        <v>河野</v>
      </c>
      <c r="E2001" s="152" t="str">
        <f t="shared" si="351"/>
        <v>力也</v>
      </c>
      <c r="F2001" s="153" t="str">
        <f t="shared" si="352"/>
        <v>ｺｳﾉ</v>
      </c>
      <c r="G2001" s="153" t="str">
        <f t="shared" si="353"/>
        <v>ﾘｷﾔ</v>
      </c>
      <c r="H2001" s="154">
        <f t="shared" si="354"/>
        <v>2</v>
      </c>
      <c r="I2001" s="152" t="str">
        <f t="shared" si="346"/>
        <v>明中八王子</v>
      </c>
      <c r="K2001" s="152" t="str">
        <f t="shared" si="355"/>
        <v>男</v>
      </c>
      <c r="M2001" s="380">
        <v>62423</v>
      </c>
      <c r="N2001" s="380" t="s">
        <v>2410</v>
      </c>
      <c r="O2001" s="380" t="s">
        <v>1677</v>
      </c>
      <c r="P2001" s="380" t="s">
        <v>2411</v>
      </c>
      <c r="Q2001" s="380" t="s">
        <v>1454</v>
      </c>
      <c r="R2001" s="380" t="s">
        <v>885</v>
      </c>
      <c r="S2001" s="379"/>
      <c r="T2001" s="380">
        <v>2</v>
      </c>
    </row>
    <row r="2002" spans="1:20" x14ac:dyDescent="0.2">
      <c r="A2002" s="151">
        <f t="shared" si="347"/>
        <v>62424</v>
      </c>
      <c r="B2002" s="151">
        <f t="shared" si="348"/>
        <v>6</v>
      </c>
      <c r="C2002" s="152">
        <f t="shared" si="349"/>
        <v>24</v>
      </c>
      <c r="D2002" s="152" t="str">
        <f t="shared" si="350"/>
        <v>鈴木</v>
      </c>
      <c r="E2002" s="152" t="str">
        <f t="shared" si="351"/>
        <v>憲伸</v>
      </c>
      <c r="F2002" s="153" t="str">
        <f t="shared" si="352"/>
        <v>ｽｽﾞｷ</v>
      </c>
      <c r="G2002" s="153" t="str">
        <f t="shared" si="353"/>
        <v>ｹﾝｼﾝ</v>
      </c>
      <c r="H2002" s="154">
        <f t="shared" si="354"/>
        <v>2</v>
      </c>
      <c r="I2002" s="152" t="str">
        <f t="shared" si="346"/>
        <v>明中八王子</v>
      </c>
      <c r="K2002" s="152" t="str">
        <f t="shared" si="355"/>
        <v>男</v>
      </c>
      <c r="M2002" s="380">
        <v>62424</v>
      </c>
      <c r="N2002" s="380" t="s">
        <v>108</v>
      </c>
      <c r="O2002" s="380" t="s">
        <v>3792</v>
      </c>
      <c r="P2002" s="380" t="s">
        <v>356</v>
      </c>
      <c r="Q2002" s="380" t="s">
        <v>3793</v>
      </c>
      <c r="R2002" s="380" t="s">
        <v>885</v>
      </c>
      <c r="S2002" s="379"/>
      <c r="T2002" s="380">
        <v>2</v>
      </c>
    </row>
    <row r="2003" spans="1:20" x14ac:dyDescent="0.2">
      <c r="A2003" s="151">
        <f t="shared" si="347"/>
        <v>62425</v>
      </c>
      <c r="B2003" s="151">
        <f t="shared" si="348"/>
        <v>6</v>
      </c>
      <c r="C2003" s="152">
        <f t="shared" si="349"/>
        <v>24</v>
      </c>
      <c r="D2003" s="152" t="str">
        <f t="shared" si="350"/>
        <v>寺西</v>
      </c>
      <c r="E2003" s="152" t="str">
        <f t="shared" si="351"/>
        <v>涼介</v>
      </c>
      <c r="F2003" s="153" t="str">
        <f t="shared" si="352"/>
        <v>ﾃﾗﾆｼ</v>
      </c>
      <c r="G2003" s="153" t="str">
        <f t="shared" si="353"/>
        <v>ﾘｮｳｽｹ</v>
      </c>
      <c r="H2003" s="154">
        <f t="shared" si="354"/>
        <v>2</v>
      </c>
      <c r="I2003" s="152" t="str">
        <f t="shared" si="346"/>
        <v>明中八王子</v>
      </c>
      <c r="K2003" s="152" t="str">
        <f t="shared" si="355"/>
        <v>男</v>
      </c>
      <c r="M2003" s="380">
        <v>62425</v>
      </c>
      <c r="N2003" s="380" t="s">
        <v>1792</v>
      </c>
      <c r="O2003" s="380" t="s">
        <v>621</v>
      </c>
      <c r="P2003" s="380" t="s">
        <v>1793</v>
      </c>
      <c r="Q2003" s="380" t="s">
        <v>457</v>
      </c>
      <c r="R2003" s="380" t="s">
        <v>885</v>
      </c>
      <c r="S2003" s="379"/>
      <c r="T2003" s="380">
        <v>2</v>
      </c>
    </row>
    <row r="2004" spans="1:20" x14ac:dyDescent="0.2">
      <c r="A2004" s="151">
        <f t="shared" si="347"/>
        <v>62426</v>
      </c>
      <c r="B2004" s="151">
        <f t="shared" si="348"/>
        <v>6</v>
      </c>
      <c r="C2004" s="152">
        <f t="shared" si="349"/>
        <v>24</v>
      </c>
      <c r="D2004" s="152" t="str">
        <f t="shared" si="350"/>
        <v>石崎</v>
      </c>
      <c r="E2004" s="152" t="str">
        <f t="shared" si="351"/>
        <v>奨</v>
      </c>
      <c r="F2004" s="153" t="str">
        <f t="shared" si="352"/>
        <v>ｲｼｻﾞｷ</v>
      </c>
      <c r="G2004" s="153" t="str">
        <f t="shared" si="353"/>
        <v>ｼｮｳ</v>
      </c>
      <c r="H2004" s="154">
        <f t="shared" si="354"/>
        <v>2</v>
      </c>
      <c r="I2004" s="152" t="str">
        <f t="shared" si="346"/>
        <v>明中八王子</v>
      </c>
      <c r="K2004" s="152" t="str">
        <f t="shared" si="355"/>
        <v>男</v>
      </c>
      <c r="M2004" s="380">
        <v>62426</v>
      </c>
      <c r="N2004" s="380" t="s">
        <v>2495</v>
      </c>
      <c r="O2004" s="380" t="s">
        <v>1671</v>
      </c>
      <c r="P2004" s="380" t="s">
        <v>2497</v>
      </c>
      <c r="Q2004" s="380" t="s">
        <v>362</v>
      </c>
      <c r="R2004" s="380" t="s">
        <v>885</v>
      </c>
      <c r="S2004" s="379"/>
      <c r="T2004" s="380">
        <v>2</v>
      </c>
    </row>
    <row r="2005" spans="1:20" x14ac:dyDescent="0.2">
      <c r="A2005" s="151">
        <f t="shared" si="347"/>
        <v>62427</v>
      </c>
      <c r="B2005" s="151">
        <f t="shared" si="348"/>
        <v>6</v>
      </c>
      <c r="C2005" s="152">
        <f t="shared" si="349"/>
        <v>24</v>
      </c>
      <c r="D2005" s="152" t="str">
        <f t="shared" si="350"/>
        <v>中田</v>
      </c>
      <c r="E2005" s="152" t="str">
        <f t="shared" si="351"/>
        <v>雄介</v>
      </c>
      <c r="F2005" s="153" t="str">
        <f t="shared" si="352"/>
        <v>ﾅｶﾀ</v>
      </c>
      <c r="G2005" s="153" t="str">
        <f t="shared" si="353"/>
        <v>ﾕｳｽｹ</v>
      </c>
      <c r="H2005" s="154">
        <f t="shared" si="354"/>
        <v>2</v>
      </c>
      <c r="I2005" s="152" t="str">
        <f t="shared" si="346"/>
        <v>明中八王子</v>
      </c>
      <c r="K2005" s="152" t="str">
        <f t="shared" si="355"/>
        <v>男</v>
      </c>
      <c r="M2005" s="380">
        <v>62427</v>
      </c>
      <c r="N2005" s="380" t="s">
        <v>173</v>
      </c>
      <c r="O2005" s="380" t="s">
        <v>1189</v>
      </c>
      <c r="P2005" s="380" t="s">
        <v>435</v>
      </c>
      <c r="Q2005" s="380" t="s">
        <v>447</v>
      </c>
      <c r="R2005" s="380" t="s">
        <v>885</v>
      </c>
      <c r="S2005" s="379"/>
      <c r="T2005" s="380">
        <v>2</v>
      </c>
    </row>
    <row r="2006" spans="1:20" x14ac:dyDescent="0.2">
      <c r="A2006" s="151">
        <f t="shared" si="347"/>
        <v>62428</v>
      </c>
      <c r="B2006" s="151">
        <f t="shared" si="348"/>
        <v>6</v>
      </c>
      <c r="C2006" s="152">
        <f t="shared" si="349"/>
        <v>24</v>
      </c>
      <c r="D2006" s="152" t="str">
        <f t="shared" si="350"/>
        <v>嶋田</v>
      </c>
      <c r="E2006" s="152" t="str">
        <f t="shared" si="351"/>
        <v>大志</v>
      </c>
      <c r="F2006" s="153" t="str">
        <f t="shared" si="352"/>
        <v>ｼﾏﾀﾞ</v>
      </c>
      <c r="G2006" s="153" t="str">
        <f t="shared" si="353"/>
        <v>ﾀｲｼ</v>
      </c>
      <c r="H2006" s="154">
        <f t="shared" si="354"/>
        <v>2</v>
      </c>
      <c r="I2006" s="152" t="str">
        <f t="shared" si="346"/>
        <v>明中八王子</v>
      </c>
      <c r="K2006" s="152" t="str">
        <f t="shared" si="355"/>
        <v>男</v>
      </c>
      <c r="M2006" s="380">
        <v>62428</v>
      </c>
      <c r="N2006" s="380" t="s">
        <v>1436</v>
      </c>
      <c r="O2006" s="380" t="s">
        <v>2550</v>
      </c>
      <c r="P2006" s="380" t="s">
        <v>890</v>
      </c>
      <c r="Q2006" s="380" t="s">
        <v>2551</v>
      </c>
      <c r="R2006" s="380" t="s">
        <v>885</v>
      </c>
      <c r="S2006" s="379"/>
      <c r="T2006" s="380">
        <v>2</v>
      </c>
    </row>
    <row r="2007" spans="1:20" x14ac:dyDescent="0.2">
      <c r="A2007" s="151">
        <f t="shared" si="347"/>
        <v>62429</v>
      </c>
      <c r="B2007" s="151">
        <f t="shared" si="348"/>
        <v>6</v>
      </c>
      <c r="C2007" s="152">
        <f t="shared" si="349"/>
        <v>24</v>
      </c>
      <c r="D2007" s="152" t="str">
        <f t="shared" si="350"/>
        <v>田渕</v>
      </c>
      <c r="E2007" s="152" t="str">
        <f t="shared" si="351"/>
        <v>聖弥</v>
      </c>
      <c r="F2007" s="153" t="str">
        <f t="shared" si="352"/>
        <v>ﾀﾌﾞﾁ</v>
      </c>
      <c r="G2007" s="153" t="str">
        <f t="shared" si="353"/>
        <v>ｾｲﾔ</v>
      </c>
      <c r="H2007" s="154">
        <f t="shared" si="354"/>
        <v>1</v>
      </c>
      <c r="I2007" s="152" t="str">
        <f t="shared" si="346"/>
        <v>明中八王子</v>
      </c>
      <c r="K2007" s="152" t="str">
        <f t="shared" si="355"/>
        <v>男</v>
      </c>
      <c r="M2007" s="380">
        <v>62429</v>
      </c>
      <c r="N2007" s="380" t="s">
        <v>5326</v>
      </c>
      <c r="O2007" s="380" t="s">
        <v>5327</v>
      </c>
      <c r="P2007" s="380" t="s">
        <v>5328</v>
      </c>
      <c r="Q2007" s="380" t="s">
        <v>572</v>
      </c>
      <c r="R2007" s="380" t="s">
        <v>885</v>
      </c>
      <c r="S2007" s="379"/>
      <c r="T2007" s="380">
        <v>1</v>
      </c>
    </row>
    <row r="2008" spans="1:20" x14ac:dyDescent="0.2">
      <c r="A2008" s="151">
        <f t="shared" si="347"/>
        <v>62430</v>
      </c>
      <c r="B2008" s="151">
        <f t="shared" si="348"/>
        <v>6</v>
      </c>
      <c r="C2008" s="152">
        <f t="shared" si="349"/>
        <v>24</v>
      </c>
      <c r="D2008" s="152" t="str">
        <f t="shared" si="350"/>
        <v>押切</v>
      </c>
      <c r="E2008" s="152" t="str">
        <f t="shared" si="351"/>
        <v>響</v>
      </c>
      <c r="F2008" s="153" t="str">
        <f t="shared" si="352"/>
        <v>ｵｼｷﾘ</v>
      </c>
      <c r="G2008" s="153" t="str">
        <f t="shared" si="353"/>
        <v>ﾋﾋﾞｷ</v>
      </c>
      <c r="H2008" s="154">
        <f t="shared" si="354"/>
        <v>1</v>
      </c>
      <c r="I2008" s="152" t="str">
        <f t="shared" si="346"/>
        <v>明中八王子</v>
      </c>
      <c r="K2008" s="152" t="str">
        <f t="shared" si="355"/>
        <v>男</v>
      </c>
      <c r="M2008" s="380">
        <v>62430</v>
      </c>
      <c r="N2008" s="380" t="s">
        <v>5329</v>
      </c>
      <c r="O2008" s="380" t="s">
        <v>1234</v>
      </c>
      <c r="P2008" s="380" t="s">
        <v>5330</v>
      </c>
      <c r="Q2008" s="380" t="s">
        <v>16</v>
      </c>
      <c r="R2008" s="380" t="s">
        <v>885</v>
      </c>
      <c r="S2008" s="379"/>
      <c r="T2008" s="380">
        <v>1</v>
      </c>
    </row>
    <row r="2009" spans="1:20" x14ac:dyDescent="0.2">
      <c r="A2009" s="151">
        <f t="shared" ref="A2009:A2072" si="356">M2009</f>
        <v>62431</v>
      </c>
      <c r="B2009" s="151">
        <f t="shared" ref="B2009:B2072" si="357">ROUNDDOWN(A2009/10000,0)</f>
        <v>6</v>
      </c>
      <c r="C2009" s="152">
        <f t="shared" ref="C2009:C2072" si="358">ROUNDDOWN((A2009-B2009*10000)/100,0)</f>
        <v>24</v>
      </c>
      <c r="D2009" s="152" t="str">
        <f t="shared" ref="D2009:D2072" si="359">N2009</f>
        <v>関澤</v>
      </c>
      <c r="E2009" s="152" t="str">
        <f t="shared" ref="E2009:E2072" si="360">O2009</f>
        <v>将吾</v>
      </c>
      <c r="F2009" s="153" t="str">
        <f t="shared" ref="F2009:F2072" si="361">P2009</f>
        <v>ｾｷｻﾞﾜ</v>
      </c>
      <c r="G2009" s="153" t="str">
        <f t="shared" ref="G2009:G2072" si="362">Q2009</f>
        <v>ｼｮｳｺﾞ</v>
      </c>
      <c r="H2009" s="154">
        <f t="shared" ref="H2009:H2072" si="363">T2009</f>
        <v>1</v>
      </c>
      <c r="I2009" s="152" t="str">
        <f t="shared" ref="I2009:I2072" si="364">VLOOKUP(B2009*100+C2009,テスト,2,0)</f>
        <v>明中八王子</v>
      </c>
      <c r="K2009" s="152" t="str">
        <f t="shared" ref="K2009:K2072" si="365">R2009</f>
        <v>男</v>
      </c>
      <c r="M2009" s="380">
        <v>62431</v>
      </c>
      <c r="N2009" s="380" t="s">
        <v>5331</v>
      </c>
      <c r="O2009" s="380" t="s">
        <v>2955</v>
      </c>
      <c r="P2009" s="380" t="s">
        <v>5332</v>
      </c>
      <c r="Q2009" s="380" t="s">
        <v>990</v>
      </c>
      <c r="R2009" s="380" t="s">
        <v>885</v>
      </c>
      <c r="S2009" s="379"/>
      <c r="T2009" s="380">
        <v>1</v>
      </c>
    </row>
    <row r="2010" spans="1:20" x14ac:dyDescent="0.2">
      <c r="A2010" s="151">
        <f t="shared" si="356"/>
        <v>62432</v>
      </c>
      <c r="B2010" s="151">
        <f t="shared" si="357"/>
        <v>6</v>
      </c>
      <c r="C2010" s="152">
        <f t="shared" si="358"/>
        <v>24</v>
      </c>
      <c r="D2010" s="152" t="str">
        <f t="shared" si="359"/>
        <v>丹羽</v>
      </c>
      <c r="E2010" s="152" t="str">
        <f t="shared" si="360"/>
        <v>弘人</v>
      </c>
      <c r="F2010" s="153" t="str">
        <f t="shared" si="361"/>
        <v>ﾆﾜ</v>
      </c>
      <c r="G2010" s="153" t="str">
        <f t="shared" si="362"/>
        <v>ﾋﾛﾄ</v>
      </c>
      <c r="H2010" s="154">
        <f t="shared" si="363"/>
        <v>1</v>
      </c>
      <c r="I2010" s="152" t="str">
        <f t="shared" si="364"/>
        <v>明中八王子</v>
      </c>
      <c r="K2010" s="152" t="str">
        <f t="shared" si="365"/>
        <v>男</v>
      </c>
      <c r="M2010" s="380">
        <v>62432</v>
      </c>
      <c r="N2010" s="380" t="s">
        <v>5333</v>
      </c>
      <c r="O2010" s="380" t="s">
        <v>5334</v>
      </c>
      <c r="P2010" s="380" t="s">
        <v>5335</v>
      </c>
      <c r="Q2010" s="380" t="s">
        <v>484</v>
      </c>
      <c r="R2010" s="380" t="s">
        <v>885</v>
      </c>
      <c r="S2010" s="379"/>
      <c r="T2010" s="380">
        <v>1</v>
      </c>
    </row>
    <row r="2011" spans="1:20" x14ac:dyDescent="0.2">
      <c r="A2011" s="151">
        <f t="shared" si="356"/>
        <v>62433</v>
      </c>
      <c r="B2011" s="151">
        <f t="shared" si="357"/>
        <v>6</v>
      </c>
      <c r="C2011" s="152">
        <f t="shared" si="358"/>
        <v>24</v>
      </c>
      <c r="D2011" s="152" t="str">
        <f t="shared" si="359"/>
        <v>近藤</v>
      </c>
      <c r="E2011" s="152" t="str">
        <f t="shared" si="360"/>
        <v>航</v>
      </c>
      <c r="F2011" s="153" t="str">
        <f t="shared" si="361"/>
        <v>ｺﾝﾄﾞｳ</v>
      </c>
      <c r="G2011" s="153" t="str">
        <f t="shared" si="362"/>
        <v>ﾜﾀﾙ</v>
      </c>
      <c r="H2011" s="154">
        <f t="shared" si="363"/>
        <v>1</v>
      </c>
      <c r="I2011" s="152" t="str">
        <f t="shared" si="364"/>
        <v>明中八王子</v>
      </c>
      <c r="K2011" s="152" t="str">
        <f t="shared" si="365"/>
        <v>男</v>
      </c>
      <c r="M2011" s="380">
        <v>62433</v>
      </c>
      <c r="N2011" s="380" t="s">
        <v>159</v>
      </c>
      <c r="O2011" s="380" t="s">
        <v>162</v>
      </c>
      <c r="P2011" s="380" t="s">
        <v>392</v>
      </c>
      <c r="Q2011" s="380" t="s">
        <v>5336</v>
      </c>
      <c r="R2011" s="380" t="s">
        <v>885</v>
      </c>
      <c r="S2011" s="379"/>
      <c r="T2011" s="380">
        <v>1</v>
      </c>
    </row>
    <row r="2012" spans="1:20" x14ac:dyDescent="0.2">
      <c r="A2012" s="151">
        <f t="shared" si="356"/>
        <v>62434</v>
      </c>
      <c r="B2012" s="151">
        <f t="shared" si="357"/>
        <v>6</v>
      </c>
      <c r="C2012" s="152">
        <f t="shared" si="358"/>
        <v>24</v>
      </c>
      <c r="D2012" s="152" t="str">
        <f t="shared" si="359"/>
        <v>武藤</v>
      </c>
      <c r="E2012" s="152" t="str">
        <f t="shared" si="360"/>
        <v>俊作</v>
      </c>
      <c r="F2012" s="153" t="str">
        <f t="shared" si="361"/>
        <v>ﾑﾄｳ</v>
      </c>
      <c r="G2012" s="153" t="str">
        <f t="shared" si="362"/>
        <v>ｼｭﾝｻｸ</v>
      </c>
      <c r="H2012" s="154">
        <f t="shared" si="363"/>
        <v>1</v>
      </c>
      <c r="I2012" s="152" t="str">
        <f t="shared" si="364"/>
        <v>明中八王子</v>
      </c>
      <c r="K2012" s="152" t="str">
        <f t="shared" si="365"/>
        <v>男</v>
      </c>
      <c r="M2012" s="380">
        <v>62434</v>
      </c>
      <c r="N2012" s="380" t="s">
        <v>6202</v>
      </c>
      <c r="O2012" s="380" t="s">
        <v>6203</v>
      </c>
      <c r="P2012" s="380" t="s">
        <v>6204</v>
      </c>
      <c r="Q2012" s="380" t="s">
        <v>6205</v>
      </c>
      <c r="R2012" s="380" t="s">
        <v>885</v>
      </c>
      <c r="S2012" s="379"/>
      <c r="T2012" s="380">
        <v>1</v>
      </c>
    </row>
    <row r="2013" spans="1:20" x14ac:dyDescent="0.2">
      <c r="A2013" s="151">
        <f t="shared" si="356"/>
        <v>62435</v>
      </c>
      <c r="B2013" s="151">
        <f t="shared" si="357"/>
        <v>6</v>
      </c>
      <c r="C2013" s="152">
        <f t="shared" si="358"/>
        <v>24</v>
      </c>
      <c r="D2013" s="152" t="str">
        <f t="shared" si="359"/>
        <v>関</v>
      </c>
      <c r="E2013" s="152" t="str">
        <f t="shared" si="360"/>
        <v>龍之介</v>
      </c>
      <c r="F2013" s="153" t="str">
        <f t="shared" si="361"/>
        <v>ｾｷ</v>
      </c>
      <c r="G2013" s="153" t="str">
        <f t="shared" si="362"/>
        <v>ﾘｭｳﾉｽｹ</v>
      </c>
      <c r="H2013" s="154">
        <f t="shared" si="363"/>
        <v>1</v>
      </c>
      <c r="I2013" s="152" t="str">
        <f t="shared" si="364"/>
        <v>明中八王子</v>
      </c>
      <c r="K2013" s="152" t="str">
        <f t="shared" si="365"/>
        <v>男</v>
      </c>
      <c r="M2013" s="380">
        <v>62435</v>
      </c>
      <c r="N2013" s="380" t="s">
        <v>415</v>
      </c>
      <c r="O2013" s="380" t="s">
        <v>232</v>
      </c>
      <c r="P2013" s="380" t="s">
        <v>416</v>
      </c>
      <c r="Q2013" s="380" t="s">
        <v>395</v>
      </c>
      <c r="R2013" s="380" t="s">
        <v>885</v>
      </c>
      <c r="S2013" s="379"/>
      <c r="T2013" s="380">
        <v>1</v>
      </c>
    </row>
    <row r="2014" spans="1:20" x14ac:dyDescent="0.2">
      <c r="A2014" s="151">
        <f t="shared" si="356"/>
        <v>62436</v>
      </c>
      <c r="B2014" s="151">
        <f t="shared" si="357"/>
        <v>6</v>
      </c>
      <c r="C2014" s="152">
        <f t="shared" si="358"/>
        <v>24</v>
      </c>
      <c r="D2014" s="152" t="str">
        <f t="shared" si="359"/>
        <v>萩原</v>
      </c>
      <c r="E2014" s="152" t="str">
        <f t="shared" si="360"/>
        <v>陸</v>
      </c>
      <c r="F2014" s="153" t="str">
        <f t="shared" si="361"/>
        <v>ﾊｷﾞﾜﾗ</v>
      </c>
      <c r="G2014" s="153" t="str">
        <f t="shared" si="362"/>
        <v>ﾘｸ</v>
      </c>
      <c r="H2014" s="154">
        <f t="shared" si="363"/>
        <v>1</v>
      </c>
      <c r="I2014" s="152" t="str">
        <f t="shared" si="364"/>
        <v>明中八王子</v>
      </c>
      <c r="K2014" s="152" t="str">
        <f t="shared" si="365"/>
        <v>男</v>
      </c>
      <c r="M2014" s="380">
        <v>62436</v>
      </c>
      <c r="N2014" s="380" t="s">
        <v>256</v>
      </c>
      <c r="O2014" s="380" t="s">
        <v>226</v>
      </c>
      <c r="P2014" s="380" t="s">
        <v>567</v>
      </c>
      <c r="Q2014" s="380" t="s">
        <v>371</v>
      </c>
      <c r="R2014" s="380" t="s">
        <v>885</v>
      </c>
      <c r="S2014" s="379"/>
      <c r="T2014" s="380">
        <v>1</v>
      </c>
    </row>
    <row r="2015" spans="1:20" x14ac:dyDescent="0.2">
      <c r="A2015" s="151">
        <f t="shared" si="356"/>
        <v>62437</v>
      </c>
      <c r="B2015" s="151">
        <f t="shared" si="357"/>
        <v>6</v>
      </c>
      <c r="C2015" s="152">
        <f t="shared" si="358"/>
        <v>24</v>
      </c>
      <c r="D2015" s="152" t="str">
        <f t="shared" si="359"/>
        <v>中本</v>
      </c>
      <c r="E2015" s="152" t="str">
        <f t="shared" si="360"/>
        <v>桃太郎</v>
      </c>
      <c r="F2015" s="153" t="str">
        <f t="shared" si="361"/>
        <v>ﾅｶﾓﾄ</v>
      </c>
      <c r="G2015" s="153" t="str">
        <f t="shared" si="362"/>
        <v>ﾓﾓﾀﾛｳ</v>
      </c>
      <c r="H2015" s="154">
        <f t="shared" si="363"/>
        <v>1</v>
      </c>
      <c r="I2015" s="152" t="str">
        <f t="shared" si="364"/>
        <v>明中八王子</v>
      </c>
      <c r="K2015" s="152" t="str">
        <f t="shared" si="365"/>
        <v>男</v>
      </c>
      <c r="M2015" s="380">
        <v>62437</v>
      </c>
      <c r="N2015" s="380" t="s">
        <v>6206</v>
      </c>
      <c r="O2015" s="380" t="s">
        <v>4176</v>
      </c>
      <c r="P2015" s="380" t="s">
        <v>6207</v>
      </c>
      <c r="Q2015" s="380" t="s">
        <v>4178</v>
      </c>
      <c r="R2015" s="380" t="s">
        <v>885</v>
      </c>
      <c r="S2015" s="379"/>
      <c r="T2015" s="380">
        <v>1</v>
      </c>
    </row>
    <row r="2016" spans="1:20" x14ac:dyDescent="0.2">
      <c r="A2016" s="151">
        <f t="shared" si="356"/>
        <v>62438</v>
      </c>
      <c r="B2016" s="151">
        <f t="shared" si="357"/>
        <v>6</v>
      </c>
      <c r="C2016" s="152">
        <f t="shared" si="358"/>
        <v>24</v>
      </c>
      <c r="D2016" s="152" t="str">
        <f t="shared" si="359"/>
        <v>森田</v>
      </c>
      <c r="E2016" s="152" t="str">
        <f t="shared" si="360"/>
        <v>弘紀</v>
      </c>
      <c r="F2016" s="153" t="str">
        <f t="shared" si="361"/>
        <v>ﾓﾘﾀ</v>
      </c>
      <c r="G2016" s="153" t="str">
        <f t="shared" si="362"/>
        <v>ｺｳｷ</v>
      </c>
      <c r="H2016" s="154">
        <f t="shared" si="363"/>
        <v>1</v>
      </c>
      <c r="I2016" s="152" t="str">
        <f t="shared" si="364"/>
        <v>明中八王子</v>
      </c>
      <c r="K2016" s="152" t="str">
        <f t="shared" si="365"/>
        <v>男</v>
      </c>
      <c r="M2016" s="380">
        <v>62438</v>
      </c>
      <c r="N2016" s="380" t="s">
        <v>139</v>
      </c>
      <c r="O2016" s="380" t="s">
        <v>6208</v>
      </c>
      <c r="P2016" s="380" t="s">
        <v>420</v>
      </c>
      <c r="Q2016" s="380" t="s">
        <v>344</v>
      </c>
      <c r="R2016" s="380" t="s">
        <v>885</v>
      </c>
      <c r="S2016" s="379"/>
      <c r="T2016" s="380">
        <v>1</v>
      </c>
    </row>
    <row r="2017" spans="1:20" x14ac:dyDescent="0.2">
      <c r="A2017" s="151">
        <f t="shared" si="356"/>
        <v>62472</v>
      </c>
      <c r="B2017" s="151">
        <f t="shared" si="357"/>
        <v>6</v>
      </c>
      <c r="C2017" s="152">
        <f t="shared" si="358"/>
        <v>24</v>
      </c>
      <c r="D2017" s="152" t="str">
        <f t="shared" si="359"/>
        <v>山口</v>
      </c>
      <c r="E2017" s="152" t="str">
        <f t="shared" si="360"/>
        <v>倖輝</v>
      </c>
      <c r="F2017" s="153" t="str">
        <f t="shared" si="361"/>
        <v>ﾔﾏｸﾞﾁ</v>
      </c>
      <c r="G2017" s="153" t="str">
        <f t="shared" si="362"/>
        <v>ｻｷ</v>
      </c>
      <c r="H2017" s="154">
        <f t="shared" si="363"/>
        <v>3</v>
      </c>
      <c r="I2017" s="152" t="str">
        <f t="shared" si="364"/>
        <v>明中八王子</v>
      </c>
      <c r="K2017" s="152" t="str">
        <f t="shared" si="365"/>
        <v>女</v>
      </c>
      <c r="M2017" s="380">
        <v>62472</v>
      </c>
      <c r="N2017" s="380" t="s">
        <v>180</v>
      </c>
      <c r="O2017" s="380" t="s">
        <v>2103</v>
      </c>
      <c r="P2017" s="380" t="s">
        <v>565</v>
      </c>
      <c r="Q2017" s="380" t="s">
        <v>481</v>
      </c>
      <c r="R2017" s="380" t="s">
        <v>886</v>
      </c>
      <c r="S2017" s="379"/>
      <c r="T2017" s="380">
        <v>3</v>
      </c>
    </row>
    <row r="2018" spans="1:20" x14ac:dyDescent="0.2">
      <c r="A2018" s="151">
        <f t="shared" si="356"/>
        <v>62473</v>
      </c>
      <c r="B2018" s="151">
        <f t="shared" si="357"/>
        <v>6</v>
      </c>
      <c r="C2018" s="152">
        <f t="shared" si="358"/>
        <v>24</v>
      </c>
      <c r="D2018" s="152" t="str">
        <f t="shared" si="359"/>
        <v>大木</v>
      </c>
      <c r="E2018" s="152" t="str">
        <f t="shared" si="360"/>
        <v>菜緒</v>
      </c>
      <c r="F2018" s="153" t="str">
        <f t="shared" si="361"/>
        <v>ｵｵｷ</v>
      </c>
      <c r="G2018" s="153" t="str">
        <f t="shared" si="362"/>
        <v>ﾅｵ</v>
      </c>
      <c r="H2018" s="154">
        <f t="shared" si="363"/>
        <v>3</v>
      </c>
      <c r="I2018" s="152" t="str">
        <f t="shared" si="364"/>
        <v>明中八王子</v>
      </c>
      <c r="K2018" s="152" t="str">
        <f t="shared" si="365"/>
        <v>女</v>
      </c>
      <c r="M2018" s="380">
        <v>62473</v>
      </c>
      <c r="N2018" s="380" t="s">
        <v>1223</v>
      </c>
      <c r="O2018" s="380" t="s">
        <v>2104</v>
      </c>
      <c r="P2018" s="380" t="s">
        <v>1224</v>
      </c>
      <c r="Q2018" s="380" t="s">
        <v>398</v>
      </c>
      <c r="R2018" s="380" t="s">
        <v>886</v>
      </c>
      <c r="S2018" s="379"/>
      <c r="T2018" s="380">
        <v>3</v>
      </c>
    </row>
    <row r="2019" spans="1:20" x14ac:dyDescent="0.2">
      <c r="A2019" s="151">
        <f t="shared" si="356"/>
        <v>62474</v>
      </c>
      <c r="B2019" s="151">
        <f t="shared" si="357"/>
        <v>6</v>
      </c>
      <c r="C2019" s="152">
        <f t="shared" si="358"/>
        <v>24</v>
      </c>
      <c r="D2019" s="152" t="str">
        <f t="shared" si="359"/>
        <v>中野</v>
      </c>
      <c r="E2019" s="152" t="str">
        <f t="shared" si="360"/>
        <v>織子</v>
      </c>
      <c r="F2019" s="153" t="str">
        <f t="shared" si="361"/>
        <v>ﾅｶﾉ</v>
      </c>
      <c r="G2019" s="153" t="str">
        <f t="shared" si="362"/>
        <v>ﾘｺ</v>
      </c>
      <c r="H2019" s="154">
        <f t="shared" si="363"/>
        <v>3</v>
      </c>
      <c r="I2019" s="152" t="str">
        <f t="shared" si="364"/>
        <v>明中八王子</v>
      </c>
      <c r="K2019" s="152" t="str">
        <f t="shared" si="365"/>
        <v>女</v>
      </c>
      <c r="M2019" s="380">
        <v>62474</v>
      </c>
      <c r="N2019" s="380" t="s">
        <v>262</v>
      </c>
      <c r="O2019" s="380" t="s">
        <v>2105</v>
      </c>
      <c r="P2019" s="380" t="s">
        <v>577</v>
      </c>
      <c r="Q2019" s="380" t="s">
        <v>486</v>
      </c>
      <c r="R2019" s="380" t="s">
        <v>886</v>
      </c>
      <c r="S2019" s="379"/>
      <c r="T2019" s="380">
        <v>3</v>
      </c>
    </row>
    <row r="2020" spans="1:20" x14ac:dyDescent="0.2">
      <c r="A2020" s="151">
        <f t="shared" si="356"/>
        <v>62475</v>
      </c>
      <c r="B2020" s="151">
        <f t="shared" si="357"/>
        <v>6</v>
      </c>
      <c r="C2020" s="152">
        <f t="shared" si="358"/>
        <v>24</v>
      </c>
      <c r="D2020" s="152" t="str">
        <f t="shared" si="359"/>
        <v>小出</v>
      </c>
      <c r="E2020" s="152" t="str">
        <f t="shared" si="360"/>
        <v>愛</v>
      </c>
      <c r="F2020" s="153" t="str">
        <f t="shared" si="361"/>
        <v>ｺｲﾃﾞ</v>
      </c>
      <c r="G2020" s="153" t="str">
        <f t="shared" si="362"/>
        <v>ｱｲ</v>
      </c>
      <c r="H2020" s="154">
        <f t="shared" si="363"/>
        <v>3</v>
      </c>
      <c r="I2020" s="152" t="str">
        <f t="shared" si="364"/>
        <v>明中八王子</v>
      </c>
      <c r="K2020" s="152" t="str">
        <f t="shared" si="365"/>
        <v>女</v>
      </c>
      <c r="M2020" s="380">
        <v>62475</v>
      </c>
      <c r="N2020" s="380" t="s">
        <v>1819</v>
      </c>
      <c r="O2020" s="380" t="s">
        <v>155</v>
      </c>
      <c r="P2020" s="380" t="s">
        <v>1820</v>
      </c>
      <c r="Q2020" s="380" t="s">
        <v>408</v>
      </c>
      <c r="R2020" s="380" t="s">
        <v>886</v>
      </c>
      <c r="S2020" s="379"/>
      <c r="T2020" s="380">
        <v>3</v>
      </c>
    </row>
    <row r="2021" spans="1:20" x14ac:dyDescent="0.2">
      <c r="A2021" s="151">
        <f t="shared" si="356"/>
        <v>62476</v>
      </c>
      <c r="B2021" s="151">
        <f t="shared" si="357"/>
        <v>6</v>
      </c>
      <c r="C2021" s="152">
        <f t="shared" si="358"/>
        <v>24</v>
      </c>
      <c r="D2021" s="152" t="str">
        <f t="shared" si="359"/>
        <v>中原</v>
      </c>
      <c r="E2021" s="152" t="str">
        <f t="shared" si="360"/>
        <v>亜莉沙</v>
      </c>
      <c r="F2021" s="153" t="str">
        <f t="shared" si="361"/>
        <v>ﾅｶﾊﾗ</v>
      </c>
      <c r="G2021" s="153" t="str">
        <f t="shared" si="362"/>
        <v>ｱﾘｻ</v>
      </c>
      <c r="H2021" s="154">
        <f t="shared" si="363"/>
        <v>3</v>
      </c>
      <c r="I2021" s="152" t="str">
        <f t="shared" si="364"/>
        <v>明中八王子</v>
      </c>
      <c r="K2021" s="152" t="str">
        <f t="shared" si="365"/>
        <v>女</v>
      </c>
      <c r="M2021" s="380">
        <v>62476</v>
      </c>
      <c r="N2021" s="380" t="s">
        <v>959</v>
      </c>
      <c r="O2021" s="380" t="s">
        <v>1766</v>
      </c>
      <c r="P2021" s="380" t="s">
        <v>960</v>
      </c>
      <c r="Q2021" s="380" t="s">
        <v>1540</v>
      </c>
      <c r="R2021" s="380" t="s">
        <v>886</v>
      </c>
      <c r="S2021" s="379"/>
      <c r="T2021" s="380">
        <v>3</v>
      </c>
    </row>
    <row r="2022" spans="1:20" x14ac:dyDescent="0.2">
      <c r="A2022" s="151">
        <f t="shared" si="356"/>
        <v>62477</v>
      </c>
      <c r="B2022" s="151">
        <f t="shared" si="357"/>
        <v>6</v>
      </c>
      <c r="C2022" s="152">
        <f t="shared" si="358"/>
        <v>24</v>
      </c>
      <c r="D2022" s="152" t="str">
        <f t="shared" si="359"/>
        <v>山崎</v>
      </c>
      <c r="E2022" s="152" t="str">
        <f t="shared" si="360"/>
        <v>郁未</v>
      </c>
      <c r="F2022" s="153" t="str">
        <f t="shared" si="361"/>
        <v>ﾔﾏｻﾞｷ</v>
      </c>
      <c r="G2022" s="153" t="str">
        <f t="shared" si="362"/>
        <v>ｲｸﾐ</v>
      </c>
      <c r="H2022" s="154">
        <f t="shared" si="363"/>
        <v>3</v>
      </c>
      <c r="I2022" s="152" t="str">
        <f t="shared" si="364"/>
        <v>明中八王子</v>
      </c>
      <c r="K2022" s="152" t="str">
        <f t="shared" si="365"/>
        <v>女</v>
      </c>
      <c r="M2022" s="380">
        <v>62477</v>
      </c>
      <c r="N2022" s="380" t="s">
        <v>413</v>
      </c>
      <c r="O2022" s="380" t="s">
        <v>2106</v>
      </c>
      <c r="P2022" s="380" t="s">
        <v>414</v>
      </c>
      <c r="Q2022" s="380" t="s">
        <v>995</v>
      </c>
      <c r="R2022" s="380" t="s">
        <v>886</v>
      </c>
      <c r="S2022" s="379"/>
      <c r="T2022" s="380">
        <v>3</v>
      </c>
    </row>
    <row r="2023" spans="1:20" x14ac:dyDescent="0.2">
      <c r="A2023" s="151">
        <f t="shared" si="356"/>
        <v>62478</v>
      </c>
      <c r="B2023" s="151">
        <f t="shared" si="357"/>
        <v>6</v>
      </c>
      <c r="C2023" s="152">
        <f t="shared" si="358"/>
        <v>24</v>
      </c>
      <c r="D2023" s="152" t="str">
        <f t="shared" si="359"/>
        <v>田中</v>
      </c>
      <c r="E2023" s="152" t="str">
        <f t="shared" si="360"/>
        <v>弥生</v>
      </c>
      <c r="F2023" s="153" t="str">
        <f t="shared" si="361"/>
        <v>ﾀﾅｶ</v>
      </c>
      <c r="G2023" s="153" t="str">
        <f t="shared" si="362"/>
        <v>ﾔﾖｲ</v>
      </c>
      <c r="H2023" s="154">
        <f t="shared" si="363"/>
        <v>3</v>
      </c>
      <c r="I2023" s="152" t="str">
        <f t="shared" si="364"/>
        <v>明中八王子</v>
      </c>
      <c r="K2023" s="152" t="str">
        <f t="shared" si="365"/>
        <v>女</v>
      </c>
      <c r="M2023" s="380">
        <v>62478</v>
      </c>
      <c r="N2023" s="380" t="s">
        <v>138</v>
      </c>
      <c r="O2023" s="380" t="s">
        <v>2873</v>
      </c>
      <c r="P2023" s="380" t="s">
        <v>418</v>
      </c>
      <c r="Q2023" s="380" t="s">
        <v>2874</v>
      </c>
      <c r="R2023" s="380" t="s">
        <v>886</v>
      </c>
      <c r="S2023" s="379"/>
      <c r="T2023" s="380">
        <v>3</v>
      </c>
    </row>
    <row r="2024" spans="1:20" x14ac:dyDescent="0.2">
      <c r="A2024" s="151">
        <f t="shared" si="356"/>
        <v>62479</v>
      </c>
      <c r="B2024" s="151">
        <f t="shared" si="357"/>
        <v>6</v>
      </c>
      <c r="C2024" s="152">
        <f t="shared" si="358"/>
        <v>24</v>
      </c>
      <c r="D2024" s="152" t="str">
        <f t="shared" si="359"/>
        <v>森</v>
      </c>
      <c r="E2024" s="152" t="str">
        <f t="shared" si="360"/>
        <v>奈津子</v>
      </c>
      <c r="F2024" s="153" t="str">
        <f t="shared" si="361"/>
        <v>ﾓﾘ</v>
      </c>
      <c r="G2024" s="153" t="str">
        <f t="shared" si="362"/>
        <v>ﾅﾂｺ</v>
      </c>
      <c r="H2024" s="154">
        <f t="shared" si="363"/>
        <v>2</v>
      </c>
      <c r="I2024" s="152" t="str">
        <f t="shared" si="364"/>
        <v>明中八王子</v>
      </c>
      <c r="K2024" s="152" t="str">
        <f t="shared" si="365"/>
        <v>女</v>
      </c>
      <c r="M2024" s="380">
        <v>62479</v>
      </c>
      <c r="N2024" s="380" t="s">
        <v>379</v>
      </c>
      <c r="O2024" s="380" t="s">
        <v>3794</v>
      </c>
      <c r="P2024" s="380" t="s">
        <v>380</v>
      </c>
      <c r="Q2024" s="380" t="s">
        <v>937</v>
      </c>
      <c r="R2024" s="380" t="s">
        <v>886</v>
      </c>
      <c r="S2024" s="379"/>
      <c r="T2024" s="380">
        <v>2</v>
      </c>
    </row>
    <row r="2025" spans="1:20" x14ac:dyDescent="0.2">
      <c r="A2025" s="151">
        <f t="shared" si="356"/>
        <v>62480</v>
      </c>
      <c r="B2025" s="151">
        <f t="shared" si="357"/>
        <v>6</v>
      </c>
      <c r="C2025" s="152">
        <f t="shared" si="358"/>
        <v>24</v>
      </c>
      <c r="D2025" s="152" t="str">
        <f t="shared" si="359"/>
        <v>高橋</v>
      </c>
      <c r="E2025" s="152" t="str">
        <f t="shared" si="360"/>
        <v>明日香</v>
      </c>
      <c r="F2025" s="153" t="str">
        <f t="shared" si="361"/>
        <v>ﾀｶﾊｼ</v>
      </c>
      <c r="G2025" s="153" t="str">
        <f t="shared" si="362"/>
        <v>ｱｽｶ</v>
      </c>
      <c r="H2025" s="154">
        <f t="shared" si="363"/>
        <v>2</v>
      </c>
      <c r="I2025" s="152" t="str">
        <f t="shared" si="364"/>
        <v>明中八王子</v>
      </c>
      <c r="K2025" s="152" t="str">
        <f t="shared" si="365"/>
        <v>女</v>
      </c>
      <c r="M2025" s="380">
        <v>62480</v>
      </c>
      <c r="N2025" s="380" t="s">
        <v>123</v>
      </c>
      <c r="O2025" s="380" t="s">
        <v>171</v>
      </c>
      <c r="P2025" s="380" t="s">
        <v>302</v>
      </c>
      <c r="Q2025" s="380" t="s">
        <v>538</v>
      </c>
      <c r="R2025" s="380" t="s">
        <v>886</v>
      </c>
      <c r="S2025" s="379"/>
      <c r="T2025" s="380">
        <v>2</v>
      </c>
    </row>
    <row r="2026" spans="1:20" x14ac:dyDescent="0.2">
      <c r="A2026" s="151">
        <f t="shared" si="356"/>
        <v>62481</v>
      </c>
      <c r="B2026" s="151">
        <f t="shared" si="357"/>
        <v>6</v>
      </c>
      <c r="C2026" s="152">
        <f t="shared" si="358"/>
        <v>24</v>
      </c>
      <c r="D2026" s="152" t="str">
        <f t="shared" si="359"/>
        <v>平田</v>
      </c>
      <c r="E2026" s="152" t="str">
        <f t="shared" si="360"/>
        <v>もも子</v>
      </c>
      <c r="F2026" s="153" t="str">
        <f t="shared" si="361"/>
        <v>ﾋﾗﾀ</v>
      </c>
      <c r="G2026" s="153" t="str">
        <f t="shared" si="362"/>
        <v>ﾓﾓｺ</v>
      </c>
      <c r="H2026" s="154">
        <f t="shared" si="363"/>
        <v>2</v>
      </c>
      <c r="I2026" s="152" t="str">
        <f t="shared" si="364"/>
        <v>明中八王子</v>
      </c>
      <c r="K2026" s="152" t="str">
        <f t="shared" si="365"/>
        <v>女</v>
      </c>
      <c r="M2026" s="380">
        <v>62481</v>
      </c>
      <c r="N2026" s="380" t="s">
        <v>3795</v>
      </c>
      <c r="O2026" s="380" t="s">
        <v>3796</v>
      </c>
      <c r="P2026" s="380" t="s">
        <v>3797</v>
      </c>
      <c r="Q2026" s="380" t="s">
        <v>3798</v>
      </c>
      <c r="R2026" s="380" t="s">
        <v>886</v>
      </c>
      <c r="S2026" s="379"/>
      <c r="T2026" s="380">
        <v>2</v>
      </c>
    </row>
    <row r="2027" spans="1:20" x14ac:dyDescent="0.2">
      <c r="A2027" s="151">
        <f t="shared" si="356"/>
        <v>62482</v>
      </c>
      <c r="B2027" s="151">
        <f t="shared" si="357"/>
        <v>6</v>
      </c>
      <c r="C2027" s="152">
        <f t="shared" si="358"/>
        <v>24</v>
      </c>
      <c r="D2027" s="152" t="str">
        <f t="shared" si="359"/>
        <v>小山</v>
      </c>
      <c r="E2027" s="152" t="str">
        <f t="shared" si="360"/>
        <v>茜音</v>
      </c>
      <c r="F2027" s="153" t="str">
        <f t="shared" si="361"/>
        <v>ｺﾔﾏ</v>
      </c>
      <c r="G2027" s="153" t="str">
        <f t="shared" si="362"/>
        <v>ｱｶﾈ</v>
      </c>
      <c r="H2027" s="154">
        <f t="shared" si="363"/>
        <v>2</v>
      </c>
      <c r="I2027" s="152" t="str">
        <f t="shared" si="364"/>
        <v>明中八王子</v>
      </c>
      <c r="K2027" s="152" t="str">
        <f t="shared" si="365"/>
        <v>女</v>
      </c>
      <c r="M2027" s="380">
        <v>62482</v>
      </c>
      <c r="N2027" s="380" t="s">
        <v>238</v>
      </c>
      <c r="O2027" s="380" t="s">
        <v>3686</v>
      </c>
      <c r="P2027" s="380" t="s">
        <v>466</v>
      </c>
      <c r="Q2027" s="380" t="s">
        <v>1641</v>
      </c>
      <c r="R2027" s="380" t="s">
        <v>886</v>
      </c>
      <c r="S2027" s="379"/>
      <c r="T2027" s="380">
        <v>2</v>
      </c>
    </row>
    <row r="2028" spans="1:20" x14ac:dyDescent="0.2">
      <c r="A2028" s="151">
        <f t="shared" si="356"/>
        <v>62483</v>
      </c>
      <c r="B2028" s="151">
        <f t="shared" si="357"/>
        <v>6</v>
      </c>
      <c r="C2028" s="152">
        <f t="shared" si="358"/>
        <v>24</v>
      </c>
      <c r="D2028" s="152" t="str">
        <f t="shared" si="359"/>
        <v>林</v>
      </c>
      <c r="E2028" s="152" t="str">
        <f t="shared" si="360"/>
        <v>涼菜</v>
      </c>
      <c r="F2028" s="153" t="str">
        <f t="shared" si="361"/>
        <v>ﾊﾔｼ</v>
      </c>
      <c r="G2028" s="153" t="str">
        <f t="shared" si="362"/>
        <v>ｽｽﾞﾅ</v>
      </c>
      <c r="H2028" s="154">
        <f t="shared" si="363"/>
        <v>2</v>
      </c>
      <c r="I2028" s="152" t="str">
        <f t="shared" si="364"/>
        <v>明中八王子</v>
      </c>
      <c r="K2028" s="152" t="str">
        <f t="shared" si="365"/>
        <v>女</v>
      </c>
      <c r="M2028" s="380">
        <v>62483</v>
      </c>
      <c r="N2028" s="380" t="s">
        <v>961</v>
      </c>
      <c r="O2028" s="380" t="s">
        <v>3799</v>
      </c>
      <c r="P2028" s="380" t="s">
        <v>962</v>
      </c>
      <c r="Q2028" s="380" t="s">
        <v>3800</v>
      </c>
      <c r="R2028" s="380" t="s">
        <v>886</v>
      </c>
      <c r="S2028" s="379"/>
      <c r="T2028" s="380">
        <v>2</v>
      </c>
    </row>
    <row r="2029" spans="1:20" x14ac:dyDescent="0.2">
      <c r="A2029" s="151">
        <f t="shared" si="356"/>
        <v>62484</v>
      </c>
      <c r="B2029" s="151">
        <f t="shared" si="357"/>
        <v>6</v>
      </c>
      <c r="C2029" s="152">
        <f t="shared" si="358"/>
        <v>24</v>
      </c>
      <c r="D2029" s="152" t="str">
        <f t="shared" si="359"/>
        <v>大野</v>
      </c>
      <c r="E2029" s="152" t="str">
        <f t="shared" si="360"/>
        <v>友莉</v>
      </c>
      <c r="F2029" s="153" t="str">
        <f t="shared" si="361"/>
        <v>ｵｵﾉ</v>
      </c>
      <c r="G2029" s="153" t="str">
        <f t="shared" si="362"/>
        <v>ﾕﾘ</v>
      </c>
      <c r="H2029" s="154">
        <f t="shared" si="363"/>
        <v>2</v>
      </c>
      <c r="I2029" s="152" t="str">
        <f t="shared" si="364"/>
        <v>明中八王子</v>
      </c>
      <c r="K2029" s="152" t="str">
        <f t="shared" si="365"/>
        <v>女</v>
      </c>
      <c r="M2029" s="380">
        <v>62484</v>
      </c>
      <c r="N2029" s="380" t="s">
        <v>170</v>
      </c>
      <c r="O2029" s="380" t="s">
        <v>4635</v>
      </c>
      <c r="P2029" s="380" t="s">
        <v>537</v>
      </c>
      <c r="Q2029" s="380" t="s">
        <v>320</v>
      </c>
      <c r="R2029" s="380" t="s">
        <v>886</v>
      </c>
      <c r="S2029" s="379"/>
      <c r="T2029" s="380">
        <v>2</v>
      </c>
    </row>
    <row r="2030" spans="1:20" x14ac:dyDescent="0.2">
      <c r="A2030" s="151">
        <f t="shared" si="356"/>
        <v>62485</v>
      </c>
      <c r="B2030" s="151">
        <f t="shared" si="357"/>
        <v>6</v>
      </c>
      <c r="C2030" s="152">
        <f t="shared" si="358"/>
        <v>24</v>
      </c>
      <c r="D2030" s="152" t="str">
        <f t="shared" si="359"/>
        <v>渡邊</v>
      </c>
      <c r="E2030" s="152" t="str">
        <f t="shared" si="360"/>
        <v>華帆</v>
      </c>
      <c r="F2030" s="153" t="str">
        <f t="shared" si="361"/>
        <v>ﾜﾀﾅﾍﾞ</v>
      </c>
      <c r="G2030" s="153" t="str">
        <f t="shared" si="362"/>
        <v>ｶﾎ</v>
      </c>
      <c r="H2030" s="154">
        <f t="shared" si="363"/>
        <v>2</v>
      </c>
      <c r="I2030" s="152" t="str">
        <f t="shared" si="364"/>
        <v>明中八王子</v>
      </c>
      <c r="K2030" s="152" t="str">
        <f t="shared" si="365"/>
        <v>女</v>
      </c>
      <c r="M2030" s="380">
        <v>62485</v>
      </c>
      <c r="N2030" s="380" t="s">
        <v>223</v>
      </c>
      <c r="O2030" s="380" t="s">
        <v>4636</v>
      </c>
      <c r="P2030" s="380" t="s">
        <v>346</v>
      </c>
      <c r="Q2030" s="380" t="s">
        <v>559</v>
      </c>
      <c r="R2030" s="380" t="s">
        <v>886</v>
      </c>
      <c r="S2030" s="379"/>
      <c r="T2030" s="380">
        <v>2</v>
      </c>
    </row>
    <row r="2031" spans="1:20" x14ac:dyDescent="0.2">
      <c r="A2031" s="151">
        <f t="shared" si="356"/>
        <v>62486</v>
      </c>
      <c r="B2031" s="151">
        <f t="shared" si="357"/>
        <v>6</v>
      </c>
      <c r="C2031" s="152">
        <f t="shared" si="358"/>
        <v>24</v>
      </c>
      <c r="D2031" s="152" t="str">
        <f t="shared" si="359"/>
        <v>前田</v>
      </c>
      <c r="E2031" s="152" t="str">
        <f t="shared" si="360"/>
        <v>涼香</v>
      </c>
      <c r="F2031" s="153" t="str">
        <f t="shared" si="361"/>
        <v>ﾏｴﾀﾞ</v>
      </c>
      <c r="G2031" s="153" t="str">
        <f t="shared" si="362"/>
        <v>ﾘｮｳｶ</v>
      </c>
      <c r="H2031" s="154">
        <f t="shared" si="363"/>
        <v>1</v>
      </c>
      <c r="I2031" s="152" t="str">
        <f t="shared" si="364"/>
        <v>明中八王子</v>
      </c>
      <c r="K2031" s="152" t="str">
        <f t="shared" si="365"/>
        <v>女</v>
      </c>
      <c r="M2031" s="380">
        <v>62486</v>
      </c>
      <c r="N2031" s="380" t="s">
        <v>176</v>
      </c>
      <c r="O2031" s="380" t="s">
        <v>5499</v>
      </c>
      <c r="P2031" s="380" t="s">
        <v>367</v>
      </c>
      <c r="Q2031" s="380" t="s">
        <v>6209</v>
      </c>
      <c r="R2031" s="380" t="s">
        <v>886</v>
      </c>
      <c r="S2031" s="379"/>
      <c r="T2031" s="380">
        <v>1</v>
      </c>
    </row>
    <row r="2032" spans="1:20" x14ac:dyDescent="0.2">
      <c r="A2032" s="151">
        <f t="shared" si="356"/>
        <v>62487</v>
      </c>
      <c r="B2032" s="151">
        <f t="shared" si="357"/>
        <v>6</v>
      </c>
      <c r="C2032" s="152">
        <f t="shared" si="358"/>
        <v>24</v>
      </c>
      <c r="D2032" s="152" t="str">
        <f t="shared" si="359"/>
        <v>水上</v>
      </c>
      <c r="E2032" s="152" t="str">
        <f t="shared" si="360"/>
        <v>結希</v>
      </c>
      <c r="F2032" s="153" t="str">
        <f t="shared" si="361"/>
        <v>ﾐｽﾞｶﾐ</v>
      </c>
      <c r="G2032" s="153" t="str">
        <f t="shared" si="362"/>
        <v>ﾕｷ</v>
      </c>
      <c r="H2032" s="154">
        <f t="shared" si="363"/>
        <v>1</v>
      </c>
      <c r="I2032" s="152" t="str">
        <f t="shared" si="364"/>
        <v>明中八王子</v>
      </c>
      <c r="K2032" s="152" t="str">
        <f t="shared" si="365"/>
        <v>女</v>
      </c>
      <c r="M2032" s="380">
        <v>62487</v>
      </c>
      <c r="N2032" s="380" t="s">
        <v>6210</v>
      </c>
      <c r="O2032" s="380" t="s">
        <v>6041</v>
      </c>
      <c r="P2032" s="380" t="s">
        <v>6211</v>
      </c>
      <c r="Q2032" s="380" t="s">
        <v>464</v>
      </c>
      <c r="R2032" s="380" t="s">
        <v>886</v>
      </c>
      <c r="S2032" s="379"/>
      <c r="T2032" s="380">
        <v>1</v>
      </c>
    </row>
    <row r="2033" spans="1:20" x14ac:dyDescent="0.2">
      <c r="A2033" s="151">
        <f t="shared" si="356"/>
        <v>62488</v>
      </c>
      <c r="B2033" s="151">
        <f t="shared" si="357"/>
        <v>6</v>
      </c>
      <c r="C2033" s="152">
        <f t="shared" si="358"/>
        <v>24</v>
      </c>
      <c r="D2033" s="152" t="str">
        <f t="shared" si="359"/>
        <v>佐藤</v>
      </c>
      <c r="E2033" s="152" t="str">
        <f t="shared" si="360"/>
        <v>柚月</v>
      </c>
      <c r="F2033" s="153" t="str">
        <f t="shared" si="361"/>
        <v>ｻﾄｳ</v>
      </c>
      <c r="G2033" s="153" t="str">
        <f t="shared" si="362"/>
        <v>ﾕﾂﾞｷ</v>
      </c>
      <c r="H2033" s="154">
        <f t="shared" si="363"/>
        <v>1</v>
      </c>
      <c r="I2033" s="152" t="str">
        <f t="shared" si="364"/>
        <v>明中八王子</v>
      </c>
      <c r="K2033" s="152" t="str">
        <f t="shared" si="365"/>
        <v>女</v>
      </c>
      <c r="M2033" s="380">
        <v>62488</v>
      </c>
      <c r="N2033" s="380" t="s">
        <v>101</v>
      </c>
      <c r="O2033" s="380" t="s">
        <v>6212</v>
      </c>
      <c r="P2033" s="380" t="s">
        <v>313</v>
      </c>
      <c r="Q2033" s="380" t="s">
        <v>5544</v>
      </c>
      <c r="R2033" s="380" t="s">
        <v>886</v>
      </c>
      <c r="S2033" s="379"/>
      <c r="T2033" s="380">
        <v>1</v>
      </c>
    </row>
    <row r="2034" spans="1:20" x14ac:dyDescent="0.2">
      <c r="A2034" s="151">
        <f t="shared" si="356"/>
        <v>62489</v>
      </c>
      <c r="B2034" s="151">
        <f t="shared" si="357"/>
        <v>6</v>
      </c>
      <c r="C2034" s="152">
        <f t="shared" si="358"/>
        <v>24</v>
      </c>
      <c r="D2034" s="152" t="str">
        <f t="shared" si="359"/>
        <v>細畑</v>
      </c>
      <c r="E2034" s="152" t="str">
        <f t="shared" si="360"/>
        <v>乃莉</v>
      </c>
      <c r="F2034" s="153" t="str">
        <f t="shared" si="361"/>
        <v>ﾎｿﾊﾀ</v>
      </c>
      <c r="G2034" s="153" t="str">
        <f t="shared" si="362"/>
        <v>ﾉﾘ</v>
      </c>
      <c r="H2034" s="154">
        <f t="shared" si="363"/>
        <v>1</v>
      </c>
      <c r="I2034" s="152" t="str">
        <f t="shared" si="364"/>
        <v>明中八王子</v>
      </c>
      <c r="K2034" s="152" t="str">
        <f t="shared" si="365"/>
        <v>女</v>
      </c>
      <c r="M2034" s="380">
        <v>62489</v>
      </c>
      <c r="N2034" s="380" t="s">
        <v>6213</v>
      </c>
      <c r="O2034" s="380" t="s">
        <v>6214</v>
      </c>
      <c r="P2034" s="380" t="s">
        <v>6215</v>
      </c>
      <c r="Q2034" s="380" t="s">
        <v>6216</v>
      </c>
      <c r="R2034" s="380" t="s">
        <v>886</v>
      </c>
      <c r="S2034" s="379"/>
      <c r="T2034" s="380">
        <v>1</v>
      </c>
    </row>
    <row r="2035" spans="1:20" x14ac:dyDescent="0.2">
      <c r="A2035" s="151">
        <f t="shared" si="356"/>
        <v>62607</v>
      </c>
      <c r="B2035" s="151">
        <f t="shared" si="357"/>
        <v>6</v>
      </c>
      <c r="C2035" s="152">
        <f t="shared" si="358"/>
        <v>26</v>
      </c>
      <c r="D2035" s="152" t="str">
        <f t="shared" si="359"/>
        <v>加藤</v>
      </c>
      <c r="E2035" s="152" t="str">
        <f t="shared" si="360"/>
        <v>功夢</v>
      </c>
      <c r="F2035" s="153" t="str">
        <f t="shared" si="361"/>
        <v>ｶﾄｳ</v>
      </c>
      <c r="G2035" s="153" t="str">
        <f t="shared" si="362"/>
        <v>ｲｻﾑ</v>
      </c>
      <c r="H2035" s="154">
        <f t="shared" si="363"/>
        <v>3</v>
      </c>
      <c r="I2035" s="152" t="str">
        <f t="shared" si="364"/>
        <v>東京工業高専</v>
      </c>
      <c r="K2035" s="152" t="str">
        <f t="shared" si="365"/>
        <v>男</v>
      </c>
      <c r="M2035" s="380">
        <v>62607</v>
      </c>
      <c r="N2035" s="380" t="s">
        <v>111</v>
      </c>
      <c r="O2035" s="380" t="s">
        <v>6217</v>
      </c>
      <c r="P2035" s="380" t="s">
        <v>348</v>
      </c>
      <c r="Q2035" s="380" t="s">
        <v>6218</v>
      </c>
      <c r="R2035" s="380" t="s">
        <v>885</v>
      </c>
      <c r="S2035" s="379"/>
      <c r="T2035" s="380">
        <v>3</v>
      </c>
    </row>
    <row r="2036" spans="1:20" x14ac:dyDescent="0.2">
      <c r="A2036" s="151">
        <f t="shared" si="356"/>
        <v>62610</v>
      </c>
      <c r="B2036" s="151">
        <f t="shared" si="357"/>
        <v>6</v>
      </c>
      <c r="C2036" s="152">
        <f t="shared" si="358"/>
        <v>26</v>
      </c>
      <c r="D2036" s="152" t="str">
        <f t="shared" si="359"/>
        <v>石井</v>
      </c>
      <c r="E2036" s="152" t="str">
        <f t="shared" si="360"/>
        <v>汰樹</v>
      </c>
      <c r="F2036" s="153" t="str">
        <f t="shared" si="361"/>
        <v>ｲｼｲ</v>
      </c>
      <c r="G2036" s="153" t="str">
        <f t="shared" si="362"/>
        <v>ﾀｲｷ</v>
      </c>
      <c r="H2036" s="154">
        <f t="shared" si="363"/>
        <v>2</v>
      </c>
      <c r="I2036" s="152" t="str">
        <f t="shared" si="364"/>
        <v>東京工業高専</v>
      </c>
      <c r="K2036" s="152" t="str">
        <f t="shared" si="365"/>
        <v>男</v>
      </c>
      <c r="M2036" s="380">
        <v>62610</v>
      </c>
      <c r="N2036" s="380" t="s">
        <v>153</v>
      </c>
      <c r="O2036" s="380" t="s">
        <v>6219</v>
      </c>
      <c r="P2036" s="380" t="s">
        <v>310</v>
      </c>
      <c r="Q2036" s="380" t="s">
        <v>982</v>
      </c>
      <c r="R2036" s="380" t="s">
        <v>885</v>
      </c>
      <c r="S2036" s="379"/>
      <c r="T2036" s="380">
        <v>2</v>
      </c>
    </row>
    <row r="2037" spans="1:20" x14ac:dyDescent="0.2">
      <c r="A2037" s="151">
        <f t="shared" si="356"/>
        <v>62611</v>
      </c>
      <c r="B2037" s="151">
        <f t="shared" si="357"/>
        <v>6</v>
      </c>
      <c r="C2037" s="152">
        <f t="shared" si="358"/>
        <v>26</v>
      </c>
      <c r="D2037" s="152" t="str">
        <f t="shared" si="359"/>
        <v>植田</v>
      </c>
      <c r="E2037" s="152" t="str">
        <f t="shared" si="360"/>
        <v>優貴</v>
      </c>
      <c r="F2037" s="153" t="str">
        <f t="shared" si="361"/>
        <v>ｳｴﾀﾞ</v>
      </c>
      <c r="G2037" s="153" t="str">
        <f t="shared" si="362"/>
        <v>ﾕｳｷ</v>
      </c>
      <c r="H2037" s="154">
        <f t="shared" si="363"/>
        <v>1</v>
      </c>
      <c r="I2037" s="152" t="str">
        <f t="shared" si="364"/>
        <v>東京工業高専</v>
      </c>
      <c r="K2037" s="152" t="str">
        <f t="shared" si="365"/>
        <v>男</v>
      </c>
      <c r="M2037" s="380">
        <v>62611</v>
      </c>
      <c r="N2037" s="380" t="s">
        <v>5766</v>
      </c>
      <c r="O2037" s="380" t="s">
        <v>4278</v>
      </c>
      <c r="P2037" s="380" t="s">
        <v>1238</v>
      </c>
      <c r="Q2037" s="380" t="s">
        <v>307</v>
      </c>
      <c r="R2037" s="380" t="s">
        <v>885</v>
      </c>
      <c r="S2037" s="379"/>
      <c r="T2037" s="380">
        <v>1</v>
      </c>
    </row>
    <row r="2038" spans="1:20" x14ac:dyDescent="0.2">
      <c r="A2038" s="151">
        <f t="shared" si="356"/>
        <v>62612</v>
      </c>
      <c r="B2038" s="151">
        <f t="shared" si="357"/>
        <v>6</v>
      </c>
      <c r="C2038" s="152">
        <f t="shared" si="358"/>
        <v>26</v>
      </c>
      <c r="D2038" s="152" t="str">
        <f t="shared" si="359"/>
        <v>大塚</v>
      </c>
      <c r="E2038" s="152" t="str">
        <f t="shared" si="360"/>
        <v>洋明</v>
      </c>
      <c r="F2038" s="153" t="str">
        <f t="shared" si="361"/>
        <v>ｵｵﾂｶ</v>
      </c>
      <c r="G2038" s="153" t="str">
        <f t="shared" si="362"/>
        <v>ﾋﾛｱｷ</v>
      </c>
      <c r="H2038" s="154">
        <f t="shared" si="363"/>
        <v>2</v>
      </c>
      <c r="I2038" s="152" t="str">
        <f t="shared" si="364"/>
        <v>東京工業高専</v>
      </c>
      <c r="K2038" s="152" t="str">
        <f t="shared" si="365"/>
        <v>男</v>
      </c>
      <c r="M2038" s="380">
        <v>62612</v>
      </c>
      <c r="N2038" s="380" t="s">
        <v>198</v>
      </c>
      <c r="O2038" s="380" t="s">
        <v>6220</v>
      </c>
      <c r="P2038" s="380" t="s">
        <v>624</v>
      </c>
      <c r="Q2038" s="380" t="s">
        <v>439</v>
      </c>
      <c r="R2038" s="380" t="s">
        <v>885</v>
      </c>
      <c r="S2038" s="379"/>
      <c r="T2038" s="380">
        <v>2</v>
      </c>
    </row>
    <row r="2039" spans="1:20" x14ac:dyDescent="0.2">
      <c r="A2039" s="151">
        <f t="shared" si="356"/>
        <v>62613</v>
      </c>
      <c r="B2039" s="151">
        <f t="shared" si="357"/>
        <v>6</v>
      </c>
      <c r="C2039" s="152">
        <f t="shared" si="358"/>
        <v>26</v>
      </c>
      <c r="D2039" s="152" t="str">
        <f t="shared" si="359"/>
        <v>栗原</v>
      </c>
      <c r="E2039" s="152" t="str">
        <f t="shared" si="360"/>
        <v>美彩子</v>
      </c>
      <c r="F2039" s="153" t="str">
        <f t="shared" si="361"/>
        <v>ｸﾘﾊﾗ</v>
      </c>
      <c r="G2039" s="153" t="str">
        <f t="shared" si="362"/>
        <v>ﾐｻｺ</v>
      </c>
      <c r="H2039" s="154">
        <f t="shared" si="363"/>
        <v>2</v>
      </c>
      <c r="I2039" s="152" t="str">
        <f t="shared" si="364"/>
        <v>東京工業高専</v>
      </c>
      <c r="K2039" s="152" t="str">
        <f t="shared" si="365"/>
        <v>女</v>
      </c>
      <c r="M2039" s="380">
        <v>62613</v>
      </c>
      <c r="N2039" s="380" t="s">
        <v>630</v>
      </c>
      <c r="O2039" s="380" t="s">
        <v>6221</v>
      </c>
      <c r="P2039" s="380" t="s">
        <v>631</v>
      </c>
      <c r="Q2039" s="380" t="s">
        <v>6222</v>
      </c>
      <c r="R2039" s="380" t="s">
        <v>886</v>
      </c>
      <c r="S2039" s="379"/>
      <c r="T2039" s="380">
        <v>2</v>
      </c>
    </row>
    <row r="2040" spans="1:20" x14ac:dyDescent="0.2">
      <c r="A2040" s="151">
        <f t="shared" si="356"/>
        <v>62614</v>
      </c>
      <c r="B2040" s="151">
        <f t="shared" si="357"/>
        <v>6</v>
      </c>
      <c r="C2040" s="152">
        <f t="shared" si="358"/>
        <v>26</v>
      </c>
      <c r="D2040" s="152" t="str">
        <f t="shared" si="359"/>
        <v>齊藤</v>
      </c>
      <c r="E2040" s="152" t="str">
        <f t="shared" si="360"/>
        <v>一志</v>
      </c>
      <c r="F2040" s="153" t="str">
        <f t="shared" si="361"/>
        <v>ｻｲﾄｳ</v>
      </c>
      <c r="G2040" s="153" t="str">
        <f t="shared" si="362"/>
        <v>ｶｽﾞｼ</v>
      </c>
      <c r="H2040" s="154">
        <f t="shared" si="363"/>
        <v>2</v>
      </c>
      <c r="I2040" s="152" t="str">
        <f t="shared" si="364"/>
        <v>東京工業高専</v>
      </c>
      <c r="K2040" s="152" t="str">
        <f t="shared" si="365"/>
        <v>男</v>
      </c>
      <c r="M2040" s="380">
        <v>62614</v>
      </c>
      <c r="N2040" s="380" t="s">
        <v>161</v>
      </c>
      <c r="O2040" s="380" t="s">
        <v>6223</v>
      </c>
      <c r="P2040" s="380" t="s">
        <v>321</v>
      </c>
      <c r="Q2040" s="380" t="s">
        <v>5185</v>
      </c>
      <c r="R2040" s="380" t="s">
        <v>885</v>
      </c>
      <c r="S2040" s="379"/>
      <c r="T2040" s="380">
        <v>2</v>
      </c>
    </row>
    <row r="2041" spans="1:20" x14ac:dyDescent="0.2">
      <c r="A2041" s="151">
        <f t="shared" si="356"/>
        <v>62615</v>
      </c>
      <c r="B2041" s="151">
        <f t="shared" si="357"/>
        <v>6</v>
      </c>
      <c r="C2041" s="152">
        <f t="shared" si="358"/>
        <v>26</v>
      </c>
      <c r="D2041" s="152" t="str">
        <f t="shared" si="359"/>
        <v>篠原</v>
      </c>
      <c r="E2041" s="152" t="str">
        <f t="shared" si="360"/>
        <v>唯</v>
      </c>
      <c r="F2041" s="153" t="str">
        <f t="shared" si="361"/>
        <v>ｼﾉﾊﾗ</v>
      </c>
      <c r="G2041" s="153" t="str">
        <f t="shared" si="362"/>
        <v>ﾕｲ</v>
      </c>
      <c r="H2041" s="154">
        <f t="shared" si="363"/>
        <v>3</v>
      </c>
      <c r="I2041" s="152" t="str">
        <f t="shared" si="364"/>
        <v>東京工業高専</v>
      </c>
      <c r="K2041" s="152" t="str">
        <f t="shared" si="365"/>
        <v>女</v>
      </c>
      <c r="M2041" s="380">
        <v>62615</v>
      </c>
      <c r="N2041" s="380" t="s">
        <v>1446</v>
      </c>
      <c r="O2041" s="380" t="s">
        <v>6224</v>
      </c>
      <c r="P2041" s="380" t="s">
        <v>1447</v>
      </c>
      <c r="Q2041" s="380" t="s">
        <v>513</v>
      </c>
      <c r="R2041" s="380" t="s">
        <v>886</v>
      </c>
      <c r="S2041" s="379"/>
      <c r="T2041" s="380">
        <v>3</v>
      </c>
    </row>
    <row r="2042" spans="1:20" x14ac:dyDescent="0.2">
      <c r="A2042" s="151">
        <f t="shared" si="356"/>
        <v>62616</v>
      </c>
      <c r="B2042" s="151">
        <f t="shared" si="357"/>
        <v>6</v>
      </c>
      <c r="C2042" s="152">
        <f t="shared" si="358"/>
        <v>26</v>
      </c>
      <c r="D2042" s="152" t="str">
        <f t="shared" si="359"/>
        <v>新奥</v>
      </c>
      <c r="E2042" s="152" t="str">
        <f t="shared" si="360"/>
        <v>孝太</v>
      </c>
      <c r="F2042" s="153" t="str">
        <f t="shared" si="361"/>
        <v>ｼﾝｵｸ</v>
      </c>
      <c r="G2042" s="153" t="str">
        <f t="shared" si="362"/>
        <v>ｺｳﾀ</v>
      </c>
      <c r="H2042" s="154">
        <f t="shared" si="363"/>
        <v>1</v>
      </c>
      <c r="I2042" s="152" t="str">
        <f t="shared" si="364"/>
        <v>東京工業高専</v>
      </c>
      <c r="K2042" s="152" t="str">
        <f t="shared" si="365"/>
        <v>男</v>
      </c>
      <c r="M2042" s="380">
        <v>62616</v>
      </c>
      <c r="N2042" s="380" t="s">
        <v>5282</v>
      </c>
      <c r="O2042" s="380" t="s">
        <v>6225</v>
      </c>
      <c r="P2042" s="380" t="s">
        <v>5283</v>
      </c>
      <c r="Q2042" s="380" t="s">
        <v>535</v>
      </c>
      <c r="R2042" s="380" t="s">
        <v>885</v>
      </c>
      <c r="S2042" s="379"/>
      <c r="T2042" s="380">
        <v>1</v>
      </c>
    </row>
    <row r="2043" spans="1:20" x14ac:dyDescent="0.2">
      <c r="A2043" s="151">
        <f t="shared" si="356"/>
        <v>62617</v>
      </c>
      <c r="B2043" s="151">
        <f t="shared" si="357"/>
        <v>6</v>
      </c>
      <c r="C2043" s="152">
        <f t="shared" si="358"/>
        <v>26</v>
      </c>
      <c r="D2043" s="152" t="str">
        <f t="shared" si="359"/>
        <v>原田</v>
      </c>
      <c r="E2043" s="152" t="str">
        <f t="shared" si="360"/>
        <v>師明</v>
      </c>
      <c r="F2043" s="153" t="str">
        <f t="shared" si="361"/>
        <v>ﾊﾗﾀﾞ</v>
      </c>
      <c r="G2043" s="153" t="str">
        <f t="shared" si="362"/>
        <v>ﾉﾘｱｷ</v>
      </c>
      <c r="H2043" s="154">
        <f t="shared" si="363"/>
        <v>2</v>
      </c>
      <c r="I2043" s="152" t="str">
        <f t="shared" si="364"/>
        <v>東京工業高専</v>
      </c>
      <c r="K2043" s="152" t="str">
        <f t="shared" si="365"/>
        <v>男</v>
      </c>
      <c r="M2043" s="380">
        <v>62617</v>
      </c>
      <c r="N2043" s="380" t="s">
        <v>570</v>
      </c>
      <c r="O2043" s="380" t="s">
        <v>6226</v>
      </c>
      <c r="P2043" s="380" t="s">
        <v>571</v>
      </c>
      <c r="Q2043" s="380" t="s">
        <v>6227</v>
      </c>
      <c r="R2043" s="380" t="s">
        <v>885</v>
      </c>
      <c r="S2043" s="379"/>
      <c r="T2043" s="380">
        <v>2</v>
      </c>
    </row>
    <row r="2044" spans="1:20" x14ac:dyDescent="0.2">
      <c r="A2044" s="151">
        <f t="shared" si="356"/>
        <v>62618</v>
      </c>
      <c r="B2044" s="151">
        <f t="shared" si="357"/>
        <v>6</v>
      </c>
      <c r="C2044" s="152">
        <f t="shared" si="358"/>
        <v>26</v>
      </c>
      <c r="D2044" s="152" t="str">
        <f t="shared" si="359"/>
        <v>逸見</v>
      </c>
      <c r="E2044" s="152" t="str">
        <f t="shared" si="360"/>
        <v>創太</v>
      </c>
      <c r="F2044" s="153" t="str">
        <f t="shared" si="361"/>
        <v>ﾍﾝﾐ</v>
      </c>
      <c r="G2044" s="153" t="str">
        <f t="shared" si="362"/>
        <v>ｿｳﾀ</v>
      </c>
      <c r="H2044" s="154">
        <f t="shared" si="363"/>
        <v>1</v>
      </c>
      <c r="I2044" s="152" t="str">
        <f t="shared" si="364"/>
        <v>東京工業高専</v>
      </c>
      <c r="K2044" s="152" t="str">
        <f t="shared" si="365"/>
        <v>男</v>
      </c>
      <c r="M2044" s="380">
        <v>62618</v>
      </c>
      <c r="N2044" s="380" t="s">
        <v>6228</v>
      </c>
      <c r="O2044" s="380" t="s">
        <v>1428</v>
      </c>
      <c r="P2044" s="380" t="s">
        <v>6229</v>
      </c>
      <c r="Q2044" s="380" t="s">
        <v>594</v>
      </c>
      <c r="R2044" s="380" t="s">
        <v>885</v>
      </c>
      <c r="S2044" s="379"/>
      <c r="T2044" s="380">
        <v>1</v>
      </c>
    </row>
    <row r="2045" spans="1:20" x14ac:dyDescent="0.2">
      <c r="A2045" s="151">
        <f t="shared" si="356"/>
        <v>62625</v>
      </c>
      <c r="B2045" s="151">
        <f t="shared" si="357"/>
        <v>6</v>
      </c>
      <c r="C2045" s="152">
        <f t="shared" si="358"/>
        <v>26</v>
      </c>
      <c r="D2045" s="152" t="str">
        <f t="shared" si="359"/>
        <v>田畑</v>
      </c>
      <c r="E2045" s="152" t="str">
        <f t="shared" si="360"/>
        <v>凌</v>
      </c>
      <c r="F2045" s="153" t="str">
        <f t="shared" si="361"/>
        <v>ﾀﾊﾞﾀ</v>
      </c>
      <c r="G2045" s="153" t="str">
        <f t="shared" si="362"/>
        <v>ﾘｮｳ</v>
      </c>
      <c r="H2045" s="154">
        <f t="shared" si="363"/>
        <v>3</v>
      </c>
      <c r="I2045" s="152" t="str">
        <f t="shared" si="364"/>
        <v>東京工業高専</v>
      </c>
      <c r="K2045" s="152" t="str">
        <f t="shared" si="365"/>
        <v>男</v>
      </c>
      <c r="M2045" s="380">
        <v>62625</v>
      </c>
      <c r="N2045" s="380" t="s">
        <v>19</v>
      </c>
      <c r="O2045" s="380" t="s">
        <v>967</v>
      </c>
      <c r="P2045" s="380" t="s">
        <v>1210</v>
      </c>
      <c r="Q2045" s="380" t="s">
        <v>396</v>
      </c>
      <c r="R2045" s="380" t="s">
        <v>885</v>
      </c>
      <c r="S2045" s="379"/>
      <c r="T2045" s="380">
        <v>3</v>
      </c>
    </row>
    <row r="2046" spans="1:20" x14ac:dyDescent="0.2">
      <c r="A2046" s="151">
        <f t="shared" si="356"/>
        <v>62627</v>
      </c>
      <c r="B2046" s="151">
        <f t="shared" si="357"/>
        <v>6</v>
      </c>
      <c r="C2046" s="152">
        <f t="shared" si="358"/>
        <v>26</v>
      </c>
      <c r="D2046" s="152" t="str">
        <f t="shared" si="359"/>
        <v>鈴木</v>
      </c>
      <c r="E2046" s="152" t="str">
        <f t="shared" si="360"/>
        <v>駿之介</v>
      </c>
      <c r="F2046" s="153" t="str">
        <f t="shared" si="361"/>
        <v>ｽｽﾞｷ</v>
      </c>
      <c r="G2046" s="153" t="str">
        <f t="shared" si="362"/>
        <v>ｼｭﾝﾉｽｹ</v>
      </c>
      <c r="H2046" s="154">
        <f t="shared" si="363"/>
        <v>3</v>
      </c>
      <c r="I2046" s="152" t="str">
        <f t="shared" si="364"/>
        <v>東京工業高専</v>
      </c>
      <c r="K2046" s="152" t="str">
        <f t="shared" si="365"/>
        <v>男</v>
      </c>
      <c r="M2046" s="380">
        <v>62627</v>
      </c>
      <c r="N2046" s="380" t="s">
        <v>108</v>
      </c>
      <c r="O2046" s="380" t="s">
        <v>6230</v>
      </c>
      <c r="P2046" s="380" t="s">
        <v>356</v>
      </c>
      <c r="Q2046" s="380" t="s">
        <v>6231</v>
      </c>
      <c r="R2046" s="380" t="s">
        <v>885</v>
      </c>
      <c r="S2046" s="379"/>
      <c r="T2046" s="380">
        <v>3</v>
      </c>
    </row>
    <row r="2047" spans="1:20" x14ac:dyDescent="0.2">
      <c r="A2047" s="151">
        <f t="shared" si="356"/>
        <v>62628</v>
      </c>
      <c r="B2047" s="151">
        <f t="shared" si="357"/>
        <v>6</v>
      </c>
      <c r="C2047" s="152">
        <f t="shared" si="358"/>
        <v>26</v>
      </c>
      <c r="D2047" s="152" t="str">
        <f t="shared" si="359"/>
        <v>亀井</v>
      </c>
      <c r="E2047" s="152" t="str">
        <f t="shared" si="360"/>
        <v>紘太</v>
      </c>
      <c r="F2047" s="153" t="str">
        <f t="shared" si="361"/>
        <v>ｶﾒｲ</v>
      </c>
      <c r="G2047" s="153" t="str">
        <f t="shared" si="362"/>
        <v>ｺｳﾀ</v>
      </c>
      <c r="H2047" s="154">
        <f t="shared" si="363"/>
        <v>3</v>
      </c>
      <c r="I2047" s="152" t="str">
        <f t="shared" si="364"/>
        <v>東京工業高専</v>
      </c>
      <c r="K2047" s="152" t="str">
        <f t="shared" si="365"/>
        <v>男</v>
      </c>
      <c r="M2047" s="380">
        <v>62628</v>
      </c>
      <c r="N2047" s="380" t="s">
        <v>5795</v>
      </c>
      <c r="O2047" s="380" t="s">
        <v>6232</v>
      </c>
      <c r="P2047" s="380" t="s">
        <v>5796</v>
      </c>
      <c r="Q2047" s="380" t="s">
        <v>535</v>
      </c>
      <c r="R2047" s="380" t="s">
        <v>885</v>
      </c>
      <c r="S2047" s="379"/>
      <c r="T2047" s="380">
        <v>3</v>
      </c>
    </row>
    <row r="2048" spans="1:20" x14ac:dyDescent="0.2">
      <c r="A2048" s="151">
        <f t="shared" si="356"/>
        <v>62710</v>
      </c>
      <c r="B2048" s="151">
        <f t="shared" si="357"/>
        <v>6</v>
      </c>
      <c r="C2048" s="152">
        <f t="shared" si="358"/>
        <v>27</v>
      </c>
      <c r="D2048" s="152" t="str">
        <f t="shared" si="359"/>
        <v>木村</v>
      </c>
      <c r="E2048" s="152" t="str">
        <f t="shared" si="360"/>
        <v>竜輝</v>
      </c>
      <c r="F2048" s="153" t="str">
        <f t="shared" si="361"/>
        <v>ｷﾑﾗ</v>
      </c>
      <c r="G2048" s="153" t="str">
        <f t="shared" si="362"/>
        <v>ﾘｭｳｷ</v>
      </c>
      <c r="H2048" s="154">
        <f t="shared" si="363"/>
        <v>2</v>
      </c>
      <c r="I2048" s="152" t="str">
        <f t="shared" si="364"/>
        <v>都小平</v>
      </c>
      <c r="K2048" s="152" t="str">
        <f t="shared" si="365"/>
        <v>男</v>
      </c>
      <c r="M2048" s="380">
        <v>62710</v>
      </c>
      <c r="N2048" s="380" t="s">
        <v>148</v>
      </c>
      <c r="O2048" s="380" t="s">
        <v>2418</v>
      </c>
      <c r="P2048" s="380" t="s">
        <v>363</v>
      </c>
      <c r="Q2048" s="380" t="s">
        <v>1746</v>
      </c>
      <c r="R2048" s="380" t="s">
        <v>885</v>
      </c>
      <c r="S2048" s="379"/>
      <c r="T2048" s="380">
        <v>2</v>
      </c>
    </row>
    <row r="2049" spans="1:20" x14ac:dyDescent="0.2">
      <c r="A2049" s="151">
        <f t="shared" si="356"/>
        <v>62711</v>
      </c>
      <c r="B2049" s="151">
        <f t="shared" si="357"/>
        <v>6</v>
      </c>
      <c r="C2049" s="152">
        <f t="shared" si="358"/>
        <v>27</v>
      </c>
      <c r="D2049" s="152" t="str">
        <f t="shared" si="359"/>
        <v>須田</v>
      </c>
      <c r="E2049" s="152" t="str">
        <f t="shared" si="360"/>
        <v>悠介</v>
      </c>
      <c r="F2049" s="153" t="str">
        <f t="shared" si="361"/>
        <v>ｽﾀﾞ</v>
      </c>
      <c r="G2049" s="153" t="str">
        <f t="shared" si="362"/>
        <v>ﾕｳｽｹ</v>
      </c>
      <c r="H2049" s="154">
        <f t="shared" si="363"/>
        <v>1</v>
      </c>
      <c r="I2049" s="152" t="str">
        <f t="shared" si="364"/>
        <v>都小平</v>
      </c>
      <c r="K2049" s="152" t="str">
        <f t="shared" si="365"/>
        <v>男</v>
      </c>
      <c r="M2049" s="380">
        <v>62711</v>
      </c>
      <c r="N2049" s="380" t="s">
        <v>6233</v>
      </c>
      <c r="O2049" s="380" t="s">
        <v>199</v>
      </c>
      <c r="P2049" s="380" t="s">
        <v>6234</v>
      </c>
      <c r="Q2049" s="380" t="s">
        <v>447</v>
      </c>
      <c r="R2049" s="380" t="s">
        <v>885</v>
      </c>
      <c r="S2049" s="379"/>
      <c r="T2049" s="380">
        <v>1</v>
      </c>
    </row>
    <row r="2050" spans="1:20" x14ac:dyDescent="0.2">
      <c r="A2050" s="151">
        <f t="shared" si="356"/>
        <v>62712</v>
      </c>
      <c r="B2050" s="151">
        <f t="shared" si="357"/>
        <v>6</v>
      </c>
      <c r="C2050" s="152">
        <f t="shared" si="358"/>
        <v>27</v>
      </c>
      <c r="D2050" s="152" t="str">
        <f t="shared" si="359"/>
        <v>長野</v>
      </c>
      <c r="E2050" s="152" t="str">
        <f t="shared" si="360"/>
        <v>吉宏</v>
      </c>
      <c r="F2050" s="153" t="str">
        <f t="shared" si="361"/>
        <v>ﾅｶﾞﾉ</v>
      </c>
      <c r="G2050" s="153" t="str">
        <f t="shared" si="362"/>
        <v>ﾖｼﾋﾛ</v>
      </c>
      <c r="H2050" s="154">
        <f t="shared" si="363"/>
        <v>1</v>
      </c>
      <c r="I2050" s="152" t="str">
        <f t="shared" si="364"/>
        <v>都小平</v>
      </c>
      <c r="K2050" s="152" t="str">
        <f t="shared" si="365"/>
        <v>男</v>
      </c>
      <c r="M2050" s="380">
        <v>62712</v>
      </c>
      <c r="N2050" s="380" t="s">
        <v>3447</v>
      </c>
      <c r="O2050" s="380" t="s">
        <v>6235</v>
      </c>
      <c r="P2050" s="380" t="s">
        <v>3448</v>
      </c>
      <c r="Q2050" s="380" t="s">
        <v>331</v>
      </c>
      <c r="R2050" s="380" t="s">
        <v>885</v>
      </c>
      <c r="S2050" s="379"/>
      <c r="T2050" s="380">
        <v>1</v>
      </c>
    </row>
    <row r="2051" spans="1:20" x14ac:dyDescent="0.2">
      <c r="A2051" s="151">
        <f t="shared" si="356"/>
        <v>62751</v>
      </c>
      <c r="B2051" s="151">
        <f t="shared" si="357"/>
        <v>6</v>
      </c>
      <c r="C2051" s="152">
        <f t="shared" si="358"/>
        <v>27</v>
      </c>
      <c r="D2051" s="152" t="str">
        <f t="shared" si="359"/>
        <v>橋本</v>
      </c>
      <c r="E2051" s="152" t="str">
        <f t="shared" si="360"/>
        <v>未奈美</v>
      </c>
      <c r="F2051" s="153" t="str">
        <f t="shared" si="361"/>
        <v>ﾊｼﾓﾄ</v>
      </c>
      <c r="G2051" s="153" t="str">
        <f t="shared" si="362"/>
        <v>ﾐﾅﾐ</v>
      </c>
      <c r="H2051" s="154">
        <f t="shared" si="363"/>
        <v>1</v>
      </c>
      <c r="I2051" s="152" t="str">
        <f t="shared" si="364"/>
        <v>都小平</v>
      </c>
      <c r="K2051" s="152" t="str">
        <f t="shared" si="365"/>
        <v>女</v>
      </c>
      <c r="M2051" s="380">
        <v>62751</v>
      </c>
      <c r="N2051" s="380" t="s">
        <v>945</v>
      </c>
      <c r="O2051" s="380" t="s">
        <v>6236</v>
      </c>
      <c r="P2051" s="380" t="s">
        <v>946</v>
      </c>
      <c r="Q2051" s="380" t="s">
        <v>514</v>
      </c>
      <c r="R2051" s="380" t="s">
        <v>886</v>
      </c>
      <c r="S2051" s="379"/>
      <c r="T2051" s="380">
        <v>1</v>
      </c>
    </row>
    <row r="2052" spans="1:20" x14ac:dyDescent="0.2">
      <c r="A2052" s="151">
        <f t="shared" si="356"/>
        <v>62804</v>
      </c>
      <c r="B2052" s="151">
        <f t="shared" si="357"/>
        <v>6</v>
      </c>
      <c r="C2052" s="152">
        <f t="shared" si="358"/>
        <v>28</v>
      </c>
      <c r="D2052" s="152" t="str">
        <f t="shared" si="359"/>
        <v>池谷</v>
      </c>
      <c r="E2052" s="152" t="str">
        <f t="shared" si="360"/>
        <v>佳大</v>
      </c>
      <c r="F2052" s="153" t="str">
        <f t="shared" si="361"/>
        <v>ｲｹﾔ</v>
      </c>
      <c r="G2052" s="153" t="str">
        <f t="shared" si="362"/>
        <v>ﾖｼﾋﾛ</v>
      </c>
      <c r="H2052" s="154">
        <f t="shared" si="363"/>
        <v>3</v>
      </c>
      <c r="I2052" s="152" t="str">
        <f t="shared" si="364"/>
        <v>都小平西</v>
      </c>
      <c r="K2052" s="152" t="str">
        <f t="shared" si="365"/>
        <v>男</v>
      </c>
      <c r="M2052" s="380">
        <v>62804</v>
      </c>
      <c r="N2052" s="380" t="s">
        <v>3804</v>
      </c>
      <c r="O2052" s="380" t="s">
        <v>3805</v>
      </c>
      <c r="P2052" s="380" t="s">
        <v>3806</v>
      </c>
      <c r="Q2052" s="380" t="s">
        <v>331</v>
      </c>
      <c r="R2052" s="380" t="s">
        <v>885</v>
      </c>
      <c r="S2052" s="379"/>
      <c r="T2052" s="380">
        <v>3</v>
      </c>
    </row>
    <row r="2053" spans="1:20" x14ac:dyDescent="0.2">
      <c r="A2053" s="151">
        <f t="shared" si="356"/>
        <v>62805</v>
      </c>
      <c r="B2053" s="151">
        <f t="shared" si="357"/>
        <v>6</v>
      </c>
      <c r="C2053" s="152">
        <f t="shared" si="358"/>
        <v>28</v>
      </c>
      <c r="D2053" s="152" t="str">
        <f t="shared" si="359"/>
        <v>荻原</v>
      </c>
      <c r="E2053" s="152" t="str">
        <f t="shared" si="360"/>
        <v>史也</v>
      </c>
      <c r="F2053" s="153" t="str">
        <f t="shared" si="361"/>
        <v>ｵｷﾞﾜﾗ</v>
      </c>
      <c r="G2053" s="153" t="str">
        <f t="shared" si="362"/>
        <v>ﾌﾐﾔ</v>
      </c>
      <c r="H2053" s="154">
        <f t="shared" si="363"/>
        <v>3</v>
      </c>
      <c r="I2053" s="152" t="str">
        <f t="shared" si="364"/>
        <v>都小平西</v>
      </c>
      <c r="K2053" s="152" t="str">
        <f t="shared" si="365"/>
        <v>男</v>
      </c>
      <c r="M2053" s="380">
        <v>62805</v>
      </c>
      <c r="N2053" s="380" t="s">
        <v>3807</v>
      </c>
      <c r="O2053" s="380" t="s">
        <v>3808</v>
      </c>
      <c r="P2053" s="380" t="s">
        <v>3809</v>
      </c>
      <c r="Q2053" s="380" t="s">
        <v>527</v>
      </c>
      <c r="R2053" s="380" t="s">
        <v>885</v>
      </c>
      <c r="S2053" s="379"/>
      <c r="T2053" s="380">
        <v>3</v>
      </c>
    </row>
    <row r="2054" spans="1:20" x14ac:dyDescent="0.2">
      <c r="A2054" s="151">
        <f t="shared" si="356"/>
        <v>62806</v>
      </c>
      <c r="B2054" s="151">
        <f t="shared" si="357"/>
        <v>6</v>
      </c>
      <c r="C2054" s="152">
        <f t="shared" si="358"/>
        <v>28</v>
      </c>
      <c r="D2054" s="152" t="str">
        <f t="shared" si="359"/>
        <v>小山内</v>
      </c>
      <c r="E2054" s="152" t="str">
        <f t="shared" si="360"/>
        <v>翔吾</v>
      </c>
      <c r="F2054" s="153" t="str">
        <f t="shared" si="361"/>
        <v>ｵｻﾅｲ</v>
      </c>
      <c r="G2054" s="153" t="str">
        <f t="shared" si="362"/>
        <v>ｼｮｳｺﾞ</v>
      </c>
      <c r="H2054" s="154">
        <f t="shared" si="363"/>
        <v>3</v>
      </c>
      <c r="I2054" s="152" t="str">
        <f t="shared" si="364"/>
        <v>都小平西</v>
      </c>
      <c r="K2054" s="152" t="str">
        <f t="shared" si="365"/>
        <v>男</v>
      </c>
      <c r="M2054" s="380">
        <v>62806</v>
      </c>
      <c r="N2054" s="380" t="s">
        <v>3810</v>
      </c>
      <c r="O2054" s="380" t="s">
        <v>3811</v>
      </c>
      <c r="P2054" s="380" t="s">
        <v>3812</v>
      </c>
      <c r="Q2054" s="380" t="s">
        <v>990</v>
      </c>
      <c r="R2054" s="380" t="s">
        <v>885</v>
      </c>
      <c r="S2054" s="379"/>
      <c r="T2054" s="380">
        <v>3</v>
      </c>
    </row>
    <row r="2055" spans="1:20" x14ac:dyDescent="0.2">
      <c r="A2055" s="151">
        <f t="shared" si="356"/>
        <v>62808</v>
      </c>
      <c r="B2055" s="151">
        <f t="shared" si="357"/>
        <v>6</v>
      </c>
      <c r="C2055" s="152">
        <f t="shared" si="358"/>
        <v>28</v>
      </c>
      <c r="D2055" s="152" t="str">
        <f t="shared" si="359"/>
        <v>山崎</v>
      </c>
      <c r="E2055" s="152" t="str">
        <f t="shared" si="360"/>
        <v>海也</v>
      </c>
      <c r="F2055" s="153" t="str">
        <f t="shared" si="361"/>
        <v>ﾔﾏｻﾞｷ</v>
      </c>
      <c r="G2055" s="153" t="str">
        <f t="shared" si="362"/>
        <v>ｶｲﾔ</v>
      </c>
      <c r="H2055" s="154">
        <f t="shared" si="363"/>
        <v>3</v>
      </c>
      <c r="I2055" s="152" t="str">
        <f t="shared" si="364"/>
        <v>都小平西</v>
      </c>
      <c r="K2055" s="152" t="str">
        <f t="shared" si="365"/>
        <v>男</v>
      </c>
      <c r="M2055" s="380">
        <v>62808</v>
      </c>
      <c r="N2055" s="380" t="s">
        <v>413</v>
      </c>
      <c r="O2055" s="380" t="s">
        <v>4637</v>
      </c>
      <c r="P2055" s="380" t="s">
        <v>414</v>
      </c>
      <c r="Q2055" s="380" t="s">
        <v>2195</v>
      </c>
      <c r="R2055" s="380" t="s">
        <v>885</v>
      </c>
      <c r="S2055" s="379"/>
      <c r="T2055" s="380">
        <v>3</v>
      </c>
    </row>
    <row r="2056" spans="1:20" x14ac:dyDescent="0.2">
      <c r="A2056" s="151">
        <f t="shared" si="356"/>
        <v>62811</v>
      </c>
      <c r="B2056" s="151">
        <f t="shared" si="357"/>
        <v>6</v>
      </c>
      <c r="C2056" s="152">
        <f t="shared" si="358"/>
        <v>28</v>
      </c>
      <c r="D2056" s="152" t="str">
        <f t="shared" si="359"/>
        <v>原島</v>
      </c>
      <c r="E2056" s="152" t="str">
        <f t="shared" si="360"/>
        <v>玲央</v>
      </c>
      <c r="F2056" s="153" t="str">
        <f t="shared" si="361"/>
        <v>ﾊﾗｼﾏ</v>
      </c>
      <c r="G2056" s="153" t="str">
        <f t="shared" si="362"/>
        <v>ﾚｵ</v>
      </c>
      <c r="H2056" s="154">
        <f t="shared" si="363"/>
        <v>2</v>
      </c>
      <c r="I2056" s="152" t="str">
        <f t="shared" si="364"/>
        <v>都小平西</v>
      </c>
      <c r="K2056" s="152" t="str">
        <f t="shared" si="365"/>
        <v>男</v>
      </c>
      <c r="M2056" s="380">
        <v>62811</v>
      </c>
      <c r="N2056" s="380" t="s">
        <v>1220</v>
      </c>
      <c r="O2056" s="380" t="s">
        <v>2455</v>
      </c>
      <c r="P2056" s="380" t="s">
        <v>1221</v>
      </c>
      <c r="Q2056" s="380" t="s">
        <v>2456</v>
      </c>
      <c r="R2056" s="380" t="s">
        <v>885</v>
      </c>
      <c r="S2056" s="379"/>
      <c r="T2056" s="380">
        <v>2</v>
      </c>
    </row>
    <row r="2057" spans="1:20" x14ac:dyDescent="0.2">
      <c r="A2057" s="151">
        <f t="shared" si="356"/>
        <v>62812</v>
      </c>
      <c r="B2057" s="151">
        <f t="shared" si="357"/>
        <v>6</v>
      </c>
      <c r="C2057" s="152">
        <f t="shared" si="358"/>
        <v>28</v>
      </c>
      <c r="D2057" s="152" t="str">
        <f t="shared" si="359"/>
        <v>井上</v>
      </c>
      <c r="E2057" s="152" t="str">
        <f t="shared" si="360"/>
        <v>拓樹</v>
      </c>
      <c r="F2057" s="153" t="str">
        <f t="shared" si="361"/>
        <v>ｲﾉｳｴ</v>
      </c>
      <c r="G2057" s="153" t="str">
        <f t="shared" si="362"/>
        <v>ﾋﾛｷ</v>
      </c>
      <c r="H2057" s="154">
        <f t="shared" si="363"/>
        <v>3</v>
      </c>
      <c r="I2057" s="152" t="str">
        <f t="shared" si="364"/>
        <v>都小平西</v>
      </c>
      <c r="K2057" s="152" t="str">
        <f t="shared" si="365"/>
        <v>男</v>
      </c>
      <c r="M2057" s="380">
        <v>62812</v>
      </c>
      <c r="N2057" s="380" t="s">
        <v>166</v>
      </c>
      <c r="O2057" s="380" t="s">
        <v>3020</v>
      </c>
      <c r="P2057" s="380" t="s">
        <v>508</v>
      </c>
      <c r="Q2057" s="380" t="s">
        <v>391</v>
      </c>
      <c r="R2057" s="380" t="s">
        <v>885</v>
      </c>
      <c r="S2057" s="379"/>
      <c r="T2057" s="380">
        <v>3</v>
      </c>
    </row>
    <row r="2058" spans="1:20" x14ac:dyDescent="0.2">
      <c r="A2058" s="151">
        <f t="shared" si="356"/>
        <v>62813</v>
      </c>
      <c r="B2058" s="151">
        <f t="shared" si="357"/>
        <v>6</v>
      </c>
      <c r="C2058" s="152">
        <f t="shared" si="358"/>
        <v>28</v>
      </c>
      <c r="D2058" s="152" t="str">
        <f t="shared" si="359"/>
        <v>佐々木</v>
      </c>
      <c r="E2058" s="152" t="str">
        <f t="shared" si="360"/>
        <v>直央</v>
      </c>
      <c r="F2058" s="153" t="str">
        <f t="shared" si="361"/>
        <v>ｻｻｷ</v>
      </c>
      <c r="G2058" s="153" t="str">
        <f t="shared" si="362"/>
        <v>ﾅｵ</v>
      </c>
      <c r="H2058" s="154">
        <f t="shared" si="363"/>
        <v>3</v>
      </c>
      <c r="I2058" s="152" t="str">
        <f t="shared" si="364"/>
        <v>都小平西</v>
      </c>
      <c r="K2058" s="152" t="str">
        <f t="shared" si="365"/>
        <v>男</v>
      </c>
      <c r="M2058" s="380">
        <v>62813</v>
      </c>
      <c r="N2058" s="380" t="s">
        <v>505</v>
      </c>
      <c r="O2058" s="380" t="s">
        <v>4916</v>
      </c>
      <c r="P2058" s="380" t="s">
        <v>506</v>
      </c>
      <c r="Q2058" s="380" t="s">
        <v>398</v>
      </c>
      <c r="R2058" s="380" t="s">
        <v>885</v>
      </c>
      <c r="S2058" s="379"/>
      <c r="T2058" s="380">
        <v>3</v>
      </c>
    </row>
    <row r="2059" spans="1:20" x14ac:dyDescent="0.2">
      <c r="A2059" s="151">
        <f t="shared" si="356"/>
        <v>62814</v>
      </c>
      <c r="B2059" s="151">
        <f t="shared" si="357"/>
        <v>6</v>
      </c>
      <c r="C2059" s="152">
        <f t="shared" si="358"/>
        <v>28</v>
      </c>
      <c r="D2059" s="152" t="str">
        <f t="shared" si="359"/>
        <v>神山</v>
      </c>
      <c r="E2059" s="152" t="str">
        <f t="shared" si="360"/>
        <v>世那</v>
      </c>
      <c r="F2059" s="153" t="str">
        <f t="shared" si="361"/>
        <v>ｶﾐﾔﾏ</v>
      </c>
      <c r="G2059" s="153" t="str">
        <f t="shared" si="362"/>
        <v>ｾｲﾅ</v>
      </c>
      <c r="H2059" s="154">
        <f t="shared" si="363"/>
        <v>2</v>
      </c>
      <c r="I2059" s="152" t="str">
        <f t="shared" si="364"/>
        <v>都小平西</v>
      </c>
      <c r="K2059" s="152" t="str">
        <f t="shared" si="365"/>
        <v>男</v>
      </c>
      <c r="M2059" s="380">
        <v>62814</v>
      </c>
      <c r="N2059" s="380" t="s">
        <v>5337</v>
      </c>
      <c r="O2059" s="380" t="s">
        <v>4474</v>
      </c>
      <c r="P2059" s="380" t="s">
        <v>5338</v>
      </c>
      <c r="Q2059" s="380" t="s">
        <v>5339</v>
      </c>
      <c r="R2059" s="380" t="s">
        <v>885</v>
      </c>
      <c r="S2059" s="379"/>
      <c r="T2059" s="380">
        <v>2</v>
      </c>
    </row>
    <row r="2060" spans="1:20" x14ac:dyDescent="0.2">
      <c r="A2060" s="151">
        <f t="shared" si="356"/>
        <v>62815</v>
      </c>
      <c r="B2060" s="151">
        <f t="shared" si="357"/>
        <v>6</v>
      </c>
      <c r="C2060" s="152">
        <f t="shared" si="358"/>
        <v>28</v>
      </c>
      <c r="D2060" s="152" t="str">
        <f t="shared" si="359"/>
        <v>石丸</v>
      </c>
      <c r="E2060" s="152" t="str">
        <f t="shared" si="360"/>
        <v>岳</v>
      </c>
      <c r="F2060" s="153" t="str">
        <f t="shared" si="361"/>
        <v>ｲｼﾏﾙ</v>
      </c>
      <c r="G2060" s="153" t="str">
        <f t="shared" si="362"/>
        <v>ﾀｹﾙ</v>
      </c>
      <c r="H2060" s="154">
        <f t="shared" si="363"/>
        <v>1</v>
      </c>
      <c r="I2060" s="152" t="str">
        <f t="shared" si="364"/>
        <v>都小平西</v>
      </c>
      <c r="K2060" s="152" t="str">
        <f t="shared" si="365"/>
        <v>男</v>
      </c>
      <c r="M2060" s="380">
        <v>62815</v>
      </c>
      <c r="N2060" s="380" t="s">
        <v>6237</v>
      </c>
      <c r="O2060" s="380" t="s">
        <v>5971</v>
      </c>
      <c r="P2060" s="380" t="s">
        <v>6238</v>
      </c>
      <c r="Q2060" s="380" t="s">
        <v>634</v>
      </c>
      <c r="R2060" s="380" t="s">
        <v>885</v>
      </c>
      <c r="S2060" s="379"/>
      <c r="T2060" s="380">
        <v>1</v>
      </c>
    </row>
    <row r="2061" spans="1:20" x14ac:dyDescent="0.2">
      <c r="A2061" s="151">
        <f t="shared" si="356"/>
        <v>62816</v>
      </c>
      <c r="B2061" s="151">
        <f t="shared" si="357"/>
        <v>6</v>
      </c>
      <c r="C2061" s="152">
        <f t="shared" si="358"/>
        <v>28</v>
      </c>
      <c r="D2061" s="152" t="str">
        <f t="shared" si="359"/>
        <v>工藤</v>
      </c>
      <c r="E2061" s="152" t="str">
        <f t="shared" si="360"/>
        <v>太一</v>
      </c>
      <c r="F2061" s="153" t="str">
        <f t="shared" si="361"/>
        <v>ｸﾄﾞｳ</v>
      </c>
      <c r="G2061" s="153" t="str">
        <f t="shared" si="362"/>
        <v>ﾀｲﾁ</v>
      </c>
      <c r="H2061" s="154">
        <f t="shared" si="363"/>
        <v>1</v>
      </c>
      <c r="I2061" s="152" t="str">
        <f t="shared" si="364"/>
        <v>都小平西</v>
      </c>
      <c r="K2061" s="152" t="str">
        <f t="shared" si="365"/>
        <v>男</v>
      </c>
      <c r="M2061" s="380">
        <v>62816</v>
      </c>
      <c r="N2061" s="380" t="s">
        <v>245</v>
      </c>
      <c r="O2061" s="380" t="s">
        <v>274</v>
      </c>
      <c r="P2061" s="380" t="s">
        <v>528</v>
      </c>
      <c r="Q2061" s="380" t="s">
        <v>515</v>
      </c>
      <c r="R2061" s="380" t="s">
        <v>885</v>
      </c>
      <c r="S2061" s="379"/>
      <c r="T2061" s="380">
        <v>1</v>
      </c>
    </row>
    <row r="2062" spans="1:20" x14ac:dyDescent="0.2">
      <c r="A2062" s="151">
        <f t="shared" si="356"/>
        <v>62817</v>
      </c>
      <c r="B2062" s="151">
        <f t="shared" si="357"/>
        <v>6</v>
      </c>
      <c r="C2062" s="152">
        <f t="shared" si="358"/>
        <v>28</v>
      </c>
      <c r="D2062" s="152" t="str">
        <f t="shared" si="359"/>
        <v>髙橋</v>
      </c>
      <c r="E2062" s="152" t="str">
        <f t="shared" si="360"/>
        <v>大誠</v>
      </c>
      <c r="F2062" s="153" t="str">
        <f t="shared" si="361"/>
        <v>ﾀｶﾊｼ</v>
      </c>
      <c r="G2062" s="153" t="str">
        <f t="shared" si="362"/>
        <v>ﾀｲｾｲ</v>
      </c>
      <c r="H2062" s="154">
        <f t="shared" si="363"/>
        <v>1</v>
      </c>
      <c r="I2062" s="152" t="str">
        <f t="shared" si="364"/>
        <v>都小平西</v>
      </c>
      <c r="K2062" s="152" t="str">
        <f t="shared" si="365"/>
        <v>男</v>
      </c>
      <c r="M2062" s="380">
        <v>62817</v>
      </c>
      <c r="N2062" s="380" t="s">
        <v>149</v>
      </c>
      <c r="O2062" s="380" t="s">
        <v>5397</v>
      </c>
      <c r="P2062" s="380" t="s">
        <v>302</v>
      </c>
      <c r="Q2062" s="380" t="s">
        <v>1438</v>
      </c>
      <c r="R2062" s="380" t="s">
        <v>885</v>
      </c>
      <c r="S2062" s="379"/>
      <c r="T2062" s="380">
        <v>1</v>
      </c>
    </row>
    <row r="2063" spans="1:20" x14ac:dyDescent="0.2">
      <c r="A2063" s="151">
        <f t="shared" si="356"/>
        <v>62851</v>
      </c>
      <c r="B2063" s="151">
        <f t="shared" si="357"/>
        <v>6</v>
      </c>
      <c r="C2063" s="152">
        <f t="shared" si="358"/>
        <v>28</v>
      </c>
      <c r="D2063" s="152" t="str">
        <f t="shared" si="359"/>
        <v>高栁</v>
      </c>
      <c r="E2063" s="152" t="str">
        <f t="shared" si="360"/>
        <v>みかる</v>
      </c>
      <c r="F2063" s="153" t="str">
        <f t="shared" si="361"/>
        <v>ﾀｶﾔﾅｷﾞ</v>
      </c>
      <c r="G2063" s="153" t="str">
        <f t="shared" si="362"/>
        <v>ﾐｶﾙ</v>
      </c>
      <c r="H2063" s="154">
        <f t="shared" si="363"/>
        <v>2</v>
      </c>
      <c r="I2063" s="152" t="str">
        <f t="shared" si="364"/>
        <v>都小平西</v>
      </c>
      <c r="K2063" s="152" t="str">
        <f t="shared" si="365"/>
        <v>女</v>
      </c>
      <c r="M2063" s="380">
        <v>62851</v>
      </c>
      <c r="N2063" s="380" t="s">
        <v>6586</v>
      </c>
      <c r="O2063" s="380" t="s">
        <v>6587</v>
      </c>
      <c r="P2063" s="380" t="s">
        <v>6588</v>
      </c>
      <c r="Q2063" s="380" t="s">
        <v>6589</v>
      </c>
      <c r="R2063" s="380" t="s">
        <v>886</v>
      </c>
      <c r="S2063" s="379"/>
      <c r="T2063" s="380">
        <v>2</v>
      </c>
    </row>
    <row r="2064" spans="1:20" x14ac:dyDescent="0.2">
      <c r="A2064" s="151">
        <f t="shared" si="356"/>
        <v>62852</v>
      </c>
      <c r="B2064" s="151">
        <f t="shared" si="357"/>
        <v>6</v>
      </c>
      <c r="C2064" s="152">
        <f t="shared" si="358"/>
        <v>28</v>
      </c>
      <c r="D2064" s="152" t="str">
        <f t="shared" si="359"/>
        <v>井上</v>
      </c>
      <c r="E2064" s="152" t="str">
        <f t="shared" si="360"/>
        <v>千晶</v>
      </c>
      <c r="F2064" s="153" t="str">
        <f t="shared" si="361"/>
        <v>ｲﾉｳｴ</v>
      </c>
      <c r="G2064" s="153" t="str">
        <f t="shared" si="362"/>
        <v>ﾁｱｷ</v>
      </c>
      <c r="H2064" s="154">
        <f t="shared" si="363"/>
        <v>2</v>
      </c>
      <c r="I2064" s="152" t="str">
        <f t="shared" si="364"/>
        <v>都小平西</v>
      </c>
      <c r="K2064" s="152" t="str">
        <f t="shared" si="365"/>
        <v>女</v>
      </c>
      <c r="M2064" s="380">
        <v>62852</v>
      </c>
      <c r="N2064" s="380" t="s">
        <v>166</v>
      </c>
      <c r="O2064" s="380" t="s">
        <v>2699</v>
      </c>
      <c r="P2064" s="380" t="s">
        <v>508</v>
      </c>
      <c r="Q2064" s="380" t="s">
        <v>2701</v>
      </c>
      <c r="R2064" s="380" t="s">
        <v>886</v>
      </c>
      <c r="S2064" s="379"/>
      <c r="T2064" s="380">
        <v>2</v>
      </c>
    </row>
    <row r="2065" spans="1:20" x14ac:dyDescent="0.2">
      <c r="A2065" s="151">
        <f t="shared" si="356"/>
        <v>62853</v>
      </c>
      <c r="B2065" s="151">
        <f t="shared" si="357"/>
        <v>6</v>
      </c>
      <c r="C2065" s="152">
        <f t="shared" si="358"/>
        <v>28</v>
      </c>
      <c r="D2065" s="152" t="str">
        <f t="shared" si="359"/>
        <v>池上</v>
      </c>
      <c r="E2065" s="152" t="str">
        <f t="shared" si="360"/>
        <v>怜那</v>
      </c>
      <c r="F2065" s="153" t="str">
        <f t="shared" si="361"/>
        <v>ｲｹｶﾞﾐ</v>
      </c>
      <c r="G2065" s="153" t="str">
        <f t="shared" si="362"/>
        <v>ﾚﾅ</v>
      </c>
      <c r="H2065" s="154">
        <f t="shared" si="363"/>
        <v>1</v>
      </c>
      <c r="I2065" s="152" t="str">
        <f t="shared" si="364"/>
        <v>都小平西</v>
      </c>
      <c r="K2065" s="152" t="str">
        <f t="shared" si="365"/>
        <v>女</v>
      </c>
      <c r="M2065" s="380">
        <v>62853</v>
      </c>
      <c r="N2065" s="380" t="s">
        <v>4084</v>
      </c>
      <c r="O2065" s="380" t="s">
        <v>6239</v>
      </c>
      <c r="P2065" s="380" t="s">
        <v>4085</v>
      </c>
      <c r="Q2065" s="380" t="s">
        <v>4295</v>
      </c>
      <c r="R2065" s="380" t="s">
        <v>886</v>
      </c>
      <c r="S2065" s="379"/>
      <c r="T2065" s="380">
        <v>1</v>
      </c>
    </row>
    <row r="2066" spans="1:20" x14ac:dyDescent="0.2">
      <c r="A2066" s="151">
        <f t="shared" si="356"/>
        <v>62901</v>
      </c>
      <c r="B2066" s="151">
        <f t="shared" si="357"/>
        <v>6</v>
      </c>
      <c r="C2066" s="152">
        <f t="shared" si="358"/>
        <v>29</v>
      </c>
      <c r="D2066" s="152" t="str">
        <f t="shared" si="359"/>
        <v>田中</v>
      </c>
      <c r="E2066" s="152" t="str">
        <f t="shared" si="360"/>
        <v>裕翔</v>
      </c>
      <c r="F2066" s="153" t="str">
        <f t="shared" si="361"/>
        <v>ﾀﾅｶ</v>
      </c>
      <c r="G2066" s="153" t="str">
        <f t="shared" si="362"/>
        <v>ﾋﾛﾄ</v>
      </c>
      <c r="H2066" s="154">
        <f t="shared" si="363"/>
        <v>1</v>
      </c>
      <c r="I2066" s="152" t="str">
        <f t="shared" si="364"/>
        <v>都小平南</v>
      </c>
      <c r="K2066" s="152" t="str">
        <f t="shared" si="365"/>
        <v>男</v>
      </c>
      <c r="M2066" s="380">
        <v>62901</v>
      </c>
      <c r="N2066" s="380" t="s">
        <v>138</v>
      </c>
      <c r="O2066" s="380" t="s">
        <v>6240</v>
      </c>
      <c r="P2066" s="380" t="s">
        <v>418</v>
      </c>
      <c r="Q2066" s="380" t="s">
        <v>484</v>
      </c>
      <c r="R2066" s="380" t="s">
        <v>885</v>
      </c>
      <c r="S2066" s="379"/>
      <c r="T2066" s="380">
        <v>1</v>
      </c>
    </row>
    <row r="2067" spans="1:20" x14ac:dyDescent="0.2">
      <c r="A2067" s="151">
        <f t="shared" si="356"/>
        <v>62902</v>
      </c>
      <c r="B2067" s="151">
        <f t="shared" si="357"/>
        <v>6</v>
      </c>
      <c r="C2067" s="152">
        <f t="shared" si="358"/>
        <v>29</v>
      </c>
      <c r="D2067" s="152" t="str">
        <f t="shared" si="359"/>
        <v>福田</v>
      </c>
      <c r="E2067" s="152" t="str">
        <f t="shared" si="360"/>
        <v>周眞</v>
      </c>
      <c r="F2067" s="153" t="str">
        <f t="shared" si="361"/>
        <v>ﾌｸﾀﾞ</v>
      </c>
      <c r="G2067" s="153" t="str">
        <f t="shared" si="362"/>
        <v>ｼｭｳﾏ</v>
      </c>
      <c r="H2067" s="154">
        <f t="shared" si="363"/>
        <v>1</v>
      </c>
      <c r="I2067" s="152" t="str">
        <f t="shared" si="364"/>
        <v>都小平南</v>
      </c>
      <c r="K2067" s="152" t="str">
        <f t="shared" si="365"/>
        <v>男</v>
      </c>
      <c r="M2067" s="380">
        <v>62902</v>
      </c>
      <c r="N2067" s="380" t="s">
        <v>204</v>
      </c>
      <c r="O2067" s="380" t="s">
        <v>6241</v>
      </c>
      <c r="P2067" s="380" t="s">
        <v>553</v>
      </c>
      <c r="Q2067" s="380" t="s">
        <v>6242</v>
      </c>
      <c r="R2067" s="380" t="s">
        <v>885</v>
      </c>
      <c r="S2067" s="379"/>
      <c r="T2067" s="380">
        <v>1</v>
      </c>
    </row>
    <row r="2068" spans="1:20" x14ac:dyDescent="0.2">
      <c r="A2068" s="151">
        <f t="shared" si="356"/>
        <v>62903</v>
      </c>
      <c r="B2068" s="151">
        <f t="shared" si="357"/>
        <v>6</v>
      </c>
      <c r="C2068" s="152">
        <f t="shared" si="358"/>
        <v>29</v>
      </c>
      <c r="D2068" s="152" t="str">
        <f t="shared" si="359"/>
        <v>木﨑</v>
      </c>
      <c r="E2068" s="152" t="str">
        <f t="shared" si="360"/>
        <v>友章</v>
      </c>
      <c r="F2068" s="153" t="str">
        <f t="shared" si="361"/>
        <v>ｷｻﾞｷ</v>
      </c>
      <c r="G2068" s="153" t="str">
        <f t="shared" si="362"/>
        <v>ﾄﾓｱｷ</v>
      </c>
      <c r="H2068" s="154">
        <f t="shared" si="363"/>
        <v>1</v>
      </c>
      <c r="I2068" s="152" t="str">
        <f t="shared" si="364"/>
        <v>都小平南</v>
      </c>
      <c r="K2068" s="152" t="str">
        <f t="shared" si="365"/>
        <v>男</v>
      </c>
      <c r="M2068" s="380">
        <v>62903</v>
      </c>
      <c r="N2068" s="380" t="s">
        <v>6243</v>
      </c>
      <c r="O2068" s="380" t="s">
        <v>6244</v>
      </c>
      <c r="P2068" s="380" t="s">
        <v>5072</v>
      </c>
      <c r="Q2068" s="380" t="s">
        <v>501</v>
      </c>
      <c r="R2068" s="380" t="s">
        <v>885</v>
      </c>
      <c r="S2068" s="379"/>
      <c r="T2068" s="380">
        <v>1</v>
      </c>
    </row>
    <row r="2069" spans="1:20" x14ac:dyDescent="0.2">
      <c r="A2069" s="151">
        <f t="shared" si="356"/>
        <v>62904</v>
      </c>
      <c r="B2069" s="151">
        <f t="shared" si="357"/>
        <v>6</v>
      </c>
      <c r="C2069" s="152">
        <f t="shared" si="358"/>
        <v>29</v>
      </c>
      <c r="D2069" s="152" t="str">
        <f t="shared" si="359"/>
        <v>豊満</v>
      </c>
      <c r="E2069" s="152" t="str">
        <f t="shared" si="360"/>
        <v>史也</v>
      </c>
      <c r="F2069" s="153" t="str">
        <f t="shared" si="361"/>
        <v>ﾄﾖﾐﾂ</v>
      </c>
      <c r="G2069" s="153" t="str">
        <f t="shared" si="362"/>
        <v>ﾌﾐﾔ</v>
      </c>
      <c r="H2069" s="154">
        <f t="shared" si="363"/>
        <v>1</v>
      </c>
      <c r="I2069" s="152" t="str">
        <f t="shared" si="364"/>
        <v>都小平南</v>
      </c>
      <c r="K2069" s="152" t="str">
        <f t="shared" si="365"/>
        <v>男</v>
      </c>
      <c r="M2069" s="380">
        <v>62904</v>
      </c>
      <c r="N2069" s="380" t="s">
        <v>6245</v>
      </c>
      <c r="O2069" s="380" t="s">
        <v>3808</v>
      </c>
      <c r="P2069" s="380" t="s">
        <v>6246</v>
      </c>
      <c r="Q2069" s="380" t="s">
        <v>527</v>
      </c>
      <c r="R2069" s="380" t="s">
        <v>885</v>
      </c>
      <c r="S2069" s="379"/>
      <c r="T2069" s="380">
        <v>1</v>
      </c>
    </row>
    <row r="2070" spans="1:20" x14ac:dyDescent="0.2">
      <c r="A2070" s="151">
        <f t="shared" si="356"/>
        <v>62905</v>
      </c>
      <c r="B2070" s="151">
        <f t="shared" si="357"/>
        <v>6</v>
      </c>
      <c r="C2070" s="152">
        <f t="shared" si="358"/>
        <v>29</v>
      </c>
      <c r="D2070" s="152" t="str">
        <f t="shared" si="359"/>
        <v>小林</v>
      </c>
      <c r="E2070" s="152" t="str">
        <f t="shared" si="360"/>
        <v>大道</v>
      </c>
      <c r="F2070" s="153" t="str">
        <f t="shared" si="361"/>
        <v>ｺﾊﾞﾔｼ</v>
      </c>
      <c r="G2070" s="153" t="str">
        <f t="shared" si="362"/>
        <v>ﾏｻﾐﾁ</v>
      </c>
      <c r="H2070" s="154">
        <f t="shared" si="363"/>
        <v>1</v>
      </c>
      <c r="I2070" s="152" t="str">
        <f t="shared" si="364"/>
        <v>都小平南</v>
      </c>
      <c r="K2070" s="152" t="str">
        <f t="shared" si="365"/>
        <v>男</v>
      </c>
      <c r="M2070" s="380">
        <v>62905</v>
      </c>
      <c r="N2070" s="380" t="s">
        <v>121</v>
      </c>
      <c r="O2070" s="380" t="s">
        <v>6247</v>
      </c>
      <c r="P2070" s="380" t="s">
        <v>375</v>
      </c>
      <c r="Q2070" s="380" t="s">
        <v>6248</v>
      </c>
      <c r="R2070" s="380" t="s">
        <v>885</v>
      </c>
      <c r="S2070" s="379"/>
      <c r="T2070" s="380">
        <v>1</v>
      </c>
    </row>
    <row r="2071" spans="1:20" x14ac:dyDescent="0.2">
      <c r="A2071" s="151">
        <f t="shared" si="356"/>
        <v>62906</v>
      </c>
      <c r="B2071" s="151">
        <f t="shared" si="357"/>
        <v>6</v>
      </c>
      <c r="C2071" s="152">
        <f t="shared" si="358"/>
        <v>29</v>
      </c>
      <c r="D2071" s="152" t="str">
        <f t="shared" si="359"/>
        <v>田端</v>
      </c>
      <c r="E2071" s="152" t="str">
        <f t="shared" si="360"/>
        <v>飛悠雅</v>
      </c>
      <c r="F2071" s="153" t="str">
        <f t="shared" si="361"/>
        <v>ﾀﾊﾞﾀ</v>
      </c>
      <c r="G2071" s="153" t="str">
        <f t="shared" si="362"/>
        <v>ﾋｭｳｶﾞ</v>
      </c>
      <c r="H2071" s="154">
        <f t="shared" si="363"/>
        <v>1</v>
      </c>
      <c r="I2071" s="152" t="str">
        <f t="shared" si="364"/>
        <v>都小平南</v>
      </c>
      <c r="K2071" s="152" t="str">
        <f t="shared" si="365"/>
        <v>男</v>
      </c>
      <c r="M2071" s="380">
        <v>62906</v>
      </c>
      <c r="N2071" s="380" t="s">
        <v>4091</v>
      </c>
      <c r="O2071" s="380" t="s">
        <v>6249</v>
      </c>
      <c r="P2071" s="380" t="s">
        <v>1210</v>
      </c>
      <c r="Q2071" s="380" t="s">
        <v>5490</v>
      </c>
      <c r="R2071" s="380" t="s">
        <v>885</v>
      </c>
      <c r="S2071" s="379"/>
      <c r="T2071" s="380">
        <v>1</v>
      </c>
    </row>
    <row r="2072" spans="1:20" x14ac:dyDescent="0.2">
      <c r="A2072" s="151">
        <f t="shared" si="356"/>
        <v>62907</v>
      </c>
      <c r="B2072" s="151">
        <f t="shared" si="357"/>
        <v>6</v>
      </c>
      <c r="C2072" s="152">
        <f t="shared" si="358"/>
        <v>29</v>
      </c>
      <c r="D2072" s="152" t="str">
        <f t="shared" si="359"/>
        <v>佐藤</v>
      </c>
      <c r="E2072" s="152" t="str">
        <f t="shared" si="360"/>
        <v>公紀</v>
      </c>
      <c r="F2072" s="153" t="str">
        <f t="shared" si="361"/>
        <v>ｻﾄｳ</v>
      </c>
      <c r="G2072" s="153" t="str">
        <f t="shared" si="362"/>
        <v>ｺｳｷ</v>
      </c>
      <c r="H2072" s="154">
        <f t="shared" si="363"/>
        <v>1</v>
      </c>
      <c r="I2072" s="152" t="str">
        <f t="shared" si="364"/>
        <v>都小平南</v>
      </c>
      <c r="K2072" s="152" t="str">
        <f t="shared" si="365"/>
        <v>男</v>
      </c>
      <c r="M2072" s="380">
        <v>62907</v>
      </c>
      <c r="N2072" s="380" t="s">
        <v>101</v>
      </c>
      <c r="O2072" s="380" t="s">
        <v>6250</v>
      </c>
      <c r="P2072" s="380" t="s">
        <v>313</v>
      </c>
      <c r="Q2072" s="380" t="s">
        <v>344</v>
      </c>
      <c r="R2072" s="380" t="s">
        <v>885</v>
      </c>
      <c r="S2072" s="379"/>
      <c r="T2072" s="380">
        <v>1</v>
      </c>
    </row>
    <row r="2073" spans="1:20" x14ac:dyDescent="0.2">
      <c r="A2073" s="151">
        <f t="shared" ref="A2073:A2136" si="366">M2073</f>
        <v>62908</v>
      </c>
      <c r="B2073" s="151">
        <f t="shared" ref="B2073:B2136" si="367">ROUNDDOWN(A2073/10000,0)</f>
        <v>6</v>
      </c>
      <c r="C2073" s="152">
        <f t="shared" ref="C2073:C2136" si="368">ROUNDDOWN((A2073-B2073*10000)/100,0)</f>
        <v>29</v>
      </c>
      <c r="D2073" s="152" t="str">
        <f t="shared" ref="D2073:D2136" si="369">N2073</f>
        <v>瀧</v>
      </c>
      <c r="E2073" s="152" t="str">
        <f t="shared" ref="E2073:E2136" si="370">O2073</f>
        <v>海翔</v>
      </c>
      <c r="F2073" s="153" t="str">
        <f t="shared" ref="F2073:F2136" si="371">P2073</f>
        <v>ﾀｷ</v>
      </c>
      <c r="G2073" s="153" t="str">
        <f t="shared" ref="G2073:G2136" si="372">Q2073</f>
        <v>ｶｲﾄ</v>
      </c>
      <c r="H2073" s="154">
        <f t="shared" ref="H2073:H2136" si="373">T2073</f>
        <v>1</v>
      </c>
      <c r="I2073" s="152" t="str">
        <f t="shared" ref="I2073:I2136" si="374">VLOOKUP(B2073*100+C2073,テスト,2,0)</f>
        <v>都小平南</v>
      </c>
      <c r="K2073" s="152" t="str">
        <f t="shared" ref="K2073:K2136" si="375">R2073</f>
        <v>男</v>
      </c>
      <c r="M2073" s="380">
        <v>62908</v>
      </c>
      <c r="N2073" s="380" t="s">
        <v>6251</v>
      </c>
      <c r="O2073" s="380" t="s">
        <v>6252</v>
      </c>
      <c r="P2073" s="380" t="s">
        <v>2666</v>
      </c>
      <c r="Q2073" s="380" t="s">
        <v>616</v>
      </c>
      <c r="R2073" s="380" t="s">
        <v>885</v>
      </c>
      <c r="S2073" s="379"/>
      <c r="T2073" s="380">
        <v>1</v>
      </c>
    </row>
    <row r="2074" spans="1:20" x14ac:dyDescent="0.2">
      <c r="A2074" s="151">
        <f t="shared" si="366"/>
        <v>62909</v>
      </c>
      <c r="B2074" s="151">
        <f t="shared" si="367"/>
        <v>6</v>
      </c>
      <c r="C2074" s="152">
        <f t="shared" si="368"/>
        <v>29</v>
      </c>
      <c r="D2074" s="152" t="str">
        <f t="shared" si="369"/>
        <v>茂木</v>
      </c>
      <c r="E2074" s="152" t="str">
        <f t="shared" si="370"/>
        <v>政人</v>
      </c>
      <c r="F2074" s="153" t="str">
        <f t="shared" si="371"/>
        <v>ﾓｷﾞ</v>
      </c>
      <c r="G2074" s="153" t="str">
        <f t="shared" si="372"/>
        <v>ﾏｻﾄ</v>
      </c>
      <c r="H2074" s="154">
        <f t="shared" si="373"/>
        <v>1</v>
      </c>
      <c r="I2074" s="152" t="str">
        <f t="shared" si="374"/>
        <v>都小平南</v>
      </c>
      <c r="K2074" s="152" t="str">
        <f t="shared" si="375"/>
        <v>男</v>
      </c>
      <c r="M2074" s="380">
        <v>62909</v>
      </c>
      <c r="N2074" s="380" t="s">
        <v>1216</v>
      </c>
      <c r="O2074" s="380" t="s">
        <v>6253</v>
      </c>
      <c r="P2074" s="380" t="s">
        <v>1217</v>
      </c>
      <c r="Q2074" s="380" t="s">
        <v>494</v>
      </c>
      <c r="R2074" s="380" t="s">
        <v>885</v>
      </c>
      <c r="S2074" s="379"/>
      <c r="T2074" s="380">
        <v>1</v>
      </c>
    </row>
    <row r="2075" spans="1:20" x14ac:dyDescent="0.2">
      <c r="A2075" s="151">
        <f t="shared" si="366"/>
        <v>62910</v>
      </c>
      <c r="B2075" s="151">
        <f t="shared" si="367"/>
        <v>6</v>
      </c>
      <c r="C2075" s="152">
        <f t="shared" si="368"/>
        <v>29</v>
      </c>
      <c r="D2075" s="152" t="str">
        <f t="shared" si="369"/>
        <v>井上</v>
      </c>
      <c r="E2075" s="152" t="str">
        <f t="shared" si="370"/>
        <v>明人</v>
      </c>
      <c r="F2075" s="153" t="str">
        <f t="shared" si="371"/>
        <v>ｲﾉｳｴ</v>
      </c>
      <c r="G2075" s="153" t="str">
        <f t="shared" si="372"/>
        <v>ｱｷﾄ</v>
      </c>
      <c r="H2075" s="154">
        <f t="shared" si="373"/>
        <v>1</v>
      </c>
      <c r="I2075" s="152" t="str">
        <f t="shared" si="374"/>
        <v>都小平南</v>
      </c>
      <c r="K2075" s="152" t="str">
        <f t="shared" si="375"/>
        <v>男</v>
      </c>
      <c r="M2075" s="380">
        <v>62910</v>
      </c>
      <c r="N2075" s="380" t="s">
        <v>166</v>
      </c>
      <c r="O2075" s="380" t="s">
        <v>6254</v>
      </c>
      <c r="P2075" s="380" t="s">
        <v>508</v>
      </c>
      <c r="Q2075" s="380" t="s">
        <v>4423</v>
      </c>
      <c r="R2075" s="380" t="s">
        <v>885</v>
      </c>
      <c r="S2075" s="379"/>
      <c r="T2075" s="380">
        <v>1</v>
      </c>
    </row>
    <row r="2076" spans="1:20" x14ac:dyDescent="0.2">
      <c r="A2076" s="151">
        <f t="shared" si="366"/>
        <v>62911</v>
      </c>
      <c r="B2076" s="151">
        <f t="shared" si="367"/>
        <v>6</v>
      </c>
      <c r="C2076" s="152">
        <f t="shared" si="368"/>
        <v>29</v>
      </c>
      <c r="D2076" s="152" t="str">
        <f t="shared" si="369"/>
        <v>境</v>
      </c>
      <c r="E2076" s="152" t="str">
        <f t="shared" si="370"/>
        <v>翔和</v>
      </c>
      <c r="F2076" s="153" t="str">
        <f t="shared" si="371"/>
        <v>ｻｶｲ</v>
      </c>
      <c r="G2076" s="153" t="str">
        <f t="shared" si="372"/>
        <v>ﾄﾜ</v>
      </c>
      <c r="H2076" s="154">
        <f t="shared" si="373"/>
        <v>1</v>
      </c>
      <c r="I2076" s="152" t="str">
        <f t="shared" si="374"/>
        <v>都小平南</v>
      </c>
      <c r="K2076" s="152" t="str">
        <f t="shared" si="375"/>
        <v>男</v>
      </c>
      <c r="M2076" s="380">
        <v>62911</v>
      </c>
      <c r="N2076" s="380" t="s">
        <v>6255</v>
      </c>
      <c r="O2076" s="380" t="s">
        <v>6256</v>
      </c>
      <c r="P2076" s="380" t="s">
        <v>620</v>
      </c>
      <c r="Q2076" s="380" t="s">
        <v>2186</v>
      </c>
      <c r="R2076" s="380" t="s">
        <v>885</v>
      </c>
      <c r="S2076" s="379"/>
      <c r="T2076" s="380">
        <v>1</v>
      </c>
    </row>
    <row r="2077" spans="1:20" x14ac:dyDescent="0.2">
      <c r="A2077" s="151">
        <f t="shared" si="366"/>
        <v>62912</v>
      </c>
      <c r="B2077" s="151">
        <f t="shared" si="367"/>
        <v>6</v>
      </c>
      <c r="C2077" s="152">
        <f t="shared" si="368"/>
        <v>29</v>
      </c>
      <c r="D2077" s="152" t="str">
        <f t="shared" si="369"/>
        <v>阿部</v>
      </c>
      <c r="E2077" s="152" t="str">
        <f t="shared" si="370"/>
        <v>登太</v>
      </c>
      <c r="F2077" s="153" t="str">
        <f t="shared" si="371"/>
        <v>ｱﾍﾞ</v>
      </c>
      <c r="G2077" s="153" t="str">
        <f t="shared" si="372"/>
        <v>ﾄｳﾀ</v>
      </c>
      <c r="H2077" s="154">
        <f t="shared" si="373"/>
        <v>1</v>
      </c>
      <c r="I2077" s="152" t="str">
        <f t="shared" si="374"/>
        <v>都小平南</v>
      </c>
      <c r="K2077" s="152" t="str">
        <f t="shared" si="375"/>
        <v>男</v>
      </c>
      <c r="M2077" s="380">
        <v>62912</v>
      </c>
      <c r="N2077" s="380" t="s">
        <v>105</v>
      </c>
      <c r="O2077" s="380" t="s">
        <v>6257</v>
      </c>
      <c r="P2077" s="380" t="s">
        <v>318</v>
      </c>
      <c r="Q2077" s="380" t="s">
        <v>6258</v>
      </c>
      <c r="R2077" s="380" t="s">
        <v>885</v>
      </c>
      <c r="S2077" s="379"/>
      <c r="T2077" s="380">
        <v>1</v>
      </c>
    </row>
    <row r="2078" spans="1:20" x14ac:dyDescent="0.2">
      <c r="A2078" s="151">
        <f t="shared" si="366"/>
        <v>62923</v>
      </c>
      <c r="B2078" s="151">
        <f t="shared" si="367"/>
        <v>6</v>
      </c>
      <c r="C2078" s="152">
        <f t="shared" si="368"/>
        <v>29</v>
      </c>
      <c r="D2078" s="152" t="str">
        <f t="shared" si="369"/>
        <v>木村</v>
      </c>
      <c r="E2078" s="152" t="str">
        <f t="shared" si="370"/>
        <v>直雅</v>
      </c>
      <c r="F2078" s="153" t="str">
        <f t="shared" si="371"/>
        <v>ｷﾑﾗ</v>
      </c>
      <c r="G2078" s="153" t="str">
        <f t="shared" si="372"/>
        <v>ﾅｵﾏｻ</v>
      </c>
      <c r="H2078" s="154">
        <f t="shared" si="373"/>
        <v>3</v>
      </c>
      <c r="I2078" s="152" t="str">
        <f t="shared" si="374"/>
        <v>都小平南</v>
      </c>
      <c r="K2078" s="152" t="str">
        <f t="shared" si="375"/>
        <v>男</v>
      </c>
      <c r="M2078" s="380">
        <v>62923</v>
      </c>
      <c r="N2078" s="380" t="s">
        <v>148</v>
      </c>
      <c r="O2078" s="380" t="s">
        <v>2876</v>
      </c>
      <c r="P2078" s="380" t="s">
        <v>363</v>
      </c>
      <c r="Q2078" s="380" t="s">
        <v>2877</v>
      </c>
      <c r="R2078" s="380" t="s">
        <v>885</v>
      </c>
      <c r="S2078" s="379"/>
      <c r="T2078" s="380">
        <v>3</v>
      </c>
    </row>
    <row r="2079" spans="1:20" x14ac:dyDescent="0.2">
      <c r="A2079" s="151">
        <f t="shared" si="366"/>
        <v>62924</v>
      </c>
      <c r="B2079" s="151">
        <f t="shared" si="367"/>
        <v>6</v>
      </c>
      <c r="C2079" s="152">
        <f t="shared" si="368"/>
        <v>29</v>
      </c>
      <c r="D2079" s="152" t="str">
        <f t="shared" si="369"/>
        <v>高橋</v>
      </c>
      <c r="E2079" s="152" t="str">
        <f t="shared" si="370"/>
        <v>諒平</v>
      </c>
      <c r="F2079" s="153" t="str">
        <f t="shared" si="371"/>
        <v>ﾀｶﾊｼ</v>
      </c>
      <c r="G2079" s="153" t="str">
        <f t="shared" si="372"/>
        <v>ﾘｮｳﾍｲ</v>
      </c>
      <c r="H2079" s="154">
        <f t="shared" si="373"/>
        <v>3</v>
      </c>
      <c r="I2079" s="152" t="str">
        <f t="shared" si="374"/>
        <v>都小平南</v>
      </c>
      <c r="K2079" s="152" t="str">
        <f t="shared" si="375"/>
        <v>男</v>
      </c>
      <c r="M2079" s="380">
        <v>62924</v>
      </c>
      <c r="N2079" s="380" t="s">
        <v>123</v>
      </c>
      <c r="O2079" s="380" t="s">
        <v>2878</v>
      </c>
      <c r="P2079" s="380" t="s">
        <v>302</v>
      </c>
      <c r="Q2079" s="380" t="s">
        <v>545</v>
      </c>
      <c r="R2079" s="380" t="s">
        <v>885</v>
      </c>
      <c r="S2079" s="379"/>
      <c r="T2079" s="380">
        <v>3</v>
      </c>
    </row>
    <row r="2080" spans="1:20" x14ac:dyDescent="0.2">
      <c r="A2080" s="151">
        <f t="shared" si="366"/>
        <v>62926</v>
      </c>
      <c r="B2080" s="151">
        <f t="shared" si="367"/>
        <v>6</v>
      </c>
      <c r="C2080" s="152">
        <f t="shared" si="368"/>
        <v>29</v>
      </c>
      <c r="D2080" s="152" t="str">
        <f t="shared" si="369"/>
        <v>鈴木</v>
      </c>
      <c r="E2080" s="152" t="str">
        <f t="shared" si="370"/>
        <v>佑介</v>
      </c>
      <c r="F2080" s="153" t="str">
        <f t="shared" si="371"/>
        <v>ｽｽﾞｷ</v>
      </c>
      <c r="G2080" s="153" t="str">
        <f t="shared" si="372"/>
        <v>ﾕｳｽｹ</v>
      </c>
      <c r="H2080" s="154">
        <f t="shared" si="373"/>
        <v>3</v>
      </c>
      <c r="I2080" s="152" t="str">
        <f t="shared" si="374"/>
        <v>都小平南</v>
      </c>
      <c r="K2080" s="152" t="str">
        <f t="shared" si="375"/>
        <v>男</v>
      </c>
      <c r="M2080" s="380">
        <v>62926</v>
      </c>
      <c r="N2080" s="380" t="s">
        <v>108</v>
      </c>
      <c r="O2080" s="380" t="s">
        <v>1441</v>
      </c>
      <c r="P2080" s="380" t="s">
        <v>356</v>
      </c>
      <c r="Q2080" s="380" t="s">
        <v>447</v>
      </c>
      <c r="R2080" s="380" t="s">
        <v>885</v>
      </c>
      <c r="S2080" s="379"/>
      <c r="T2080" s="380">
        <v>3</v>
      </c>
    </row>
    <row r="2081" spans="1:20" x14ac:dyDescent="0.2">
      <c r="A2081" s="151">
        <f t="shared" si="366"/>
        <v>62927</v>
      </c>
      <c r="B2081" s="151">
        <f t="shared" si="367"/>
        <v>6</v>
      </c>
      <c r="C2081" s="152">
        <f t="shared" si="368"/>
        <v>29</v>
      </c>
      <c r="D2081" s="152" t="str">
        <f t="shared" si="369"/>
        <v>谷口</v>
      </c>
      <c r="E2081" s="152" t="str">
        <f t="shared" si="370"/>
        <v>大貴</v>
      </c>
      <c r="F2081" s="153" t="str">
        <f t="shared" si="371"/>
        <v>ﾀﾆｸﾞﾁ</v>
      </c>
      <c r="G2081" s="153" t="str">
        <f t="shared" si="372"/>
        <v>ﾀﾞｲｷ</v>
      </c>
      <c r="H2081" s="154">
        <f t="shared" si="373"/>
        <v>3</v>
      </c>
      <c r="I2081" s="152" t="str">
        <f t="shared" si="374"/>
        <v>都小平南</v>
      </c>
      <c r="K2081" s="152" t="str">
        <f t="shared" si="375"/>
        <v>男</v>
      </c>
      <c r="M2081" s="380">
        <v>62927</v>
      </c>
      <c r="N2081" s="380" t="s">
        <v>287</v>
      </c>
      <c r="O2081" s="380" t="s">
        <v>235</v>
      </c>
      <c r="P2081" s="380" t="s">
        <v>654</v>
      </c>
      <c r="Q2081" s="380" t="s">
        <v>422</v>
      </c>
      <c r="R2081" s="380" t="s">
        <v>885</v>
      </c>
      <c r="S2081" s="379"/>
      <c r="T2081" s="380">
        <v>3</v>
      </c>
    </row>
    <row r="2082" spans="1:20" x14ac:dyDescent="0.2">
      <c r="A2082" s="151">
        <f t="shared" si="366"/>
        <v>62928</v>
      </c>
      <c r="B2082" s="151">
        <f t="shared" si="367"/>
        <v>6</v>
      </c>
      <c r="C2082" s="152">
        <f t="shared" si="368"/>
        <v>29</v>
      </c>
      <c r="D2082" s="152" t="str">
        <f t="shared" si="369"/>
        <v>西</v>
      </c>
      <c r="E2082" s="152" t="str">
        <f t="shared" si="370"/>
        <v>葵</v>
      </c>
      <c r="F2082" s="153" t="str">
        <f t="shared" si="371"/>
        <v>ﾆｼ</v>
      </c>
      <c r="G2082" s="153" t="str">
        <f t="shared" si="372"/>
        <v>ｱｵｲ</v>
      </c>
      <c r="H2082" s="154">
        <f t="shared" si="373"/>
        <v>3</v>
      </c>
      <c r="I2082" s="152" t="str">
        <f t="shared" si="374"/>
        <v>都小平南</v>
      </c>
      <c r="K2082" s="152" t="str">
        <f t="shared" si="375"/>
        <v>男</v>
      </c>
      <c r="M2082" s="380">
        <v>62928</v>
      </c>
      <c r="N2082" s="380" t="s">
        <v>1359</v>
      </c>
      <c r="O2082" s="380" t="s">
        <v>951</v>
      </c>
      <c r="P2082" s="380" t="s">
        <v>1360</v>
      </c>
      <c r="Q2082" s="380" t="s">
        <v>952</v>
      </c>
      <c r="R2082" s="380" t="s">
        <v>885</v>
      </c>
      <c r="S2082" s="379"/>
      <c r="T2082" s="380">
        <v>3</v>
      </c>
    </row>
    <row r="2083" spans="1:20" x14ac:dyDescent="0.2">
      <c r="A2083" s="151">
        <f t="shared" si="366"/>
        <v>62930</v>
      </c>
      <c r="B2083" s="151">
        <f t="shared" si="367"/>
        <v>6</v>
      </c>
      <c r="C2083" s="152">
        <f t="shared" si="368"/>
        <v>29</v>
      </c>
      <c r="D2083" s="152" t="str">
        <f t="shared" si="369"/>
        <v>原</v>
      </c>
      <c r="E2083" s="152" t="str">
        <f t="shared" si="370"/>
        <v>輔</v>
      </c>
      <c r="F2083" s="153" t="str">
        <f t="shared" si="371"/>
        <v>ﾊﾗ</v>
      </c>
      <c r="G2083" s="153" t="str">
        <f t="shared" si="372"/>
        <v>ﾀｽｸ</v>
      </c>
      <c r="H2083" s="154">
        <f t="shared" si="373"/>
        <v>3</v>
      </c>
      <c r="I2083" s="152" t="str">
        <f t="shared" si="374"/>
        <v>都小平南</v>
      </c>
      <c r="K2083" s="152" t="str">
        <f t="shared" si="375"/>
        <v>男</v>
      </c>
      <c r="M2083" s="380">
        <v>62930</v>
      </c>
      <c r="N2083" s="380" t="s">
        <v>520</v>
      </c>
      <c r="O2083" s="380" t="s">
        <v>2879</v>
      </c>
      <c r="P2083" s="380" t="s">
        <v>521</v>
      </c>
      <c r="Q2083" s="380" t="s">
        <v>1736</v>
      </c>
      <c r="R2083" s="380" t="s">
        <v>885</v>
      </c>
      <c r="S2083" s="379"/>
      <c r="T2083" s="380">
        <v>3</v>
      </c>
    </row>
    <row r="2084" spans="1:20" x14ac:dyDescent="0.2">
      <c r="A2084" s="151">
        <f t="shared" si="366"/>
        <v>62931</v>
      </c>
      <c r="B2084" s="151">
        <f t="shared" si="367"/>
        <v>6</v>
      </c>
      <c r="C2084" s="152">
        <f t="shared" si="368"/>
        <v>29</v>
      </c>
      <c r="D2084" s="152" t="str">
        <f t="shared" si="369"/>
        <v>渡邊</v>
      </c>
      <c r="E2084" s="152" t="str">
        <f t="shared" si="370"/>
        <v>大輝</v>
      </c>
      <c r="F2084" s="153" t="str">
        <f t="shared" si="371"/>
        <v>ﾜﾀﾅﾍﾞ</v>
      </c>
      <c r="G2084" s="153" t="str">
        <f t="shared" si="372"/>
        <v>ﾀﾞｲｷ</v>
      </c>
      <c r="H2084" s="154">
        <f t="shared" si="373"/>
        <v>3</v>
      </c>
      <c r="I2084" s="152" t="str">
        <f t="shared" si="374"/>
        <v>都小平南</v>
      </c>
      <c r="K2084" s="152" t="str">
        <f t="shared" si="375"/>
        <v>男</v>
      </c>
      <c r="M2084" s="380">
        <v>62931</v>
      </c>
      <c r="N2084" s="380" t="s">
        <v>223</v>
      </c>
      <c r="O2084" s="380" t="s">
        <v>201</v>
      </c>
      <c r="P2084" s="380" t="s">
        <v>346</v>
      </c>
      <c r="Q2084" s="380" t="s">
        <v>422</v>
      </c>
      <c r="R2084" s="380" t="s">
        <v>885</v>
      </c>
      <c r="S2084" s="379"/>
      <c r="T2084" s="380">
        <v>3</v>
      </c>
    </row>
    <row r="2085" spans="1:20" x14ac:dyDescent="0.2">
      <c r="A2085" s="151">
        <f t="shared" si="366"/>
        <v>62932</v>
      </c>
      <c r="B2085" s="151">
        <f t="shared" si="367"/>
        <v>6</v>
      </c>
      <c r="C2085" s="152">
        <f t="shared" si="368"/>
        <v>29</v>
      </c>
      <c r="D2085" s="152" t="str">
        <f t="shared" si="369"/>
        <v>祝</v>
      </c>
      <c r="E2085" s="152" t="str">
        <f t="shared" si="370"/>
        <v>俊介</v>
      </c>
      <c r="F2085" s="153" t="str">
        <f t="shared" si="371"/>
        <v>ｲﾜｲ</v>
      </c>
      <c r="G2085" s="153" t="str">
        <f t="shared" si="372"/>
        <v>ｼｭﾝｽｹ</v>
      </c>
      <c r="H2085" s="154">
        <f t="shared" si="373"/>
        <v>3</v>
      </c>
      <c r="I2085" s="152" t="str">
        <f t="shared" si="374"/>
        <v>都小平南</v>
      </c>
      <c r="K2085" s="152" t="str">
        <f t="shared" si="375"/>
        <v>男</v>
      </c>
      <c r="M2085" s="380">
        <v>62932</v>
      </c>
      <c r="N2085" s="380" t="s">
        <v>4638</v>
      </c>
      <c r="O2085" s="380" t="s">
        <v>1725</v>
      </c>
      <c r="P2085" s="380" t="s">
        <v>2986</v>
      </c>
      <c r="Q2085" s="380" t="s">
        <v>478</v>
      </c>
      <c r="R2085" s="380" t="s">
        <v>885</v>
      </c>
      <c r="S2085" s="379"/>
      <c r="T2085" s="380">
        <v>3</v>
      </c>
    </row>
    <row r="2086" spans="1:20" x14ac:dyDescent="0.2">
      <c r="A2086" s="151">
        <f t="shared" si="366"/>
        <v>62933</v>
      </c>
      <c r="B2086" s="151">
        <f t="shared" si="367"/>
        <v>6</v>
      </c>
      <c r="C2086" s="152">
        <f t="shared" si="368"/>
        <v>29</v>
      </c>
      <c r="D2086" s="152" t="str">
        <f t="shared" si="369"/>
        <v>尾本</v>
      </c>
      <c r="E2086" s="152" t="str">
        <f t="shared" si="370"/>
        <v>遥哉</v>
      </c>
      <c r="F2086" s="153" t="str">
        <f t="shared" si="371"/>
        <v>ｵﾓﾄ</v>
      </c>
      <c r="G2086" s="153" t="str">
        <f t="shared" si="372"/>
        <v>ﾊﾙﾔ</v>
      </c>
      <c r="H2086" s="154">
        <f t="shared" si="373"/>
        <v>2</v>
      </c>
      <c r="I2086" s="152" t="str">
        <f t="shared" si="374"/>
        <v>都小平南</v>
      </c>
      <c r="K2086" s="152" t="str">
        <f t="shared" si="375"/>
        <v>男</v>
      </c>
      <c r="M2086" s="380">
        <v>62933</v>
      </c>
      <c r="N2086" s="380" t="s">
        <v>4639</v>
      </c>
      <c r="O2086" s="380" t="s">
        <v>4640</v>
      </c>
      <c r="P2086" s="380" t="s">
        <v>4641</v>
      </c>
      <c r="Q2086" s="380" t="s">
        <v>4578</v>
      </c>
      <c r="R2086" s="380" t="s">
        <v>885</v>
      </c>
      <c r="S2086" s="379"/>
      <c r="T2086" s="380">
        <v>2</v>
      </c>
    </row>
    <row r="2087" spans="1:20" x14ac:dyDescent="0.2">
      <c r="A2087" s="151">
        <f t="shared" si="366"/>
        <v>62951</v>
      </c>
      <c r="B2087" s="151">
        <f t="shared" si="367"/>
        <v>6</v>
      </c>
      <c r="C2087" s="152">
        <f t="shared" si="368"/>
        <v>29</v>
      </c>
      <c r="D2087" s="152" t="str">
        <f t="shared" si="369"/>
        <v>井出</v>
      </c>
      <c r="E2087" s="152" t="str">
        <f t="shared" si="370"/>
        <v>美咲</v>
      </c>
      <c r="F2087" s="153" t="str">
        <f t="shared" si="371"/>
        <v>ｲﾃﾞ</v>
      </c>
      <c r="G2087" s="153" t="str">
        <f t="shared" si="372"/>
        <v>ﾐｻｷ</v>
      </c>
      <c r="H2087" s="154">
        <f t="shared" si="373"/>
        <v>1</v>
      </c>
      <c r="I2087" s="152" t="str">
        <f t="shared" si="374"/>
        <v>都小平南</v>
      </c>
      <c r="K2087" s="152" t="str">
        <f t="shared" si="375"/>
        <v>女</v>
      </c>
      <c r="M2087" s="380">
        <v>62951</v>
      </c>
      <c r="N2087" s="380" t="s">
        <v>6259</v>
      </c>
      <c r="O2087" s="380" t="s">
        <v>221</v>
      </c>
      <c r="P2087" s="380" t="s">
        <v>6260</v>
      </c>
      <c r="Q2087" s="380" t="s">
        <v>350</v>
      </c>
      <c r="R2087" s="380" t="s">
        <v>886</v>
      </c>
      <c r="S2087" s="379"/>
      <c r="T2087" s="380">
        <v>1</v>
      </c>
    </row>
    <row r="2088" spans="1:20" x14ac:dyDescent="0.2">
      <c r="A2088" s="151">
        <f t="shared" si="366"/>
        <v>62952</v>
      </c>
      <c r="B2088" s="151">
        <f t="shared" si="367"/>
        <v>6</v>
      </c>
      <c r="C2088" s="152">
        <f t="shared" si="368"/>
        <v>29</v>
      </c>
      <c r="D2088" s="152" t="str">
        <f t="shared" si="369"/>
        <v>福田</v>
      </c>
      <c r="E2088" s="152" t="str">
        <f t="shared" si="370"/>
        <v>茉菜実</v>
      </c>
      <c r="F2088" s="153" t="str">
        <f t="shared" si="371"/>
        <v>ﾌｸﾀﾞ</v>
      </c>
      <c r="G2088" s="153" t="str">
        <f t="shared" si="372"/>
        <v>ﾏﾅﾐ</v>
      </c>
      <c r="H2088" s="154">
        <f t="shared" si="373"/>
        <v>1</v>
      </c>
      <c r="I2088" s="152" t="str">
        <f t="shared" si="374"/>
        <v>都小平南</v>
      </c>
      <c r="K2088" s="152" t="str">
        <f t="shared" si="375"/>
        <v>女</v>
      </c>
      <c r="M2088" s="380">
        <v>62952</v>
      </c>
      <c r="N2088" s="380" t="s">
        <v>204</v>
      </c>
      <c r="O2088" s="380" t="s">
        <v>6061</v>
      </c>
      <c r="P2088" s="380" t="s">
        <v>553</v>
      </c>
      <c r="Q2088" s="380" t="s">
        <v>1319</v>
      </c>
      <c r="R2088" s="380" t="s">
        <v>886</v>
      </c>
      <c r="S2088" s="379"/>
      <c r="T2088" s="380">
        <v>1</v>
      </c>
    </row>
    <row r="2089" spans="1:20" x14ac:dyDescent="0.2">
      <c r="A2089" s="151">
        <f t="shared" si="366"/>
        <v>62969</v>
      </c>
      <c r="B2089" s="151">
        <f t="shared" si="367"/>
        <v>6</v>
      </c>
      <c r="C2089" s="152">
        <f t="shared" si="368"/>
        <v>29</v>
      </c>
      <c r="D2089" s="152" t="str">
        <f t="shared" si="369"/>
        <v>太田</v>
      </c>
      <c r="E2089" s="152" t="str">
        <f t="shared" si="370"/>
        <v>実句</v>
      </c>
      <c r="F2089" s="153" t="str">
        <f t="shared" si="371"/>
        <v>ｵｵﾀ</v>
      </c>
      <c r="G2089" s="153" t="str">
        <f t="shared" si="372"/>
        <v>ﾐｸ</v>
      </c>
      <c r="H2089" s="154">
        <f t="shared" si="373"/>
        <v>3</v>
      </c>
      <c r="I2089" s="152" t="str">
        <f t="shared" si="374"/>
        <v>都小平南</v>
      </c>
      <c r="K2089" s="152" t="str">
        <f t="shared" si="375"/>
        <v>女</v>
      </c>
      <c r="M2089" s="380">
        <v>62969</v>
      </c>
      <c r="N2089" s="380" t="s">
        <v>190</v>
      </c>
      <c r="O2089" s="380" t="s">
        <v>2880</v>
      </c>
      <c r="P2089" s="380" t="s">
        <v>461</v>
      </c>
      <c r="Q2089" s="380" t="s">
        <v>557</v>
      </c>
      <c r="R2089" s="380" t="s">
        <v>886</v>
      </c>
      <c r="S2089" s="379"/>
      <c r="T2089" s="380">
        <v>3</v>
      </c>
    </row>
    <row r="2090" spans="1:20" x14ac:dyDescent="0.2">
      <c r="A2090" s="151">
        <f t="shared" si="366"/>
        <v>62970</v>
      </c>
      <c r="B2090" s="151">
        <f t="shared" si="367"/>
        <v>6</v>
      </c>
      <c r="C2090" s="152">
        <f t="shared" si="368"/>
        <v>29</v>
      </c>
      <c r="D2090" s="152" t="str">
        <f t="shared" si="369"/>
        <v>伊藤</v>
      </c>
      <c r="E2090" s="152" t="str">
        <f t="shared" si="370"/>
        <v>杜</v>
      </c>
      <c r="F2090" s="153" t="str">
        <f t="shared" si="371"/>
        <v>ｲﾄｳ</v>
      </c>
      <c r="G2090" s="153" t="str">
        <f t="shared" si="372"/>
        <v>ﾓﾘ</v>
      </c>
      <c r="H2090" s="154">
        <f t="shared" si="373"/>
        <v>3</v>
      </c>
      <c r="I2090" s="152" t="str">
        <f t="shared" si="374"/>
        <v>都小平南</v>
      </c>
      <c r="K2090" s="152" t="str">
        <f t="shared" si="375"/>
        <v>女</v>
      </c>
      <c r="M2090" s="380">
        <v>62970</v>
      </c>
      <c r="N2090" s="380" t="s">
        <v>106</v>
      </c>
      <c r="O2090" s="380" t="s">
        <v>2881</v>
      </c>
      <c r="P2090" s="380" t="s">
        <v>319</v>
      </c>
      <c r="Q2090" s="380" t="s">
        <v>380</v>
      </c>
      <c r="R2090" s="380" t="s">
        <v>886</v>
      </c>
      <c r="S2090" s="379"/>
      <c r="T2090" s="380">
        <v>3</v>
      </c>
    </row>
    <row r="2091" spans="1:20" x14ac:dyDescent="0.2">
      <c r="A2091" s="151">
        <f t="shared" si="366"/>
        <v>62972</v>
      </c>
      <c r="B2091" s="151">
        <f t="shared" si="367"/>
        <v>6</v>
      </c>
      <c r="C2091" s="152">
        <f t="shared" si="368"/>
        <v>29</v>
      </c>
      <c r="D2091" s="152" t="str">
        <f t="shared" si="369"/>
        <v>千葉</v>
      </c>
      <c r="E2091" s="152" t="str">
        <f t="shared" si="370"/>
        <v>美月</v>
      </c>
      <c r="F2091" s="153" t="str">
        <f t="shared" si="371"/>
        <v>ﾁﾊﾞ</v>
      </c>
      <c r="G2091" s="153" t="str">
        <f t="shared" si="372"/>
        <v>ﾐﾂｷ</v>
      </c>
      <c r="H2091" s="154">
        <f t="shared" si="373"/>
        <v>3</v>
      </c>
      <c r="I2091" s="152" t="str">
        <f t="shared" si="374"/>
        <v>都小平南</v>
      </c>
      <c r="K2091" s="152" t="str">
        <f t="shared" si="375"/>
        <v>女</v>
      </c>
      <c r="M2091" s="380">
        <v>62972</v>
      </c>
      <c r="N2091" s="380" t="s">
        <v>2882</v>
      </c>
      <c r="O2091" s="380" t="s">
        <v>993</v>
      </c>
      <c r="P2091" s="380" t="s">
        <v>2883</v>
      </c>
      <c r="Q2091" s="380" t="s">
        <v>1592</v>
      </c>
      <c r="R2091" s="380" t="s">
        <v>886</v>
      </c>
      <c r="S2091" s="379"/>
      <c r="T2091" s="380">
        <v>3</v>
      </c>
    </row>
    <row r="2092" spans="1:20" x14ac:dyDescent="0.2">
      <c r="A2092" s="151">
        <f t="shared" si="366"/>
        <v>62974</v>
      </c>
      <c r="B2092" s="151">
        <f t="shared" si="367"/>
        <v>6</v>
      </c>
      <c r="C2092" s="152">
        <f t="shared" si="368"/>
        <v>29</v>
      </c>
      <c r="D2092" s="152" t="str">
        <f t="shared" si="369"/>
        <v>南雲</v>
      </c>
      <c r="E2092" s="152" t="str">
        <f t="shared" si="370"/>
        <v>遥</v>
      </c>
      <c r="F2092" s="153" t="str">
        <f t="shared" si="371"/>
        <v>ﾅｸﾞﾓ</v>
      </c>
      <c r="G2092" s="153" t="str">
        <f t="shared" si="372"/>
        <v>ﾊﾙｶ</v>
      </c>
      <c r="H2092" s="154">
        <f t="shared" si="373"/>
        <v>3</v>
      </c>
      <c r="I2092" s="152" t="str">
        <f t="shared" si="374"/>
        <v>都小平南</v>
      </c>
      <c r="K2092" s="152" t="str">
        <f t="shared" si="375"/>
        <v>女</v>
      </c>
      <c r="M2092" s="380">
        <v>62974</v>
      </c>
      <c r="N2092" s="380" t="s">
        <v>1915</v>
      </c>
      <c r="O2092" s="380" t="s">
        <v>261</v>
      </c>
      <c r="P2092" s="380" t="s">
        <v>2194</v>
      </c>
      <c r="Q2092" s="380" t="s">
        <v>364</v>
      </c>
      <c r="R2092" s="380" t="s">
        <v>886</v>
      </c>
      <c r="S2092" s="379"/>
      <c r="T2092" s="380">
        <v>3</v>
      </c>
    </row>
    <row r="2093" spans="1:20" x14ac:dyDescent="0.2">
      <c r="A2093" s="151">
        <f t="shared" si="366"/>
        <v>63002</v>
      </c>
      <c r="B2093" s="151">
        <f t="shared" si="367"/>
        <v>6</v>
      </c>
      <c r="C2093" s="152">
        <f t="shared" si="368"/>
        <v>30</v>
      </c>
      <c r="D2093" s="152" t="str">
        <f t="shared" si="369"/>
        <v>倉茂</v>
      </c>
      <c r="E2093" s="152" t="str">
        <f t="shared" si="370"/>
        <v>悠樹</v>
      </c>
      <c r="F2093" s="153" t="str">
        <f t="shared" si="371"/>
        <v>ｸﾗﾓ</v>
      </c>
      <c r="G2093" s="153" t="str">
        <f t="shared" si="372"/>
        <v>ﾕｳｷ</v>
      </c>
      <c r="H2093" s="154">
        <f t="shared" si="373"/>
        <v>2</v>
      </c>
      <c r="I2093" s="152" t="str">
        <f t="shared" si="374"/>
        <v>錦城</v>
      </c>
      <c r="K2093" s="152" t="str">
        <f t="shared" si="375"/>
        <v>男</v>
      </c>
      <c r="M2093" s="380">
        <v>63002</v>
      </c>
      <c r="N2093" s="380" t="s">
        <v>4642</v>
      </c>
      <c r="O2093" s="380" t="s">
        <v>1261</v>
      </c>
      <c r="P2093" s="380" t="s">
        <v>4643</v>
      </c>
      <c r="Q2093" s="380" t="s">
        <v>307</v>
      </c>
      <c r="R2093" s="380" t="s">
        <v>885</v>
      </c>
      <c r="S2093" s="379"/>
      <c r="T2093" s="380">
        <v>2</v>
      </c>
    </row>
    <row r="2094" spans="1:20" x14ac:dyDescent="0.2">
      <c r="A2094" s="151">
        <f t="shared" si="366"/>
        <v>63003</v>
      </c>
      <c r="B2094" s="151">
        <f t="shared" si="367"/>
        <v>6</v>
      </c>
      <c r="C2094" s="152">
        <f t="shared" si="368"/>
        <v>30</v>
      </c>
      <c r="D2094" s="152" t="str">
        <f t="shared" si="369"/>
        <v>小糸</v>
      </c>
      <c r="E2094" s="152" t="str">
        <f t="shared" si="370"/>
        <v>郁也</v>
      </c>
      <c r="F2094" s="153" t="str">
        <f t="shared" si="371"/>
        <v>ｺｲﾄ</v>
      </c>
      <c r="G2094" s="153" t="str">
        <f t="shared" si="372"/>
        <v>ﾌﾐﾔ</v>
      </c>
      <c r="H2094" s="154">
        <f t="shared" si="373"/>
        <v>2</v>
      </c>
      <c r="I2094" s="152" t="str">
        <f t="shared" si="374"/>
        <v>錦城</v>
      </c>
      <c r="K2094" s="152" t="str">
        <f t="shared" si="375"/>
        <v>男</v>
      </c>
      <c r="M2094" s="380">
        <v>63003</v>
      </c>
      <c r="N2094" s="380" t="s">
        <v>4644</v>
      </c>
      <c r="O2094" s="380" t="s">
        <v>4645</v>
      </c>
      <c r="P2094" s="380" t="s">
        <v>4646</v>
      </c>
      <c r="Q2094" s="380" t="s">
        <v>527</v>
      </c>
      <c r="R2094" s="380" t="s">
        <v>885</v>
      </c>
      <c r="S2094" s="379"/>
      <c r="T2094" s="380">
        <v>2</v>
      </c>
    </row>
    <row r="2095" spans="1:20" x14ac:dyDescent="0.2">
      <c r="A2095" s="151">
        <f t="shared" si="366"/>
        <v>63004</v>
      </c>
      <c r="B2095" s="151">
        <f t="shared" si="367"/>
        <v>6</v>
      </c>
      <c r="C2095" s="152">
        <f t="shared" si="368"/>
        <v>30</v>
      </c>
      <c r="D2095" s="152" t="str">
        <f t="shared" si="369"/>
        <v>北田</v>
      </c>
      <c r="E2095" s="152" t="str">
        <f t="shared" si="370"/>
        <v>大空</v>
      </c>
      <c r="F2095" s="153" t="str">
        <f t="shared" si="371"/>
        <v>ｷﾀﾀﾞ</v>
      </c>
      <c r="G2095" s="153" t="str">
        <f t="shared" si="372"/>
        <v>ﾀｸ</v>
      </c>
      <c r="H2095" s="154">
        <f t="shared" si="373"/>
        <v>2</v>
      </c>
      <c r="I2095" s="152" t="str">
        <f t="shared" si="374"/>
        <v>錦城</v>
      </c>
      <c r="K2095" s="152" t="str">
        <f t="shared" si="375"/>
        <v>男</v>
      </c>
      <c r="M2095" s="380">
        <v>63004</v>
      </c>
      <c r="N2095" s="380" t="s">
        <v>5225</v>
      </c>
      <c r="O2095" s="380" t="s">
        <v>6261</v>
      </c>
      <c r="P2095" s="380" t="s">
        <v>5227</v>
      </c>
      <c r="Q2095" s="380" t="s">
        <v>374</v>
      </c>
      <c r="R2095" s="380" t="s">
        <v>885</v>
      </c>
      <c r="S2095" s="379"/>
      <c r="T2095" s="380">
        <v>2</v>
      </c>
    </row>
    <row r="2096" spans="1:20" x14ac:dyDescent="0.2">
      <c r="A2096" s="151">
        <f t="shared" si="366"/>
        <v>63011</v>
      </c>
      <c r="B2096" s="151">
        <f t="shared" si="367"/>
        <v>6</v>
      </c>
      <c r="C2096" s="152">
        <f t="shared" si="368"/>
        <v>30</v>
      </c>
      <c r="D2096" s="152" t="str">
        <f t="shared" si="369"/>
        <v>江口</v>
      </c>
      <c r="E2096" s="152" t="str">
        <f t="shared" si="370"/>
        <v>明宙</v>
      </c>
      <c r="F2096" s="153" t="str">
        <f t="shared" si="371"/>
        <v>ｴｸﾞﾁ</v>
      </c>
      <c r="G2096" s="153" t="str">
        <f t="shared" si="372"/>
        <v>ｱｷﾋﾛ</v>
      </c>
      <c r="H2096" s="154">
        <f t="shared" si="373"/>
        <v>1</v>
      </c>
      <c r="I2096" s="152" t="str">
        <f t="shared" si="374"/>
        <v>錦城</v>
      </c>
      <c r="K2096" s="152" t="str">
        <f t="shared" si="375"/>
        <v>男</v>
      </c>
      <c r="M2096" s="380">
        <v>63011</v>
      </c>
      <c r="N2096" s="380" t="s">
        <v>6262</v>
      </c>
      <c r="O2096" s="380" t="s">
        <v>6263</v>
      </c>
      <c r="P2096" s="380" t="s">
        <v>6264</v>
      </c>
      <c r="Q2096" s="380" t="s">
        <v>543</v>
      </c>
      <c r="R2096" s="380" t="s">
        <v>885</v>
      </c>
      <c r="S2096" s="379"/>
      <c r="T2096" s="380">
        <v>1</v>
      </c>
    </row>
    <row r="2097" spans="1:20" x14ac:dyDescent="0.2">
      <c r="A2097" s="151">
        <f t="shared" si="366"/>
        <v>63012</v>
      </c>
      <c r="B2097" s="151">
        <f t="shared" si="367"/>
        <v>6</v>
      </c>
      <c r="C2097" s="152">
        <f t="shared" si="368"/>
        <v>30</v>
      </c>
      <c r="D2097" s="152" t="str">
        <f t="shared" si="369"/>
        <v>大橋</v>
      </c>
      <c r="E2097" s="152" t="str">
        <f t="shared" si="370"/>
        <v>巧</v>
      </c>
      <c r="F2097" s="153" t="str">
        <f t="shared" si="371"/>
        <v>ｵｵﾊｼ</v>
      </c>
      <c r="G2097" s="153" t="str">
        <f t="shared" si="372"/>
        <v>ﾀｸﾐ</v>
      </c>
      <c r="H2097" s="154">
        <f t="shared" si="373"/>
        <v>1</v>
      </c>
      <c r="I2097" s="152" t="str">
        <f t="shared" si="374"/>
        <v>錦城</v>
      </c>
      <c r="K2097" s="152" t="str">
        <f t="shared" si="375"/>
        <v>男</v>
      </c>
      <c r="M2097" s="380">
        <v>63012</v>
      </c>
      <c r="N2097" s="380" t="s">
        <v>2536</v>
      </c>
      <c r="O2097" s="380" t="s">
        <v>5565</v>
      </c>
      <c r="P2097" s="380" t="s">
        <v>2537</v>
      </c>
      <c r="Q2097" s="380" t="s">
        <v>312</v>
      </c>
      <c r="R2097" s="380" t="s">
        <v>885</v>
      </c>
      <c r="S2097" s="379"/>
      <c r="T2097" s="380">
        <v>1</v>
      </c>
    </row>
    <row r="2098" spans="1:20" x14ac:dyDescent="0.2">
      <c r="A2098" s="151">
        <f t="shared" si="366"/>
        <v>63013</v>
      </c>
      <c r="B2098" s="151">
        <f t="shared" si="367"/>
        <v>6</v>
      </c>
      <c r="C2098" s="152">
        <f t="shared" si="368"/>
        <v>30</v>
      </c>
      <c r="D2098" s="152" t="str">
        <f t="shared" si="369"/>
        <v>小川</v>
      </c>
      <c r="E2098" s="152" t="str">
        <f t="shared" si="370"/>
        <v>昂彦</v>
      </c>
      <c r="F2098" s="153" t="str">
        <f t="shared" si="371"/>
        <v>ｵｶﾞﾜ</v>
      </c>
      <c r="G2098" s="153" t="str">
        <f t="shared" si="372"/>
        <v>ﾀｶﾋｺ</v>
      </c>
      <c r="H2098" s="154">
        <f t="shared" si="373"/>
        <v>1</v>
      </c>
      <c r="I2098" s="152" t="str">
        <f t="shared" si="374"/>
        <v>錦城</v>
      </c>
      <c r="K2098" s="152" t="str">
        <f t="shared" si="375"/>
        <v>男</v>
      </c>
      <c r="M2098" s="380">
        <v>63013</v>
      </c>
      <c r="N2098" s="380" t="s">
        <v>128</v>
      </c>
      <c r="O2098" s="380" t="s">
        <v>6265</v>
      </c>
      <c r="P2098" s="380" t="s">
        <v>382</v>
      </c>
      <c r="Q2098" s="380" t="s">
        <v>6266</v>
      </c>
      <c r="R2098" s="380" t="s">
        <v>885</v>
      </c>
      <c r="S2098" s="379"/>
      <c r="T2098" s="380">
        <v>1</v>
      </c>
    </row>
    <row r="2099" spans="1:20" x14ac:dyDescent="0.2">
      <c r="A2099" s="151">
        <f t="shared" si="366"/>
        <v>63014</v>
      </c>
      <c r="B2099" s="151">
        <f t="shared" si="367"/>
        <v>6</v>
      </c>
      <c r="C2099" s="152">
        <f t="shared" si="368"/>
        <v>30</v>
      </c>
      <c r="D2099" s="152" t="str">
        <f t="shared" si="369"/>
        <v>小島</v>
      </c>
      <c r="E2099" s="152" t="str">
        <f t="shared" si="370"/>
        <v>圭太</v>
      </c>
      <c r="F2099" s="153" t="str">
        <f t="shared" si="371"/>
        <v>ｺｼﾞﾏ</v>
      </c>
      <c r="G2099" s="153" t="str">
        <f t="shared" si="372"/>
        <v>ｹｲﾀ</v>
      </c>
      <c r="H2099" s="154">
        <f t="shared" si="373"/>
        <v>1</v>
      </c>
      <c r="I2099" s="152" t="str">
        <f t="shared" si="374"/>
        <v>錦城</v>
      </c>
      <c r="K2099" s="152" t="str">
        <f t="shared" si="375"/>
        <v>男</v>
      </c>
      <c r="M2099" s="380">
        <v>63014</v>
      </c>
      <c r="N2099" s="380" t="s">
        <v>562</v>
      </c>
      <c r="O2099" s="380" t="s">
        <v>6267</v>
      </c>
      <c r="P2099" s="380" t="s">
        <v>563</v>
      </c>
      <c r="Q2099" s="380" t="s">
        <v>358</v>
      </c>
      <c r="R2099" s="380" t="s">
        <v>885</v>
      </c>
      <c r="S2099" s="379"/>
      <c r="T2099" s="380">
        <v>1</v>
      </c>
    </row>
    <row r="2100" spans="1:20" x14ac:dyDescent="0.2">
      <c r="A2100" s="151">
        <f t="shared" si="366"/>
        <v>63031</v>
      </c>
      <c r="B2100" s="151">
        <f t="shared" si="367"/>
        <v>6</v>
      </c>
      <c r="C2100" s="152">
        <f t="shared" si="368"/>
        <v>30</v>
      </c>
      <c r="D2100" s="152" t="str">
        <f t="shared" si="369"/>
        <v>川杉</v>
      </c>
      <c r="E2100" s="152" t="str">
        <f t="shared" si="370"/>
        <v>慧</v>
      </c>
      <c r="F2100" s="153" t="str">
        <f t="shared" si="371"/>
        <v>ｶﾜｽｷﾞ</v>
      </c>
      <c r="G2100" s="153" t="str">
        <f t="shared" si="372"/>
        <v>ｹｲ</v>
      </c>
      <c r="H2100" s="154">
        <f t="shared" si="373"/>
        <v>3</v>
      </c>
      <c r="I2100" s="152" t="str">
        <f t="shared" si="374"/>
        <v>錦城</v>
      </c>
      <c r="K2100" s="152" t="str">
        <f t="shared" si="375"/>
        <v>男</v>
      </c>
      <c r="M2100" s="380">
        <v>63031</v>
      </c>
      <c r="N2100" s="380" t="s">
        <v>2107</v>
      </c>
      <c r="O2100" s="380" t="s">
        <v>1443</v>
      </c>
      <c r="P2100" s="380" t="s">
        <v>2293</v>
      </c>
      <c r="Q2100" s="380" t="s">
        <v>308</v>
      </c>
      <c r="R2100" s="380" t="s">
        <v>885</v>
      </c>
      <c r="S2100" s="379"/>
      <c r="T2100" s="380">
        <v>3</v>
      </c>
    </row>
    <row r="2101" spans="1:20" x14ac:dyDescent="0.2">
      <c r="A2101" s="151">
        <f t="shared" si="366"/>
        <v>63033</v>
      </c>
      <c r="B2101" s="151">
        <f t="shared" si="367"/>
        <v>6</v>
      </c>
      <c r="C2101" s="152">
        <f t="shared" si="368"/>
        <v>30</v>
      </c>
      <c r="D2101" s="152" t="str">
        <f t="shared" si="369"/>
        <v>野田</v>
      </c>
      <c r="E2101" s="152" t="str">
        <f t="shared" si="370"/>
        <v>優希</v>
      </c>
      <c r="F2101" s="153" t="str">
        <f t="shared" si="371"/>
        <v>ﾉﾀﾞ</v>
      </c>
      <c r="G2101" s="153" t="str">
        <f t="shared" si="372"/>
        <v>ﾕｳｷ</v>
      </c>
      <c r="H2101" s="154">
        <f t="shared" si="373"/>
        <v>3</v>
      </c>
      <c r="I2101" s="152" t="str">
        <f t="shared" si="374"/>
        <v>錦城</v>
      </c>
      <c r="K2101" s="152" t="str">
        <f t="shared" si="375"/>
        <v>男</v>
      </c>
      <c r="M2101" s="380">
        <v>63033</v>
      </c>
      <c r="N2101" s="380" t="s">
        <v>146</v>
      </c>
      <c r="O2101" s="380" t="s">
        <v>273</v>
      </c>
      <c r="P2101" s="380" t="s">
        <v>444</v>
      </c>
      <c r="Q2101" s="380" t="s">
        <v>307</v>
      </c>
      <c r="R2101" s="380" t="s">
        <v>885</v>
      </c>
      <c r="S2101" s="379"/>
      <c r="T2101" s="380">
        <v>3</v>
      </c>
    </row>
    <row r="2102" spans="1:20" x14ac:dyDescent="0.2">
      <c r="A2102" s="151">
        <f t="shared" si="366"/>
        <v>63034</v>
      </c>
      <c r="B2102" s="151">
        <f t="shared" si="367"/>
        <v>6</v>
      </c>
      <c r="C2102" s="152">
        <f t="shared" si="368"/>
        <v>30</v>
      </c>
      <c r="D2102" s="152" t="str">
        <f t="shared" si="369"/>
        <v>森</v>
      </c>
      <c r="E2102" s="152" t="str">
        <f t="shared" si="370"/>
        <v>謙太</v>
      </c>
      <c r="F2102" s="153" t="str">
        <f t="shared" si="371"/>
        <v>ﾓﾘ</v>
      </c>
      <c r="G2102" s="153" t="str">
        <f t="shared" si="372"/>
        <v>ｹﾝﾀ</v>
      </c>
      <c r="H2102" s="154">
        <f t="shared" si="373"/>
        <v>3</v>
      </c>
      <c r="I2102" s="152" t="str">
        <f t="shared" si="374"/>
        <v>錦城</v>
      </c>
      <c r="K2102" s="152" t="str">
        <f t="shared" si="375"/>
        <v>男</v>
      </c>
      <c r="M2102" s="380">
        <v>63034</v>
      </c>
      <c r="N2102" s="380" t="s">
        <v>379</v>
      </c>
      <c r="O2102" s="380" t="s">
        <v>1919</v>
      </c>
      <c r="P2102" s="380" t="s">
        <v>380</v>
      </c>
      <c r="Q2102" s="380" t="s">
        <v>322</v>
      </c>
      <c r="R2102" s="380" t="s">
        <v>885</v>
      </c>
      <c r="S2102" s="379"/>
      <c r="T2102" s="380">
        <v>3</v>
      </c>
    </row>
    <row r="2103" spans="1:20" x14ac:dyDescent="0.2">
      <c r="A2103" s="151">
        <f t="shared" si="366"/>
        <v>63035</v>
      </c>
      <c r="B2103" s="151">
        <f t="shared" si="367"/>
        <v>6</v>
      </c>
      <c r="C2103" s="152">
        <f t="shared" si="368"/>
        <v>30</v>
      </c>
      <c r="D2103" s="152" t="str">
        <f t="shared" si="369"/>
        <v>石井</v>
      </c>
      <c r="E2103" s="152" t="str">
        <f t="shared" si="370"/>
        <v>健太郎</v>
      </c>
      <c r="F2103" s="153" t="str">
        <f t="shared" si="371"/>
        <v>ｲｼｲ</v>
      </c>
      <c r="G2103" s="153" t="str">
        <f t="shared" si="372"/>
        <v>ｹﾝﾀﾛｳ</v>
      </c>
      <c r="H2103" s="154">
        <f t="shared" si="373"/>
        <v>3</v>
      </c>
      <c r="I2103" s="152" t="str">
        <f t="shared" si="374"/>
        <v>錦城</v>
      </c>
      <c r="K2103" s="152" t="str">
        <f t="shared" si="375"/>
        <v>男</v>
      </c>
      <c r="M2103" s="380">
        <v>63035</v>
      </c>
      <c r="N2103" s="380" t="s">
        <v>153</v>
      </c>
      <c r="O2103" s="380" t="s">
        <v>158</v>
      </c>
      <c r="P2103" s="380" t="s">
        <v>310</v>
      </c>
      <c r="Q2103" s="380" t="s">
        <v>488</v>
      </c>
      <c r="R2103" s="380" t="s">
        <v>885</v>
      </c>
      <c r="S2103" s="379"/>
      <c r="T2103" s="380">
        <v>3</v>
      </c>
    </row>
    <row r="2104" spans="1:20" x14ac:dyDescent="0.2">
      <c r="A2104" s="151">
        <f t="shared" si="366"/>
        <v>63036</v>
      </c>
      <c r="B2104" s="151">
        <f t="shared" si="367"/>
        <v>6</v>
      </c>
      <c r="C2104" s="152">
        <f t="shared" si="368"/>
        <v>30</v>
      </c>
      <c r="D2104" s="152" t="str">
        <f t="shared" si="369"/>
        <v>上田</v>
      </c>
      <c r="E2104" s="152" t="str">
        <f t="shared" si="370"/>
        <v>航平</v>
      </c>
      <c r="F2104" s="153" t="str">
        <f t="shared" si="371"/>
        <v>ｳｴﾀﾞ</v>
      </c>
      <c r="G2104" s="153" t="str">
        <f t="shared" si="372"/>
        <v>ｺｳﾍｲ</v>
      </c>
      <c r="H2104" s="154">
        <f t="shared" si="373"/>
        <v>3</v>
      </c>
      <c r="I2104" s="152" t="str">
        <f t="shared" si="374"/>
        <v>錦城</v>
      </c>
      <c r="K2104" s="152" t="str">
        <f t="shared" si="375"/>
        <v>男</v>
      </c>
      <c r="M2104" s="380">
        <v>63036</v>
      </c>
      <c r="N2104" s="380" t="s">
        <v>1318</v>
      </c>
      <c r="O2104" s="380" t="s">
        <v>994</v>
      </c>
      <c r="P2104" s="380" t="s">
        <v>1238</v>
      </c>
      <c r="Q2104" s="380" t="s">
        <v>355</v>
      </c>
      <c r="R2104" s="380" t="s">
        <v>885</v>
      </c>
      <c r="S2104" s="379"/>
      <c r="T2104" s="380">
        <v>3</v>
      </c>
    </row>
    <row r="2105" spans="1:20" x14ac:dyDescent="0.2">
      <c r="A2105" s="151">
        <f t="shared" si="366"/>
        <v>63038</v>
      </c>
      <c r="B2105" s="151">
        <f t="shared" si="367"/>
        <v>6</v>
      </c>
      <c r="C2105" s="152">
        <f t="shared" si="368"/>
        <v>30</v>
      </c>
      <c r="D2105" s="152" t="str">
        <f t="shared" si="369"/>
        <v>坂元</v>
      </c>
      <c r="E2105" s="152" t="str">
        <f t="shared" si="370"/>
        <v>舜</v>
      </c>
      <c r="F2105" s="153" t="str">
        <f t="shared" si="371"/>
        <v>ｻｶﾓﾄ</v>
      </c>
      <c r="G2105" s="153" t="str">
        <f t="shared" si="372"/>
        <v>ｼｭﾝ</v>
      </c>
      <c r="H2105" s="154">
        <f t="shared" si="373"/>
        <v>3</v>
      </c>
      <c r="I2105" s="152" t="str">
        <f t="shared" si="374"/>
        <v>錦城</v>
      </c>
      <c r="K2105" s="152" t="str">
        <f t="shared" si="375"/>
        <v>男</v>
      </c>
      <c r="M2105" s="380">
        <v>63038</v>
      </c>
      <c r="N2105" s="380" t="s">
        <v>1205</v>
      </c>
      <c r="O2105" s="380" t="s">
        <v>191</v>
      </c>
      <c r="P2105" s="380" t="s">
        <v>430</v>
      </c>
      <c r="Q2105" s="380" t="s">
        <v>583</v>
      </c>
      <c r="R2105" s="380" t="s">
        <v>885</v>
      </c>
      <c r="S2105" s="379"/>
      <c r="T2105" s="380">
        <v>3</v>
      </c>
    </row>
    <row r="2106" spans="1:20" x14ac:dyDescent="0.2">
      <c r="A2106" s="151">
        <f t="shared" si="366"/>
        <v>63039</v>
      </c>
      <c r="B2106" s="151">
        <f t="shared" si="367"/>
        <v>6</v>
      </c>
      <c r="C2106" s="152">
        <f t="shared" si="368"/>
        <v>30</v>
      </c>
      <c r="D2106" s="152" t="str">
        <f t="shared" si="369"/>
        <v>関根</v>
      </c>
      <c r="E2106" s="152" t="str">
        <f t="shared" si="370"/>
        <v>遼平</v>
      </c>
      <c r="F2106" s="153" t="str">
        <f t="shared" si="371"/>
        <v>ｾｷﾈ</v>
      </c>
      <c r="G2106" s="153" t="str">
        <f t="shared" si="372"/>
        <v>ﾘｮｳﾍｲ</v>
      </c>
      <c r="H2106" s="154">
        <f t="shared" si="373"/>
        <v>3</v>
      </c>
      <c r="I2106" s="152" t="str">
        <f t="shared" si="374"/>
        <v>錦城</v>
      </c>
      <c r="K2106" s="152" t="str">
        <f t="shared" si="375"/>
        <v>男</v>
      </c>
      <c r="M2106" s="380">
        <v>63039</v>
      </c>
      <c r="N2106" s="380" t="s">
        <v>285</v>
      </c>
      <c r="O2106" s="380" t="s">
        <v>1455</v>
      </c>
      <c r="P2106" s="380" t="s">
        <v>645</v>
      </c>
      <c r="Q2106" s="380" t="s">
        <v>545</v>
      </c>
      <c r="R2106" s="380" t="s">
        <v>885</v>
      </c>
      <c r="S2106" s="379"/>
      <c r="T2106" s="380">
        <v>3</v>
      </c>
    </row>
    <row r="2107" spans="1:20" x14ac:dyDescent="0.2">
      <c r="A2107" s="151">
        <f t="shared" si="366"/>
        <v>63040</v>
      </c>
      <c r="B2107" s="151">
        <f t="shared" si="367"/>
        <v>6</v>
      </c>
      <c r="C2107" s="152">
        <f t="shared" si="368"/>
        <v>30</v>
      </c>
      <c r="D2107" s="152" t="str">
        <f t="shared" si="369"/>
        <v>髙橋</v>
      </c>
      <c r="E2107" s="152" t="str">
        <f t="shared" si="370"/>
        <v>草輝</v>
      </c>
      <c r="F2107" s="153" t="str">
        <f t="shared" si="371"/>
        <v>ﾀｶﾊｼ</v>
      </c>
      <c r="G2107" s="153" t="str">
        <f t="shared" si="372"/>
        <v>ｿｳｷ</v>
      </c>
      <c r="H2107" s="154">
        <f t="shared" si="373"/>
        <v>3</v>
      </c>
      <c r="I2107" s="152" t="str">
        <f t="shared" si="374"/>
        <v>錦城</v>
      </c>
      <c r="K2107" s="152" t="str">
        <f t="shared" si="375"/>
        <v>男</v>
      </c>
      <c r="M2107" s="380">
        <v>63040</v>
      </c>
      <c r="N2107" s="380" t="s">
        <v>149</v>
      </c>
      <c r="O2107" s="380" t="s">
        <v>2884</v>
      </c>
      <c r="P2107" s="380" t="s">
        <v>302</v>
      </c>
      <c r="Q2107" s="380" t="s">
        <v>1785</v>
      </c>
      <c r="R2107" s="380" t="s">
        <v>885</v>
      </c>
      <c r="S2107" s="379"/>
      <c r="T2107" s="380">
        <v>3</v>
      </c>
    </row>
    <row r="2108" spans="1:20" x14ac:dyDescent="0.2">
      <c r="A2108" s="151">
        <f t="shared" si="366"/>
        <v>63051</v>
      </c>
      <c r="B2108" s="151">
        <f t="shared" si="367"/>
        <v>6</v>
      </c>
      <c r="C2108" s="152">
        <f t="shared" si="368"/>
        <v>30</v>
      </c>
      <c r="D2108" s="152" t="str">
        <f t="shared" si="369"/>
        <v>渥海</v>
      </c>
      <c r="E2108" s="152" t="str">
        <f t="shared" si="370"/>
        <v>鈴菜</v>
      </c>
      <c r="F2108" s="153" t="str">
        <f t="shared" si="371"/>
        <v>ｱﾂﾐ</v>
      </c>
      <c r="G2108" s="153" t="str">
        <f t="shared" si="372"/>
        <v>ｽｽﾞﾅ</v>
      </c>
      <c r="H2108" s="154">
        <f t="shared" si="373"/>
        <v>1</v>
      </c>
      <c r="I2108" s="152" t="str">
        <f t="shared" si="374"/>
        <v>錦城</v>
      </c>
      <c r="K2108" s="152" t="str">
        <f t="shared" si="375"/>
        <v>女</v>
      </c>
      <c r="M2108" s="380">
        <v>63051</v>
      </c>
      <c r="N2108" s="380" t="s">
        <v>5340</v>
      </c>
      <c r="O2108" s="380" t="s">
        <v>5341</v>
      </c>
      <c r="P2108" s="380" t="s">
        <v>5342</v>
      </c>
      <c r="Q2108" s="380" t="s">
        <v>3800</v>
      </c>
      <c r="R2108" s="380" t="s">
        <v>886</v>
      </c>
      <c r="S2108" s="379"/>
      <c r="T2108" s="380">
        <v>1</v>
      </c>
    </row>
    <row r="2109" spans="1:20" x14ac:dyDescent="0.2">
      <c r="A2109" s="151">
        <f t="shared" si="366"/>
        <v>63052</v>
      </c>
      <c r="B2109" s="151">
        <f t="shared" si="367"/>
        <v>6</v>
      </c>
      <c r="C2109" s="152">
        <f t="shared" si="368"/>
        <v>30</v>
      </c>
      <c r="D2109" s="152" t="str">
        <f t="shared" si="369"/>
        <v>牛村</v>
      </c>
      <c r="E2109" s="152" t="str">
        <f t="shared" si="370"/>
        <v>咲希</v>
      </c>
      <c r="F2109" s="153" t="str">
        <f t="shared" si="371"/>
        <v>ｳｼﾑﾗ</v>
      </c>
      <c r="G2109" s="153" t="str">
        <f t="shared" si="372"/>
        <v>ｻｷ</v>
      </c>
      <c r="H2109" s="154">
        <f t="shared" si="373"/>
        <v>1</v>
      </c>
      <c r="I2109" s="152" t="str">
        <f t="shared" si="374"/>
        <v>錦城</v>
      </c>
      <c r="K2109" s="152" t="str">
        <f t="shared" si="375"/>
        <v>女</v>
      </c>
      <c r="M2109" s="380">
        <v>63052</v>
      </c>
      <c r="N2109" s="380" t="s">
        <v>6268</v>
      </c>
      <c r="O2109" s="380" t="s">
        <v>6269</v>
      </c>
      <c r="P2109" s="380" t="s">
        <v>6270</v>
      </c>
      <c r="Q2109" s="380" t="s">
        <v>481</v>
      </c>
      <c r="R2109" s="380" t="s">
        <v>886</v>
      </c>
      <c r="S2109" s="379"/>
      <c r="T2109" s="380">
        <v>1</v>
      </c>
    </row>
    <row r="2110" spans="1:20" x14ac:dyDescent="0.2">
      <c r="A2110" s="151">
        <f t="shared" si="366"/>
        <v>63053</v>
      </c>
      <c r="B2110" s="151">
        <f t="shared" si="367"/>
        <v>6</v>
      </c>
      <c r="C2110" s="152">
        <f t="shared" si="368"/>
        <v>30</v>
      </c>
      <c r="D2110" s="152" t="str">
        <f t="shared" si="369"/>
        <v>田中</v>
      </c>
      <c r="E2110" s="152" t="str">
        <f t="shared" si="370"/>
        <v>珠乃</v>
      </c>
      <c r="F2110" s="153" t="str">
        <f t="shared" si="371"/>
        <v>ﾀﾅｶ</v>
      </c>
      <c r="G2110" s="153" t="str">
        <f t="shared" si="372"/>
        <v>ﾀﾏﾉ</v>
      </c>
      <c r="H2110" s="154">
        <f t="shared" si="373"/>
        <v>1</v>
      </c>
      <c r="I2110" s="152" t="str">
        <f t="shared" si="374"/>
        <v>錦城</v>
      </c>
      <c r="K2110" s="152" t="str">
        <f t="shared" si="375"/>
        <v>女</v>
      </c>
      <c r="M2110" s="380">
        <v>63053</v>
      </c>
      <c r="N2110" s="380" t="s">
        <v>138</v>
      </c>
      <c r="O2110" s="380" t="s">
        <v>6271</v>
      </c>
      <c r="P2110" s="380" t="s">
        <v>418</v>
      </c>
      <c r="Q2110" s="380" t="s">
        <v>6272</v>
      </c>
      <c r="R2110" s="380" t="s">
        <v>886</v>
      </c>
      <c r="S2110" s="379"/>
      <c r="T2110" s="380">
        <v>1</v>
      </c>
    </row>
    <row r="2111" spans="1:20" x14ac:dyDescent="0.2">
      <c r="A2111" s="151">
        <f t="shared" si="366"/>
        <v>63054</v>
      </c>
      <c r="B2111" s="151">
        <f t="shared" si="367"/>
        <v>6</v>
      </c>
      <c r="C2111" s="152">
        <f t="shared" si="368"/>
        <v>30</v>
      </c>
      <c r="D2111" s="152" t="str">
        <f t="shared" si="369"/>
        <v>玉利</v>
      </c>
      <c r="E2111" s="152" t="str">
        <f t="shared" si="370"/>
        <v>麻祐</v>
      </c>
      <c r="F2111" s="153" t="str">
        <f t="shared" si="371"/>
        <v>ﾀﾏﾘ</v>
      </c>
      <c r="G2111" s="153" t="str">
        <f t="shared" si="372"/>
        <v>ﾏﾕ</v>
      </c>
      <c r="H2111" s="154">
        <f t="shared" si="373"/>
        <v>1</v>
      </c>
      <c r="I2111" s="152" t="str">
        <f t="shared" si="374"/>
        <v>錦城</v>
      </c>
      <c r="K2111" s="152" t="str">
        <f t="shared" si="375"/>
        <v>女</v>
      </c>
      <c r="M2111" s="380">
        <v>63054</v>
      </c>
      <c r="N2111" s="380" t="s">
        <v>6273</v>
      </c>
      <c r="O2111" s="380" t="s">
        <v>6274</v>
      </c>
      <c r="P2111" s="380" t="s">
        <v>6275</v>
      </c>
      <c r="Q2111" s="380" t="s">
        <v>328</v>
      </c>
      <c r="R2111" s="380" t="s">
        <v>886</v>
      </c>
      <c r="S2111" s="379"/>
      <c r="T2111" s="380">
        <v>1</v>
      </c>
    </row>
    <row r="2112" spans="1:20" x14ac:dyDescent="0.2">
      <c r="A2112" s="151">
        <f t="shared" si="366"/>
        <v>63070</v>
      </c>
      <c r="B2112" s="151">
        <f t="shared" si="367"/>
        <v>6</v>
      </c>
      <c r="C2112" s="152">
        <f t="shared" si="368"/>
        <v>30</v>
      </c>
      <c r="D2112" s="152" t="str">
        <f t="shared" si="369"/>
        <v>掛江</v>
      </c>
      <c r="E2112" s="152" t="str">
        <f t="shared" si="370"/>
        <v>海夏</v>
      </c>
      <c r="F2112" s="153" t="str">
        <f t="shared" si="371"/>
        <v>ｶｹｴ</v>
      </c>
      <c r="G2112" s="153" t="str">
        <f t="shared" si="372"/>
        <v>ﾐｲﾅ</v>
      </c>
      <c r="H2112" s="154">
        <f t="shared" si="373"/>
        <v>3</v>
      </c>
      <c r="I2112" s="152" t="str">
        <f t="shared" si="374"/>
        <v>錦城</v>
      </c>
      <c r="K2112" s="152" t="str">
        <f t="shared" si="375"/>
        <v>女</v>
      </c>
      <c r="M2112" s="380">
        <v>63070</v>
      </c>
      <c r="N2112" s="380" t="s">
        <v>2108</v>
      </c>
      <c r="O2112" s="380" t="s">
        <v>2109</v>
      </c>
      <c r="P2112" s="380" t="s">
        <v>2294</v>
      </c>
      <c r="Q2112" s="380" t="s">
        <v>2295</v>
      </c>
      <c r="R2112" s="380" t="s">
        <v>886</v>
      </c>
      <c r="S2112" s="379"/>
      <c r="T2112" s="380">
        <v>3</v>
      </c>
    </row>
    <row r="2113" spans="1:20" x14ac:dyDescent="0.2">
      <c r="A2113" s="151">
        <f t="shared" si="366"/>
        <v>63072</v>
      </c>
      <c r="B2113" s="151">
        <f t="shared" si="367"/>
        <v>6</v>
      </c>
      <c r="C2113" s="152">
        <f t="shared" si="368"/>
        <v>30</v>
      </c>
      <c r="D2113" s="152" t="str">
        <f t="shared" si="369"/>
        <v>猿渡</v>
      </c>
      <c r="E2113" s="152" t="str">
        <f t="shared" si="370"/>
        <v>海</v>
      </c>
      <c r="F2113" s="153" t="str">
        <f t="shared" si="371"/>
        <v>ｻﾙﾜﾀﾘ</v>
      </c>
      <c r="G2113" s="153" t="str">
        <f t="shared" si="372"/>
        <v>ﾏﾘﾝ</v>
      </c>
      <c r="H2113" s="154">
        <f t="shared" si="373"/>
        <v>3</v>
      </c>
      <c r="I2113" s="152" t="str">
        <f t="shared" si="374"/>
        <v>錦城</v>
      </c>
      <c r="K2113" s="152" t="str">
        <f t="shared" si="375"/>
        <v>女</v>
      </c>
      <c r="M2113" s="380">
        <v>63072</v>
      </c>
      <c r="N2113" s="380" t="s">
        <v>2110</v>
      </c>
      <c r="O2113" s="380" t="s">
        <v>2111</v>
      </c>
      <c r="P2113" s="380" t="s">
        <v>2296</v>
      </c>
      <c r="Q2113" s="380" t="s">
        <v>1361</v>
      </c>
      <c r="R2113" s="380" t="s">
        <v>886</v>
      </c>
      <c r="S2113" s="379"/>
      <c r="T2113" s="380">
        <v>3</v>
      </c>
    </row>
    <row r="2114" spans="1:20" x14ac:dyDescent="0.2">
      <c r="A2114" s="151">
        <f t="shared" si="366"/>
        <v>63073</v>
      </c>
      <c r="B2114" s="151">
        <f t="shared" si="367"/>
        <v>6</v>
      </c>
      <c r="C2114" s="152">
        <f t="shared" si="368"/>
        <v>30</v>
      </c>
      <c r="D2114" s="152" t="str">
        <f t="shared" si="369"/>
        <v>齋藤</v>
      </c>
      <c r="E2114" s="152" t="str">
        <f t="shared" si="370"/>
        <v>由莉子</v>
      </c>
      <c r="F2114" s="153" t="str">
        <f t="shared" si="371"/>
        <v>ｻｲﾄｳ</v>
      </c>
      <c r="G2114" s="153" t="str">
        <f t="shared" si="372"/>
        <v>ﾕﾘｺ</v>
      </c>
      <c r="H2114" s="154">
        <f t="shared" si="373"/>
        <v>3</v>
      </c>
      <c r="I2114" s="152" t="str">
        <f t="shared" si="374"/>
        <v>錦城</v>
      </c>
      <c r="K2114" s="152" t="str">
        <f t="shared" si="375"/>
        <v>女</v>
      </c>
      <c r="M2114" s="380">
        <v>63073</v>
      </c>
      <c r="N2114" s="380" t="s">
        <v>236</v>
      </c>
      <c r="O2114" s="380" t="s">
        <v>2885</v>
      </c>
      <c r="P2114" s="380" t="s">
        <v>321</v>
      </c>
      <c r="Q2114" s="380" t="s">
        <v>1615</v>
      </c>
      <c r="R2114" s="380" t="s">
        <v>886</v>
      </c>
      <c r="S2114" s="379"/>
      <c r="T2114" s="380">
        <v>3</v>
      </c>
    </row>
    <row r="2115" spans="1:20" x14ac:dyDescent="0.2">
      <c r="A2115" s="151">
        <f t="shared" si="366"/>
        <v>63074</v>
      </c>
      <c r="B2115" s="151">
        <f t="shared" si="367"/>
        <v>6</v>
      </c>
      <c r="C2115" s="152">
        <f t="shared" si="368"/>
        <v>30</v>
      </c>
      <c r="D2115" s="152" t="str">
        <f t="shared" si="369"/>
        <v>橋本</v>
      </c>
      <c r="E2115" s="152" t="str">
        <f t="shared" si="370"/>
        <v>菜々子</v>
      </c>
      <c r="F2115" s="153" t="str">
        <f t="shared" si="371"/>
        <v>ﾊｼﾓﾄ</v>
      </c>
      <c r="G2115" s="153" t="str">
        <f t="shared" si="372"/>
        <v>ﾅﾅｺ</v>
      </c>
      <c r="H2115" s="154">
        <f t="shared" si="373"/>
        <v>3</v>
      </c>
      <c r="I2115" s="152" t="str">
        <f t="shared" si="374"/>
        <v>錦城</v>
      </c>
      <c r="K2115" s="152" t="str">
        <f t="shared" si="375"/>
        <v>女</v>
      </c>
      <c r="M2115" s="380">
        <v>63074</v>
      </c>
      <c r="N2115" s="380" t="s">
        <v>945</v>
      </c>
      <c r="O2115" s="380" t="s">
        <v>1268</v>
      </c>
      <c r="P2115" s="380" t="s">
        <v>946</v>
      </c>
      <c r="Q2115" s="380" t="s">
        <v>1228</v>
      </c>
      <c r="R2115" s="380" t="s">
        <v>886</v>
      </c>
      <c r="S2115" s="379"/>
      <c r="T2115" s="380">
        <v>3</v>
      </c>
    </row>
    <row r="2116" spans="1:20" x14ac:dyDescent="0.2">
      <c r="A2116" s="151">
        <f t="shared" si="366"/>
        <v>63080</v>
      </c>
      <c r="B2116" s="151">
        <f t="shared" si="367"/>
        <v>6</v>
      </c>
      <c r="C2116" s="152">
        <f t="shared" si="368"/>
        <v>30</v>
      </c>
      <c r="D2116" s="152" t="str">
        <f t="shared" si="369"/>
        <v>羽生</v>
      </c>
      <c r="E2116" s="152" t="str">
        <f t="shared" si="370"/>
        <v>里桜</v>
      </c>
      <c r="F2116" s="153" t="str">
        <f t="shared" si="371"/>
        <v>ﾊﾌﾞ</v>
      </c>
      <c r="G2116" s="153" t="str">
        <f t="shared" si="372"/>
        <v>ﾘｵ</v>
      </c>
      <c r="H2116" s="154">
        <f t="shared" si="373"/>
        <v>2</v>
      </c>
      <c r="I2116" s="152" t="str">
        <f t="shared" si="374"/>
        <v>錦城</v>
      </c>
      <c r="K2116" s="152" t="str">
        <f t="shared" si="375"/>
        <v>女</v>
      </c>
      <c r="M2116" s="380">
        <v>63080</v>
      </c>
      <c r="N2116" s="380" t="s">
        <v>3813</v>
      </c>
      <c r="O2116" s="380" t="s">
        <v>3814</v>
      </c>
      <c r="P2116" s="380" t="s">
        <v>1770</v>
      </c>
      <c r="Q2116" s="380" t="s">
        <v>397</v>
      </c>
      <c r="R2116" s="380" t="s">
        <v>886</v>
      </c>
      <c r="S2116" s="379"/>
      <c r="T2116" s="380">
        <v>2</v>
      </c>
    </row>
    <row r="2117" spans="1:20" x14ac:dyDescent="0.2">
      <c r="A2117" s="151">
        <f t="shared" si="366"/>
        <v>63081</v>
      </c>
      <c r="B2117" s="151">
        <f t="shared" si="367"/>
        <v>6</v>
      </c>
      <c r="C2117" s="152">
        <f t="shared" si="368"/>
        <v>30</v>
      </c>
      <c r="D2117" s="152" t="str">
        <f t="shared" si="369"/>
        <v>岩井</v>
      </c>
      <c r="E2117" s="152" t="str">
        <f t="shared" si="370"/>
        <v>彩誉子</v>
      </c>
      <c r="F2117" s="153" t="str">
        <f t="shared" si="371"/>
        <v>ｲﾜｲ</v>
      </c>
      <c r="G2117" s="153" t="str">
        <f t="shared" si="372"/>
        <v>ｻﾖｺ</v>
      </c>
      <c r="H2117" s="154">
        <f t="shared" si="373"/>
        <v>2</v>
      </c>
      <c r="I2117" s="152" t="str">
        <f t="shared" si="374"/>
        <v>錦城</v>
      </c>
      <c r="K2117" s="152" t="str">
        <f t="shared" si="375"/>
        <v>女</v>
      </c>
      <c r="M2117" s="380">
        <v>63081</v>
      </c>
      <c r="N2117" s="380" t="s">
        <v>2984</v>
      </c>
      <c r="O2117" s="380" t="s">
        <v>4649</v>
      </c>
      <c r="P2117" s="380" t="s">
        <v>2986</v>
      </c>
      <c r="Q2117" s="380" t="s">
        <v>4650</v>
      </c>
      <c r="R2117" s="380" t="s">
        <v>886</v>
      </c>
      <c r="S2117" s="379"/>
      <c r="T2117" s="380">
        <v>2</v>
      </c>
    </row>
    <row r="2118" spans="1:20" x14ac:dyDescent="0.2">
      <c r="A2118" s="151">
        <f t="shared" si="366"/>
        <v>63082</v>
      </c>
      <c r="B2118" s="151">
        <f t="shared" si="367"/>
        <v>6</v>
      </c>
      <c r="C2118" s="152">
        <f t="shared" si="368"/>
        <v>30</v>
      </c>
      <c r="D2118" s="152" t="str">
        <f t="shared" si="369"/>
        <v>喜頭</v>
      </c>
      <c r="E2118" s="152" t="str">
        <f t="shared" si="370"/>
        <v>蓮</v>
      </c>
      <c r="F2118" s="153" t="str">
        <f t="shared" si="371"/>
        <v>ｷﾄｳ</v>
      </c>
      <c r="G2118" s="153" t="str">
        <f t="shared" si="372"/>
        <v>ﾚﾝ</v>
      </c>
      <c r="H2118" s="154">
        <f t="shared" si="373"/>
        <v>2</v>
      </c>
      <c r="I2118" s="152" t="str">
        <f t="shared" si="374"/>
        <v>錦城</v>
      </c>
      <c r="K2118" s="152" t="str">
        <f t="shared" si="375"/>
        <v>女</v>
      </c>
      <c r="M2118" s="380">
        <v>63082</v>
      </c>
      <c r="N2118" s="380" t="s">
        <v>4651</v>
      </c>
      <c r="O2118" s="380" t="s">
        <v>1669</v>
      </c>
      <c r="P2118" s="380" t="s">
        <v>1444</v>
      </c>
      <c r="Q2118" s="380" t="s">
        <v>511</v>
      </c>
      <c r="R2118" s="380" t="s">
        <v>886</v>
      </c>
      <c r="S2118" s="379"/>
      <c r="T2118" s="380">
        <v>2</v>
      </c>
    </row>
    <row r="2119" spans="1:20" x14ac:dyDescent="0.2">
      <c r="A2119" s="151">
        <f t="shared" si="366"/>
        <v>63083</v>
      </c>
      <c r="B2119" s="151">
        <f t="shared" si="367"/>
        <v>6</v>
      </c>
      <c r="C2119" s="152">
        <f t="shared" si="368"/>
        <v>30</v>
      </c>
      <c r="D2119" s="152" t="str">
        <f t="shared" si="369"/>
        <v>根本</v>
      </c>
      <c r="E2119" s="152" t="str">
        <f t="shared" si="370"/>
        <v>千寛</v>
      </c>
      <c r="F2119" s="153" t="str">
        <f t="shared" si="371"/>
        <v>ﾈﾓﾄ</v>
      </c>
      <c r="G2119" s="153" t="str">
        <f t="shared" si="372"/>
        <v>ﾁﾋﾛ</v>
      </c>
      <c r="H2119" s="154">
        <f t="shared" si="373"/>
        <v>2</v>
      </c>
      <c r="I2119" s="152" t="str">
        <f t="shared" si="374"/>
        <v>錦城</v>
      </c>
      <c r="K2119" s="152" t="str">
        <f t="shared" si="375"/>
        <v>女</v>
      </c>
      <c r="M2119" s="380">
        <v>63083</v>
      </c>
      <c r="N2119" s="380" t="s">
        <v>1397</v>
      </c>
      <c r="O2119" s="380" t="s">
        <v>4652</v>
      </c>
      <c r="P2119" s="380" t="s">
        <v>1398</v>
      </c>
      <c r="Q2119" s="380" t="s">
        <v>492</v>
      </c>
      <c r="R2119" s="380" t="s">
        <v>886</v>
      </c>
      <c r="S2119" s="379"/>
      <c r="T2119" s="380">
        <v>2</v>
      </c>
    </row>
    <row r="2120" spans="1:20" x14ac:dyDescent="0.2">
      <c r="A2120" s="151">
        <f t="shared" si="366"/>
        <v>63084</v>
      </c>
      <c r="B2120" s="151">
        <f t="shared" si="367"/>
        <v>6</v>
      </c>
      <c r="C2120" s="152">
        <f t="shared" si="368"/>
        <v>30</v>
      </c>
      <c r="D2120" s="152" t="str">
        <f t="shared" si="369"/>
        <v>上島</v>
      </c>
      <c r="E2120" s="152" t="str">
        <f t="shared" si="370"/>
        <v>恵実</v>
      </c>
      <c r="F2120" s="153" t="str">
        <f t="shared" si="371"/>
        <v>ｶﾐｼﾞﾏ</v>
      </c>
      <c r="G2120" s="153" t="str">
        <f t="shared" si="372"/>
        <v>ﾒｸﾞﾐ</v>
      </c>
      <c r="H2120" s="154">
        <f t="shared" si="373"/>
        <v>3</v>
      </c>
      <c r="I2120" s="152" t="str">
        <f t="shared" si="374"/>
        <v>錦城</v>
      </c>
      <c r="K2120" s="152" t="str">
        <f t="shared" si="375"/>
        <v>女</v>
      </c>
      <c r="M2120" s="380">
        <v>63084</v>
      </c>
      <c r="N2120" s="380" t="s">
        <v>4698</v>
      </c>
      <c r="O2120" s="380" t="s">
        <v>4914</v>
      </c>
      <c r="P2120" s="380" t="s">
        <v>4915</v>
      </c>
      <c r="Q2120" s="380" t="s">
        <v>465</v>
      </c>
      <c r="R2120" s="380" t="s">
        <v>886</v>
      </c>
      <c r="S2120" s="379"/>
      <c r="T2120" s="380">
        <v>3</v>
      </c>
    </row>
    <row r="2121" spans="1:20" x14ac:dyDescent="0.2">
      <c r="A2121" s="151">
        <f t="shared" si="366"/>
        <v>63151</v>
      </c>
      <c r="B2121" s="151">
        <f t="shared" si="367"/>
        <v>6</v>
      </c>
      <c r="C2121" s="152">
        <f t="shared" si="368"/>
        <v>31</v>
      </c>
      <c r="D2121" s="152" t="str">
        <f t="shared" si="369"/>
        <v>大野</v>
      </c>
      <c r="E2121" s="152" t="str">
        <f t="shared" si="370"/>
        <v>優衣</v>
      </c>
      <c r="F2121" s="153" t="str">
        <f t="shared" si="371"/>
        <v>ｵｵﾉ</v>
      </c>
      <c r="G2121" s="153" t="str">
        <f t="shared" si="372"/>
        <v>ﾕｲ</v>
      </c>
      <c r="H2121" s="154">
        <f t="shared" si="373"/>
        <v>3</v>
      </c>
      <c r="I2121" s="152" t="str">
        <f t="shared" si="374"/>
        <v>白梅学園</v>
      </c>
      <c r="K2121" s="152" t="str">
        <f t="shared" si="375"/>
        <v>女</v>
      </c>
      <c r="M2121" s="380">
        <v>63151</v>
      </c>
      <c r="N2121" s="380" t="s">
        <v>170</v>
      </c>
      <c r="O2121" s="380" t="s">
        <v>1696</v>
      </c>
      <c r="P2121" s="380" t="s">
        <v>537</v>
      </c>
      <c r="Q2121" s="380" t="s">
        <v>513</v>
      </c>
      <c r="R2121" s="380" t="s">
        <v>886</v>
      </c>
      <c r="S2121" s="379"/>
      <c r="T2121" s="380">
        <v>3</v>
      </c>
    </row>
    <row r="2122" spans="1:20" x14ac:dyDescent="0.2">
      <c r="A2122" s="151">
        <f t="shared" si="366"/>
        <v>63152</v>
      </c>
      <c r="B2122" s="151">
        <f t="shared" si="367"/>
        <v>6</v>
      </c>
      <c r="C2122" s="152">
        <f t="shared" si="368"/>
        <v>31</v>
      </c>
      <c r="D2122" s="152" t="str">
        <f t="shared" si="369"/>
        <v>岡村</v>
      </c>
      <c r="E2122" s="152" t="str">
        <f t="shared" si="370"/>
        <v>柚希</v>
      </c>
      <c r="F2122" s="153" t="str">
        <f t="shared" si="371"/>
        <v>ｵｶﾑﾗ</v>
      </c>
      <c r="G2122" s="153" t="str">
        <f t="shared" si="372"/>
        <v>ﾕｽﾞｷ</v>
      </c>
      <c r="H2122" s="154">
        <f t="shared" si="373"/>
        <v>3</v>
      </c>
      <c r="I2122" s="152" t="str">
        <f t="shared" si="374"/>
        <v>白梅学園</v>
      </c>
      <c r="K2122" s="152" t="str">
        <f t="shared" si="375"/>
        <v>女</v>
      </c>
      <c r="M2122" s="380">
        <v>63152</v>
      </c>
      <c r="N2122" s="380" t="s">
        <v>290</v>
      </c>
      <c r="O2122" s="380" t="s">
        <v>2112</v>
      </c>
      <c r="P2122" s="380" t="s">
        <v>655</v>
      </c>
      <c r="Q2122" s="380" t="s">
        <v>2297</v>
      </c>
      <c r="R2122" s="380" t="s">
        <v>886</v>
      </c>
      <c r="S2122" s="379"/>
      <c r="T2122" s="380">
        <v>3</v>
      </c>
    </row>
    <row r="2123" spans="1:20" x14ac:dyDescent="0.2">
      <c r="A2123" s="151">
        <f t="shared" si="366"/>
        <v>63153</v>
      </c>
      <c r="B2123" s="151">
        <f t="shared" si="367"/>
        <v>6</v>
      </c>
      <c r="C2123" s="152">
        <f t="shared" si="368"/>
        <v>31</v>
      </c>
      <c r="D2123" s="152" t="str">
        <f t="shared" si="369"/>
        <v>川鍋</v>
      </c>
      <c r="E2123" s="152" t="str">
        <f t="shared" si="370"/>
        <v>ゆりか</v>
      </c>
      <c r="F2123" s="153" t="str">
        <f t="shared" si="371"/>
        <v>ｶﾜﾅﾍﾞ</v>
      </c>
      <c r="G2123" s="153" t="str">
        <f t="shared" si="372"/>
        <v>ﾕﾘｶ</v>
      </c>
      <c r="H2123" s="154">
        <f t="shared" si="373"/>
        <v>3</v>
      </c>
      <c r="I2123" s="152" t="str">
        <f t="shared" si="374"/>
        <v>白梅学園</v>
      </c>
      <c r="K2123" s="152" t="str">
        <f t="shared" si="375"/>
        <v>女</v>
      </c>
      <c r="M2123" s="380">
        <v>63153</v>
      </c>
      <c r="N2123" s="380" t="s">
        <v>1684</v>
      </c>
      <c r="O2123" s="380" t="s">
        <v>2113</v>
      </c>
      <c r="P2123" s="380" t="s">
        <v>1686</v>
      </c>
      <c r="Q2123" s="380" t="s">
        <v>1337</v>
      </c>
      <c r="R2123" s="380" t="s">
        <v>886</v>
      </c>
      <c r="S2123" s="379"/>
      <c r="T2123" s="380">
        <v>3</v>
      </c>
    </row>
    <row r="2124" spans="1:20" x14ac:dyDescent="0.2">
      <c r="A2124" s="151">
        <f t="shared" si="366"/>
        <v>63154</v>
      </c>
      <c r="B2124" s="151">
        <f t="shared" si="367"/>
        <v>6</v>
      </c>
      <c r="C2124" s="152">
        <f t="shared" si="368"/>
        <v>31</v>
      </c>
      <c r="D2124" s="152" t="str">
        <f t="shared" si="369"/>
        <v>計良</v>
      </c>
      <c r="E2124" s="152" t="str">
        <f t="shared" si="370"/>
        <v>優香</v>
      </c>
      <c r="F2124" s="153" t="str">
        <f t="shared" si="371"/>
        <v>ｹｲﾗ</v>
      </c>
      <c r="G2124" s="153" t="str">
        <f t="shared" si="372"/>
        <v>ﾕｳｶ</v>
      </c>
      <c r="H2124" s="154">
        <f t="shared" si="373"/>
        <v>3</v>
      </c>
      <c r="I2124" s="152" t="str">
        <f t="shared" si="374"/>
        <v>白梅学園</v>
      </c>
      <c r="K2124" s="152" t="str">
        <f t="shared" si="375"/>
        <v>女</v>
      </c>
      <c r="M2124" s="380">
        <v>63154</v>
      </c>
      <c r="N2124" s="380" t="s">
        <v>2114</v>
      </c>
      <c r="O2124" s="380" t="s">
        <v>1246</v>
      </c>
      <c r="P2124" s="380" t="s">
        <v>2298</v>
      </c>
      <c r="Q2124" s="380" t="s">
        <v>554</v>
      </c>
      <c r="R2124" s="380" t="s">
        <v>886</v>
      </c>
      <c r="S2124" s="379"/>
      <c r="T2124" s="380">
        <v>3</v>
      </c>
    </row>
    <row r="2125" spans="1:20" x14ac:dyDescent="0.2">
      <c r="A2125" s="151">
        <f t="shared" si="366"/>
        <v>63155</v>
      </c>
      <c r="B2125" s="151">
        <f t="shared" si="367"/>
        <v>6</v>
      </c>
      <c r="C2125" s="152">
        <f t="shared" si="368"/>
        <v>31</v>
      </c>
      <c r="D2125" s="152" t="str">
        <f t="shared" si="369"/>
        <v>木暮</v>
      </c>
      <c r="E2125" s="152" t="str">
        <f t="shared" si="370"/>
        <v>一世</v>
      </c>
      <c r="F2125" s="153" t="str">
        <f t="shared" si="371"/>
        <v>ｺｸﾞﾚ</v>
      </c>
      <c r="G2125" s="153" t="str">
        <f t="shared" si="372"/>
        <v>ｶｽﾞﾖ</v>
      </c>
      <c r="H2125" s="154">
        <f t="shared" si="373"/>
        <v>3</v>
      </c>
      <c r="I2125" s="152" t="str">
        <f t="shared" si="374"/>
        <v>白梅学園</v>
      </c>
      <c r="K2125" s="152" t="str">
        <f t="shared" si="375"/>
        <v>女</v>
      </c>
      <c r="M2125" s="380">
        <v>63155</v>
      </c>
      <c r="N2125" s="380" t="s">
        <v>2115</v>
      </c>
      <c r="O2125" s="380" t="s">
        <v>2116</v>
      </c>
      <c r="P2125" s="380" t="s">
        <v>2299</v>
      </c>
      <c r="Q2125" s="380" t="s">
        <v>2300</v>
      </c>
      <c r="R2125" s="380" t="s">
        <v>886</v>
      </c>
      <c r="S2125" s="379"/>
      <c r="T2125" s="380">
        <v>3</v>
      </c>
    </row>
    <row r="2126" spans="1:20" x14ac:dyDescent="0.2">
      <c r="A2126" s="151">
        <f t="shared" si="366"/>
        <v>63156</v>
      </c>
      <c r="B2126" s="151">
        <f t="shared" si="367"/>
        <v>6</v>
      </c>
      <c r="C2126" s="152">
        <f t="shared" si="368"/>
        <v>31</v>
      </c>
      <c r="D2126" s="152" t="str">
        <f t="shared" si="369"/>
        <v>小溝</v>
      </c>
      <c r="E2126" s="152" t="str">
        <f t="shared" si="370"/>
        <v>茜里</v>
      </c>
      <c r="F2126" s="153" t="str">
        <f t="shared" si="371"/>
        <v>ｺﾐｿﾞ</v>
      </c>
      <c r="G2126" s="153" t="str">
        <f t="shared" si="372"/>
        <v>ｱｶﾘ</v>
      </c>
      <c r="H2126" s="154">
        <f t="shared" si="373"/>
        <v>3</v>
      </c>
      <c r="I2126" s="152" t="str">
        <f t="shared" si="374"/>
        <v>白梅学園</v>
      </c>
      <c r="K2126" s="152" t="str">
        <f t="shared" si="375"/>
        <v>女</v>
      </c>
      <c r="M2126" s="380">
        <v>63156</v>
      </c>
      <c r="N2126" s="380" t="s">
        <v>2117</v>
      </c>
      <c r="O2126" s="380" t="s">
        <v>2118</v>
      </c>
      <c r="P2126" s="380" t="s">
        <v>2301</v>
      </c>
      <c r="Q2126" s="380" t="s">
        <v>480</v>
      </c>
      <c r="R2126" s="380" t="s">
        <v>886</v>
      </c>
      <c r="S2126" s="379"/>
      <c r="T2126" s="380">
        <v>3</v>
      </c>
    </row>
    <row r="2127" spans="1:20" x14ac:dyDescent="0.2">
      <c r="A2127" s="151">
        <f t="shared" si="366"/>
        <v>63157</v>
      </c>
      <c r="B2127" s="151">
        <f t="shared" si="367"/>
        <v>6</v>
      </c>
      <c r="C2127" s="152">
        <f t="shared" si="368"/>
        <v>31</v>
      </c>
      <c r="D2127" s="152" t="str">
        <f t="shared" si="369"/>
        <v>作田</v>
      </c>
      <c r="E2127" s="152" t="str">
        <f t="shared" si="370"/>
        <v>璃果子</v>
      </c>
      <c r="F2127" s="153" t="str">
        <f t="shared" si="371"/>
        <v>ｻｸﾀ</v>
      </c>
      <c r="G2127" s="153" t="str">
        <f t="shared" si="372"/>
        <v>ﾘｶｺ</v>
      </c>
      <c r="H2127" s="154">
        <f t="shared" si="373"/>
        <v>3</v>
      </c>
      <c r="I2127" s="152" t="str">
        <f t="shared" si="374"/>
        <v>白梅学園</v>
      </c>
      <c r="K2127" s="152" t="str">
        <f t="shared" si="375"/>
        <v>女</v>
      </c>
      <c r="M2127" s="380">
        <v>63157</v>
      </c>
      <c r="N2127" s="380" t="s">
        <v>2119</v>
      </c>
      <c r="O2127" s="380" t="s">
        <v>2120</v>
      </c>
      <c r="P2127" s="380" t="s">
        <v>2302</v>
      </c>
      <c r="Q2127" s="380" t="s">
        <v>1517</v>
      </c>
      <c r="R2127" s="380" t="s">
        <v>886</v>
      </c>
      <c r="S2127" s="379"/>
      <c r="T2127" s="380">
        <v>3</v>
      </c>
    </row>
    <row r="2128" spans="1:20" x14ac:dyDescent="0.2">
      <c r="A2128" s="151">
        <f t="shared" si="366"/>
        <v>63158</v>
      </c>
      <c r="B2128" s="151">
        <f t="shared" si="367"/>
        <v>6</v>
      </c>
      <c r="C2128" s="152">
        <f t="shared" si="368"/>
        <v>31</v>
      </c>
      <c r="D2128" s="152" t="str">
        <f t="shared" si="369"/>
        <v>所</v>
      </c>
      <c r="E2128" s="152" t="str">
        <f t="shared" si="370"/>
        <v>佑香</v>
      </c>
      <c r="F2128" s="153" t="str">
        <f t="shared" si="371"/>
        <v>ﾄｺﾛ</v>
      </c>
      <c r="G2128" s="153" t="str">
        <f t="shared" si="372"/>
        <v>ﾕｳｶ</v>
      </c>
      <c r="H2128" s="154">
        <f t="shared" si="373"/>
        <v>3</v>
      </c>
      <c r="I2128" s="152" t="str">
        <f t="shared" si="374"/>
        <v>白梅学園</v>
      </c>
      <c r="K2128" s="152" t="str">
        <f t="shared" si="375"/>
        <v>女</v>
      </c>
      <c r="M2128" s="380">
        <v>63158</v>
      </c>
      <c r="N2128" s="380" t="s">
        <v>2121</v>
      </c>
      <c r="O2128" s="380" t="s">
        <v>1368</v>
      </c>
      <c r="P2128" s="380" t="s">
        <v>2303</v>
      </c>
      <c r="Q2128" s="380" t="s">
        <v>554</v>
      </c>
      <c r="R2128" s="380" t="s">
        <v>886</v>
      </c>
      <c r="S2128" s="379"/>
      <c r="T2128" s="380">
        <v>3</v>
      </c>
    </row>
    <row r="2129" spans="1:20" x14ac:dyDescent="0.2">
      <c r="A2129" s="151">
        <f t="shared" si="366"/>
        <v>63159</v>
      </c>
      <c r="B2129" s="151">
        <f t="shared" si="367"/>
        <v>6</v>
      </c>
      <c r="C2129" s="152">
        <f t="shared" si="368"/>
        <v>31</v>
      </c>
      <c r="D2129" s="152" t="str">
        <f t="shared" si="369"/>
        <v>中田</v>
      </c>
      <c r="E2129" s="152" t="str">
        <f t="shared" si="370"/>
        <v>嬉歩</v>
      </c>
      <c r="F2129" s="153" t="str">
        <f t="shared" si="371"/>
        <v>ﾅｶﾀﾞ</v>
      </c>
      <c r="G2129" s="153" t="str">
        <f t="shared" si="372"/>
        <v>ｷﾎ</v>
      </c>
      <c r="H2129" s="154">
        <f t="shared" si="373"/>
        <v>3</v>
      </c>
      <c r="I2129" s="152" t="str">
        <f t="shared" si="374"/>
        <v>白梅学園</v>
      </c>
      <c r="K2129" s="152" t="str">
        <f t="shared" si="375"/>
        <v>女</v>
      </c>
      <c r="M2129" s="380">
        <v>63159</v>
      </c>
      <c r="N2129" s="380" t="s">
        <v>173</v>
      </c>
      <c r="O2129" s="380" t="s">
        <v>2122</v>
      </c>
      <c r="P2129" s="380" t="s">
        <v>1843</v>
      </c>
      <c r="Q2129" s="380" t="s">
        <v>1383</v>
      </c>
      <c r="R2129" s="380" t="s">
        <v>886</v>
      </c>
      <c r="S2129" s="379"/>
      <c r="T2129" s="380">
        <v>3</v>
      </c>
    </row>
    <row r="2130" spans="1:20" x14ac:dyDescent="0.2">
      <c r="A2130" s="151">
        <f t="shared" si="366"/>
        <v>63160</v>
      </c>
      <c r="B2130" s="151">
        <f t="shared" si="367"/>
        <v>6</v>
      </c>
      <c r="C2130" s="152">
        <f t="shared" si="368"/>
        <v>31</v>
      </c>
      <c r="D2130" s="152" t="str">
        <f t="shared" si="369"/>
        <v>原口</v>
      </c>
      <c r="E2130" s="152" t="str">
        <f t="shared" si="370"/>
        <v>萌花</v>
      </c>
      <c r="F2130" s="153" t="str">
        <f t="shared" si="371"/>
        <v>ﾊﾗｸﾞﾁ</v>
      </c>
      <c r="G2130" s="153" t="str">
        <f t="shared" si="372"/>
        <v>ﾓｴｶ</v>
      </c>
      <c r="H2130" s="154">
        <f t="shared" si="373"/>
        <v>3</v>
      </c>
      <c r="I2130" s="152" t="str">
        <f t="shared" si="374"/>
        <v>白梅学園</v>
      </c>
      <c r="K2130" s="152" t="str">
        <f t="shared" si="375"/>
        <v>女</v>
      </c>
      <c r="M2130" s="380">
        <v>63160</v>
      </c>
      <c r="N2130" s="380" t="s">
        <v>2123</v>
      </c>
      <c r="O2130" s="380" t="s">
        <v>1758</v>
      </c>
      <c r="P2130" s="380" t="s">
        <v>2304</v>
      </c>
      <c r="Q2130" s="380" t="s">
        <v>957</v>
      </c>
      <c r="R2130" s="380" t="s">
        <v>886</v>
      </c>
      <c r="S2130" s="379"/>
      <c r="T2130" s="380">
        <v>3</v>
      </c>
    </row>
    <row r="2131" spans="1:20" x14ac:dyDescent="0.2">
      <c r="A2131" s="151">
        <f t="shared" si="366"/>
        <v>63161</v>
      </c>
      <c r="B2131" s="151">
        <f t="shared" si="367"/>
        <v>6</v>
      </c>
      <c r="C2131" s="152">
        <f t="shared" si="368"/>
        <v>31</v>
      </c>
      <c r="D2131" s="152" t="str">
        <f t="shared" si="369"/>
        <v>松尾</v>
      </c>
      <c r="E2131" s="152" t="str">
        <f t="shared" si="370"/>
        <v>花</v>
      </c>
      <c r="F2131" s="153" t="str">
        <f t="shared" si="371"/>
        <v>ﾏﾂｵ</v>
      </c>
      <c r="G2131" s="153" t="str">
        <f t="shared" si="372"/>
        <v>ﾊﾅ</v>
      </c>
      <c r="H2131" s="154">
        <f t="shared" si="373"/>
        <v>3</v>
      </c>
      <c r="I2131" s="152" t="str">
        <f t="shared" si="374"/>
        <v>白梅学園</v>
      </c>
      <c r="K2131" s="152" t="str">
        <f t="shared" si="375"/>
        <v>女</v>
      </c>
      <c r="M2131" s="380">
        <v>63161</v>
      </c>
      <c r="N2131" s="380" t="s">
        <v>230</v>
      </c>
      <c r="O2131" s="380" t="s">
        <v>2124</v>
      </c>
      <c r="P2131" s="380" t="s">
        <v>386</v>
      </c>
      <c r="Q2131" s="380" t="s">
        <v>1281</v>
      </c>
      <c r="R2131" s="380" t="s">
        <v>886</v>
      </c>
      <c r="S2131" s="379"/>
      <c r="T2131" s="380">
        <v>3</v>
      </c>
    </row>
    <row r="2132" spans="1:20" x14ac:dyDescent="0.2">
      <c r="A2132" s="151">
        <f t="shared" si="366"/>
        <v>63162</v>
      </c>
      <c r="B2132" s="151">
        <f t="shared" si="367"/>
        <v>6</v>
      </c>
      <c r="C2132" s="152">
        <f t="shared" si="368"/>
        <v>31</v>
      </c>
      <c r="D2132" s="152" t="str">
        <f t="shared" si="369"/>
        <v>藤井</v>
      </c>
      <c r="E2132" s="152" t="str">
        <f t="shared" si="370"/>
        <v>聖</v>
      </c>
      <c r="F2132" s="153" t="str">
        <f t="shared" si="371"/>
        <v>ﾌｼﾞｲ</v>
      </c>
      <c r="G2132" s="153" t="str">
        <f t="shared" si="372"/>
        <v>ｷﾖ</v>
      </c>
      <c r="H2132" s="154">
        <f t="shared" si="373"/>
        <v>3</v>
      </c>
      <c r="I2132" s="152" t="str">
        <f t="shared" si="374"/>
        <v>白梅学園</v>
      </c>
      <c r="K2132" s="152" t="str">
        <f t="shared" si="375"/>
        <v>女</v>
      </c>
      <c r="M2132" s="380">
        <v>63162</v>
      </c>
      <c r="N2132" s="380" t="s">
        <v>532</v>
      </c>
      <c r="O2132" s="380" t="s">
        <v>1304</v>
      </c>
      <c r="P2132" s="380" t="s">
        <v>533</v>
      </c>
      <c r="Q2132" s="380" t="s">
        <v>2305</v>
      </c>
      <c r="R2132" s="380" t="s">
        <v>886</v>
      </c>
      <c r="S2132" s="379"/>
      <c r="T2132" s="380">
        <v>3</v>
      </c>
    </row>
    <row r="2133" spans="1:20" x14ac:dyDescent="0.2">
      <c r="A2133" s="151">
        <f t="shared" si="366"/>
        <v>63163</v>
      </c>
      <c r="B2133" s="151">
        <f t="shared" si="367"/>
        <v>6</v>
      </c>
      <c r="C2133" s="152">
        <f t="shared" si="368"/>
        <v>31</v>
      </c>
      <c r="D2133" s="152" t="str">
        <f t="shared" si="369"/>
        <v>門馬</v>
      </c>
      <c r="E2133" s="152" t="str">
        <f t="shared" si="370"/>
        <v>奈美</v>
      </c>
      <c r="F2133" s="153" t="str">
        <f t="shared" si="371"/>
        <v>ﾓﾝﾏ</v>
      </c>
      <c r="G2133" s="153" t="str">
        <f t="shared" si="372"/>
        <v>ﾅﾐ</v>
      </c>
      <c r="H2133" s="154">
        <f t="shared" si="373"/>
        <v>3</v>
      </c>
      <c r="I2133" s="152" t="str">
        <f t="shared" si="374"/>
        <v>白梅学園</v>
      </c>
      <c r="K2133" s="152" t="str">
        <f t="shared" si="375"/>
        <v>女</v>
      </c>
      <c r="M2133" s="380">
        <v>63163</v>
      </c>
      <c r="N2133" s="380" t="s">
        <v>2125</v>
      </c>
      <c r="O2133" s="380" t="s">
        <v>2126</v>
      </c>
      <c r="P2133" s="380" t="s">
        <v>2306</v>
      </c>
      <c r="Q2133" s="380" t="s">
        <v>2213</v>
      </c>
      <c r="R2133" s="380" t="s">
        <v>886</v>
      </c>
      <c r="S2133" s="379"/>
      <c r="T2133" s="380">
        <v>3</v>
      </c>
    </row>
    <row r="2134" spans="1:20" x14ac:dyDescent="0.2">
      <c r="A2134" s="151">
        <f t="shared" si="366"/>
        <v>63164</v>
      </c>
      <c r="B2134" s="151">
        <f t="shared" si="367"/>
        <v>6</v>
      </c>
      <c r="C2134" s="152">
        <f t="shared" si="368"/>
        <v>31</v>
      </c>
      <c r="D2134" s="152" t="str">
        <f t="shared" si="369"/>
        <v>上原</v>
      </c>
      <c r="E2134" s="152" t="str">
        <f t="shared" si="370"/>
        <v>萌</v>
      </c>
      <c r="F2134" s="153" t="str">
        <f t="shared" si="371"/>
        <v>ｳｴﾊﾗ</v>
      </c>
      <c r="G2134" s="153" t="str">
        <f t="shared" si="372"/>
        <v>ﾓｴ</v>
      </c>
      <c r="H2134" s="154">
        <f t="shared" si="373"/>
        <v>3</v>
      </c>
      <c r="I2134" s="152" t="str">
        <f t="shared" si="374"/>
        <v>白梅学園</v>
      </c>
      <c r="K2134" s="152" t="str">
        <f t="shared" si="375"/>
        <v>女</v>
      </c>
      <c r="M2134" s="380">
        <v>63164</v>
      </c>
      <c r="N2134" s="380" t="s">
        <v>1208</v>
      </c>
      <c r="O2134" s="380" t="s">
        <v>135</v>
      </c>
      <c r="P2134" s="380" t="s">
        <v>1209</v>
      </c>
      <c r="Q2134" s="380" t="s">
        <v>410</v>
      </c>
      <c r="R2134" s="380" t="s">
        <v>886</v>
      </c>
      <c r="S2134" s="379"/>
      <c r="T2134" s="380">
        <v>3</v>
      </c>
    </row>
    <row r="2135" spans="1:20" x14ac:dyDescent="0.2">
      <c r="A2135" s="151">
        <f t="shared" si="366"/>
        <v>63165</v>
      </c>
      <c r="B2135" s="151">
        <f t="shared" si="367"/>
        <v>6</v>
      </c>
      <c r="C2135" s="152">
        <f t="shared" si="368"/>
        <v>31</v>
      </c>
      <c r="D2135" s="152" t="str">
        <f t="shared" si="369"/>
        <v>喜多</v>
      </c>
      <c r="E2135" s="152" t="str">
        <f t="shared" si="370"/>
        <v>紗彩</v>
      </c>
      <c r="F2135" s="153" t="str">
        <f t="shared" si="371"/>
        <v>ｷﾀ</v>
      </c>
      <c r="G2135" s="153" t="str">
        <f t="shared" si="372"/>
        <v>ｻｱﾔ</v>
      </c>
      <c r="H2135" s="154">
        <f t="shared" si="373"/>
        <v>3</v>
      </c>
      <c r="I2135" s="152" t="str">
        <f t="shared" si="374"/>
        <v>白梅学園</v>
      </c>
      <c r="K2135" s="152" t="str">
        <f t="shared" si="375"/>
        <v>女</v>
      </c>
      <c r="M2135" s="380">
        <v>63165</v>
      </c>
      <c r="N2135" s="380" t="s">
        <v>2886</v>
      </c>
      <c r="O2135" s="380" t="s">
        <v>2887</v>
      </c>
      <c r="P2135" s="380" t="s">
        <v>2888</v>
      </c>
      <c r="Q2135" s="380" t="s">
        <v>2889</v>
      </c>
      <c r="R2135" s="380" t="s">
        <v>886</v>
      </c>
      <c r="S2135" s="379"/>
      <c r="T2135" s="380">
        <v>3</v>
      </c>
    </row>
    <row r="2136" spans="1:20" x14ac:dyDescent="0.2">
      <c r="A2136" s="151">
        <f t="shared" si="366"/>
        <v>63166</v>
      </c>
      <c r="B2136" s="151">
        <f t="shared" si="367"/>
        <v>6</v>
      </c>
      <c r="C2136" s="152">
        <f t="shared" si="368"/>
        <v>31</v>
      </c>
      <c r="D2136" s="152" t="str">
        <f t="shared" si="369"/>
        <v>石井</v>
      </c>
      <c r="E2136" s="152" t="str">
        <f t="shared" si="370"/>
        <v>杏奈</v>
      </c>
      <c r="F2136" s="153" t="str">
        <f t="shared" si="371"/>
        <v>ｲｼｲ</v>
      </c>
      <c r="G2136" s="153" t="str">
        <f t="shared" si="372"/>
        <v>ｱﾝﾅ</v>
      </c>
      <c r="H2136" s="154">
        <f t="shared" si="373"/>
        <v>2</v>
      </c>
      <c r="I2136" s="152" t="str">
        <f t="shared" si="374"/>
        <v>白梅学園</v>
      </c>
      <c r="K2136" s="152" t="str">
        <f t="shared" si="375"/>
        <v>女</v>
      </c>
      <c r="M2136" s="380">
        <v>63166</v>
      </c>
      <c r="N2136" s="380" t="s">
        <v>153</v>
      </c>
      <c r="O2136" s="380" t="s">
        <v>3815</v>
      </c>
      <c r="P2136" s="380" t="s">
        <v>310</v>
      </c>
      <c r="Q2136" s="380" t="s">
        <v>3816</v>
      </c>
      <c r="R2136" s="380" t="s">
        <v>886</v>
      </c>
      <c r="S2136" s="379"/>
      <c r="T2136" s="380">
        <v>2</v>
      </c>
    </row>
    <row r="2137" spans="1:20" x14ac:dyDescent="0.2">
      <c r="A2137" s="151">
        <f t="shared" ref="A2137:A2200" si="376">M2137</f>
        <v>63167</v>
      </c>
      <c r="B2137" s="151">
        <f t="shared" ref="B2137:B2200" si="377">ROUNDDOWN(A2137/10000,0)</f>
        <v>6</v>
      </c>
      <c r="C2137" s="152">
        <f t="shared" ref="C2137:C2200" si="378">ROUNDDOWN((A2137-B2137*10000)/100,0)</f>
        <v>31</v>
      </c>
      <c r="D2137" s="152" t="str">
        <f t="shared" ref="D2137:D2200" si="379">N2137</f>
        <v>伊東</v>
      </c>
      <c r="E2137" s="152" t="str">
        <f t="shared" ref="E2137:E2200" si="380">O2137</f>
        <v>実紅</v>
      </c>
      <c r="F2137" s="153" t="str">
        <f t="shared" ref="F2137:F2200" si="381">P2137</f>
        <v>ｲﾄｳ</v>
      </c>
      <c r="G2137" s="153" t="str">
        <f t="shared" ref="G2137:G2200" si="382">Q2137</f>
        <v>ﾐｸ</v>
      </c>
      <c r="H2137" s="154">
        <f t="shared" ref="H2137:H2200" si="383">T2137</f>
        <v>2</v>
      </c>
      <c r="I2137" s="152" t="str">
        <f t="shared" ref="I2137:I2200" si="384">VLOOKUP(B2137*100+C2137,テスト,2,0)</f>
        <v>白梅学園</v>
      </c>
      <c r="K2137" s="152" t="str">
        <f t="shared" ref="K2137:K2200" si="385">R2137</f>
        <v>女</v>
      </c>
      <c r="M2137" s="380">
        <v>63167</v>
      </c>
      <c r="N2137" s="380" t="s">
        <v>268</v>
      </c>
      <c r="O2137" s="380" t="s">
        <v>3817</v>
      </c>
      <c r="P2137" s="380" t="s">
        <v>319</v>
      </c>
      <c r="Q2137" s="380" t="s">
        <v>557</v>
      </c>
      <c r="R2137" s="380" t="s">
        <v>886</v>
      </c>
      <c r="S2137" s="379"/>
      <c r="T2137" s="380">
        <v>2</v>
      </c>
    </row>
    <row r="2138" spans="1:20" x14ac:dyDescent="0.2">
      <c r="A2138" s="151">
        <f t="shared" si="376"/>
        <v>63169</v>
      </c>
      <c r="B2138" s="151">
        <f t="shared" si="377"/>
        <v>6</v>
      </c>
      <c r="C2138" s="152">
        <f t="shared" si="378"/>
        <v>31</v>
      </c>
      <c r="D2138" s="152" t="str">
        <f t="shared" si="379"/>
        <v>髙杉</v>
      </c>
      <c r="E2138" s="152" t="str">
        <f t="shared" si="380"/>
        <v>梨紗</v>
      </c>
      <c r="F2138" s="153" t="str">
        <f t="shared" si="381"/>
        <v>ﾀｶｽｷﾞ</v>
      </c>
      <c r="G2138" s="153" t="str">
        <f t="shared" si="382"/>
        <v>ﾘｻ</v>
      </c>
      <c r="H2138" s="154">
        <f t="shared" si="383"/>
        <v>2</v>
      </c>
      <c r="I2138" s="152" t="str">
        <f t="shared" si="384"/>
        <v>白梅学園</v>
      </c>
      <c r="K2138" s="152" t="str">
        <f t="shared" si="385"/>
        <v>女</v>
      </c>
      <c r="M2138" s="380">
        <v>63169</v>
      </c>
      <c r="N2138" s="380" t="s">
        <v>3818</v>
      </c>
      <c r="O2138" s="380" t="s">
        <v>1644</v>
      </c>
      <c r="P2138" s="380" t="s">
        <v>3819</v>
      </c>
      <c r="Q2138" s="380" t="s">
        <v>424</v>
      </c>
      <c r="R2138" s="380" t="s">
        <v>886</v>
      </c>
      <c r="S2138" s="379"/>
      <c r="T2138" s="380">
        <v>2</v>
      </c>
    </row>
    <row r="2139" spans="1:20" x14ac:dyDescent="0.2">
      <c r="A2139" s="151">
        <f t="shared" si="376"/>
        <v>63170</v>
      </c>
      <c r="B2139" s="151">
        <f t="shared" si="377"/>
        <v>6</v>
      </c>
      <c r="C2139" s="152">
        <f t="shared" si="378"/>
        <v>31</v>
      </c>
      <c r="D2139" s="152" t="str">
        <f t="shared" si="379"/>
        <v>堀内</v>
      </c>
      <c r="E2139" s="152" t="str">
        <f t="shared" si="380"/>
        <v>瑠奈</v>
      </c>
      <c r="F2139" s="153" t="str">
        <f t="shared" si="381"/>
        <v>ﾎﾘｳﾁ</v>
      </c>
      <c r="G2139" s="153" t="str">
        <f t="shared" si="382"/>
        <v>ﾙﾅ</v>
      </c>
      <c r="H2139" s="154">
        <f t="shared" si="383"/>
        <v>2</v>
      </c>
      <c r="I2139" s="152" t="str">
        <f t="shared" si="384"/>
        <v>白梅学園</v>
      </c>
      <c r="K2139" s="152" t="str">
        <f t="shared" si="385"/>
        <v>女</v>
      </c>
      <c r="M2139" s="380">
        <v>63170</v>
      </c>
      <c r="N2139" s="380" t="s">
        <v>1314</v>
      </c>
      <c r="O2139" s="380" t="s">
        <v>2162</v>
      </c>
      <c r="P2139" s="380" t="s">
        <v>1315</v>
      </c>
      <c r="Q2139" s="380" t="s">
        <v>1237</v>
      </c>
      <c r="R2139" s="380" t="s">
        <v>886</v>
      </c>
      <c r="S2139" s="379"/>
      <c r="T2139" s="380">
        <v>2</v>
      </c>
    </row>
    <row r="2140" spans="1:20" x14ac:dyDescent="0.2">
      <c r="A2140" s="151">
        <f t="shared" si="376"/>
        <v>63171</v>
      </c>
      <c r="B2140" s="151">
        <f t="shared" si="377"/>
        <v>6</v>
      </c>
      <c r="C2140" s="152">
        <f t="shared" si="378"/>
        <v>31</v>
      </c>
      <c r="D2140" s="152" t="str">
        <f t="shared" si="379"/>
        <v>水谷</v>
      </c>
      <c r="E2140" s="152" t="str">
        <f t="shared" si="380"/>
        <v>彩芽</v>
      </c>
      <c r="F2140" s="153" t="str">
        <f t="shared" si="381"/>
        <v>ﾐｽﾞﾀﾆ</v>
      </c>
      <c r="G2140" s="153" t="str">
        <f t="shared" si="382"/>
        <v>ｱﾔﾒ</v>
      </c>
      <c r="H2140" s="154">
        <f t="shared" si="383"/>
        <v>2</v>
      </c>
      <c r="I2140" s="152" t="str">
        <f t="shared" si="384"/>
        <v>白梅学園</v>
      </c>
      <c r="K2140" s="152" t="str">
        <f t="shared" si="385"/>
        <v>女</v>
      </c>
      <c r="M2140" s="380">
        <v>63171</v>
      </c>
      <c r="N2140" s="380" t="s">
        <v>2018</v>
      </c>
      <c r="O2140" s="380" t="s">
        <v>3820</v>
      </c>
      <c r="P2140" s="380" t="s">
        <v>2249</v>
      </c>
      <c r="Q2140" s="380" t="s">
        <v>3821</v>
      </c>
      <c r="R2140" s="380" t="s">
        <v>886</v>
      </c>
      <c r="S2140" s="379"/>
      <c r="T2140" s="380">
        <v>2</v>
      </c>
    </row>
    <row r="2141" spans="1:20" x14ac:dyDescent="0.2">
      <c r="A2141" s="151">
        <f t="shared" si="376"/>
        <v>63172</v>
      </c>
      <c r="B2141" s="151">
        <f t="shared" si="377"/>
        <v>6</v>
      </c>
      <c r="C2141" s="152">
        <f t="shared" si="378"/>
        <v>31</v>
      </c>
      <c r="D2141" s="152" t="str">
        <f t="shared" si="379"/>
        <v>山中</v>
      </c>
      <c r="E2141" s="152" t="str">
        <f t="shared" si="380"/>
        <v>比美己</v>
      </c>
      <c r="F2141" s="153" t="str">
        <f t="shared" si="381"/>
        <v>ﾔﾏﾅｶ</v>
      </c>
      <c r="G2141" s="153" t="str">
        <f t="shared" si="382"/>
        <v>ﾋﾋﾞｷ</v>
      </c>
      <c r="H2141" s="154">
        <f t="shared" si="383"/>
        <v>2</v>
      </c>
      <c r="I2141" s="152" t="str">
        <f t="shared" si="384"/>
        <v>白梅学園</v>
      </c>
      <c r="K2141" s="152" t="str">
        <f t="shared" si="385"/>
        <v>女</v>
      </c>
      <c r="M2141" s="380">
        <v>63172</v>
      </c>
      <c r="N2141" s="380" t="s">
        <v>1231</v>
      </c>
      <c r="O2141" s="380" t="s">
        <v>3822</v>
      </c>
      <c r="P2141" s="380" t="s">
        <v>1232</v>
      </c>
      <c r="Q2141" s="380" t="s">
        <v>16</v>
      </c>
      <c r="R2141" s="380" t="s">
        <v>886</v>
      </c>
      <c r="S2141" s="379"/>
      <c r="T2141" s="380">
        <v>2</v>
      </c>
    </row>
    <row r="2142" spans="1:20" x14ac:dyDescent="0.2">
      <c r="A2142" s="151">
        <f t="shared" si="376"/>
        <v>63173</v>
      </c>
      <c r="B2142" s="151">
        <f t="shared" si="377"/>
        <v>6</v>
      </c>
      <c r="C2142" s="152">
        <f t="shared" si="378"/>
        <v>31</v>
      </c>
      <c r="D2142" s="152" t="str">
        <f t="shared" si="379"/>
        <v>阿部</v>
      </c>
      <c r="E2142" s="152" t="str">
        <f t="shared" si="380"/>
        <v>汐莉</v>
      </c>
      <c r="F2142" s="153" t="str">
        <f t="shared" si="381"/>
        <v>ｱﾍﾞ</v>
      </c>
      <c r="G2142" s="153" t="str">
        <f t="shared" si="382"/>
        <v>ｼｵﾘ</v>
      </c>
      <c r="H2142" s="154">
        <f t="shared" si="383"/>
        <v>1</v>
      </c>
      <c r="I2142" s="152" t="str">
        <f t="shared" si="384"/>
        <v>白梅学園</v>
      </c>
      <c r="K2142" s="152" t="str">
        <f t="shared" si="385"/>
        <v>女</v>
      </c>
      <c r="M2142" s="380">
        <v>63173</v>
      </c>
      <c r="N2142" s="380" t="s">
        <v>105</v>
      </c>
      <c r="O2142" s="380" t="s">
        <v>5343</v>
      </c>
      <c r="P2142" s="380" t="s">
        <v>318</v>
      </c>
      <c r="Q2142" s="380" t="s">
        <v>493</v>
      </c>
      <c r="R2142" s="380" t="s">
        <v>886</v>
      </c>
      <c r="S2142" s="379"/>
      <c r="T2142" s="380">
        <v>1</v>
      </c>
    </row>
    <row r="2143" spans="1:20" x14ac:dyDescent="0.2">
      <c r="A2143" s="151">
        <f t="shared" si="376"/>
        <v>63174</v>
      </c>
      <c r="B2143" s="151">
        <f t="shared" si="377"/>
        <v>6</v>
      </c>
      <c r="C2143" s="152">
        <f t="shared" si="378"/>
        <v>31</v>
      </c>
      <c r="D2143" s="152" t="str">
        <f t="shared" si="379"/>
        <v>池高</v>
      </c>
      <c r="E2143" s="152" t="str">
        <f t="shared" si="380"/>
        <v>花</v>
      </c>
      <c r="F2143" s="153" t="str">
        <f t="shared" si="381"/>
        <v>ｲｹﾀﾞｶ</v>
      </c>
      <c r="G2143" s="153" t="str">
        <f t="shared" si="382"/>
        <v>ﾊﾅ</v>
      </c>
      <c r="H2143" s="154">
        <f t="shared" si="383"/>
        <v>1</v>
      </c>
      <c r="I2143" s="152" t="str">
        <f t="shared" si="384"/>
        <v>白梅学園</v>
      </c>
      <c r="K2143" s="152" t="str">
        <f t="shared" si="385"/>
        <v>女</v>
      </c>
      <c r="M2143" s="380">
        <v>63174</v>
      </c>
      <c r="N2143" s="380" t="s">
        <v>5344</v>
      </c>
      <c r="O2143" s="380" t="s">
        <v>2124</v>
      </c>
      <c r="P2143" s="380" t="s">
        <v>5345</v>
      </c>
      <c r="Q2143" s="380" t="s">
        <v>1281</v>
      </c>
      <c r="R2143" s="380" t="s">
        <v>886</v>
      </c>
      <c r="S2143" s="379"/>
      <c r="T2143" s="380">
        <v>1</v>
      </c>
    </row>
    <row r="2144" spans="1:20" x14ac:dyDescent="0.2">
      <c r="A2144" s="151">
        <f t="shared" si="376"/>
        <v>63175</v>
      </c>
      <c r="B2144" s="151">
        <f t="shared" si="377"/>
        <v>6</v>
      </c>
      <c r="C2144" s="152">
        <f t="shared" si="378"/>
        <v>31</v>
      </c>
      <c r="D2144" s="152" t="str">
        <f t="shared" si="379"/>
        <v>岡部</v>
      </c>
      <c r="E2144" s="152" t="str">
        <f t="shared" si="380"/>
        <v>華鈴</v>
      </c>
      <c r="F2144" s="153" t="str">
        <f t="shared" si="381"/>
        <v>ｵｶﾍﾞ</v>
      </c>
      <c r="G2144" s="153" t="str">
        <f t="shared" si="382"/>
        <v>ｶﾘﾝ</v>
      </c>
      <c r="H2144" s="154">
        <f t="shared" si="383"/>
        <v>1</v>
      </c>
      <c r="I2144" s="152" t="str">
        <f t="shared" si="384"/>
        <v>白梅学園</v>
      </c>
      <c r="K2144" s="152" t="str">
        <f t="shared" si="385"/>
        <v>女</v>
      </c>
      <c r="M2144" s="380">
        <v>63175</v>
      </c>
      <c r="N2144" s="380" t="s">
        <v>921</v>
      </c>
      <c r="O2144" s="380" t="s">
        <v>5346</v>
      </c>
      <c r="P2144" s="380" t="s">
        <v>922</v>
      </c>
      <c r="Q2144" s="380" t="s">
        <v>1514</v>
      </c>
      <c r="R2144" s="380" t="s">
        <v>886</v>
      </c>
      <c r="S2144" s="379"/>
      <c r="T2144" s="380">
        <v>1</v>
      </c>
    </row>
    <row r="2145" spans="1:20" x14ac:dyDescent="0.2">
      <c r="A2145" s="151">
        <f t="shared" si="376"/>
        <v>63176</v>
      </c>
      <c r="B2145" s="151">
        <f t="shared" si="377"/>
        <v>6</v>
      </c>
      <c r="C2145" s="152">
        <f t="shared" si="378"/>
        <v>31</v>
      </c>
      <c r="D2145" s="152" t="str">
        <f t="shared" si="379"/>
        <v>川島</v>
      </c>
      <c r="E2145" s="152" t="str">
        <f t="shared" si="380"/>
        <v>琴美</v>
      </c>
      <c r="F2145" s="153" t="str">
        <f t="shared" si="381"/>
        <v>ｶﾜｼﾏ</v>
      </c>
      <c r="G2145" s="153" t="str">
        <f t="shared" si="382"/>
        <v>ｺﾄﾐ</v>
      </c>
      <c r="H2145" s="154">
        <f t="shared" si="383"/>
        <v>1</v>
      </c>
      <c r="I2145" s="152" t="str">
        <f t="shared" si="384"/>
        <v>白梅学園</v>
      </c>
      <c r="K2145" s="152" t="str">
        <f t="shared" si="385"/>
        <v>女</v>
      </c>
      <c r="M2145" s="380">
        <v>63176</v>
      </c>
      <c r="N2145" s="380" t="s">
        <v>109</v>
      </c>
      <c r="O2145" s="380" t="s">
        <v>5347</v>
      </c>
      <c r="P2145" s="380" t="s">
        <v>333</v>
      </c>
      <c r="Q2145" s="380" t="s">
        <v>1787</v>
      </c>
      <c r="R2145" s="380" t="s">
        <v>886</v>
      </c>
      <c r="S2145" s="379"/>
      <c r="T2145" s="380">
        <v>1</v>
      </c>
    </row>
    <row r="2146" spans="1:20" x14ac:dyDescent="0.2">
      <c r="A2146" s="151">
        <f t="shared" si="376"/>
        <v>63177</v>
      </c>
      <c r="B2146" s="151">
        <f t="shared" si="377"/>
        <v>6</v>
      </c>
      <c r="C2146" s="152">
        <f t="shared" si="378"/>
        <v>31</v>
      </c>
      <c r="D2146" s="152" t="str">
        <f t="shared" si="379"/>
        <v>齊藤</v>
      </c>
      <c r="E2146" s="152" t="str">
        <f t="shared" si="380"/>
        <v>なつみ</v>
      </c>
      <c r="F2146" s="153" t="str">
        <f t="shared" si="381"/>
        <v>ｻｲﾄｳ</v>
      </c>
      <c r="G2146" s="153" t="str">
        <f t="shared" si="382"/>
        <v>ﾅﾂﾐ</v>
      </c>
      <c r="H2146" s="154">
        <f t="shared" si="383"/>
        <v>1</v>
      </c>
      <c r="I2146" s="152" t="str">
        <f t="shared" si="384"/>
        <v>白梅学園</v>
      </c>
      <c r="K2146" s="152" t="str">
        <f t="shared" si="385"/>
        <v>女</v>
      </c>
      <c r="M2146" s="380">
        <v>63177</v>
      </c>
      <c r="N2146" s="380" t="s">
        <v>161</v>
      </c>
      <c r="O2146" s="380" t="s">
        <v>5348</v>
      </c>
      <c r="P2146" s="380" t="s">
        <v>321</v>
      </c>
      <c r="Q2146" s="380" t="s">
        <v>351</v>
      </c>
      <c r="R2146" s="380" t="s">
        <v>886</v>
      </c>
      <c r="S2146" s="379"/>
      <c r="T2146" s="380">
        <v>1</v>
      </c>
    </row>
    <row r="2147" spans="1:20" x14ac:dyDescent="0.2">
      <c r="A2147" s="151">
        <f t="shared" si="376"/>
        <v>63178</v>
      </c>
      <c r="B2147" s="151">
        <f t="shared" si="377"/>
        <v>6</v>
      </c>
      <c r="C2147" s="152">
        <f t="shared" si="378"/>
        <v>31</v>
      </c>
      <c r="D2147" s="152" t="str">
        <f t="shared" si="379"/>
        <v>佐藤</v>
      </c>
      <c r="E2147" s="152" t="str">
        <f t="shared" si="380"/>
        <v>千紘</v>
      </c>
      <c r="F2147" s="153" t="str">
        <f t="shared" si="381"/>
        <v>ｻﾄｳ</v>
      </c>
      <c r="G2147" s="153" t="str">
        <f t="shared" si="382"/>
        <v>ﾁﾋﾛ</v>
      </c>
      <c r="H2147" s="154">
        <f t="shared" si="383"/>
        <v>1</v>
      </c>
      <c r="I2147" s="152" t="str">
        <f t="shared" si="384"/>
        <v>白梅学園</v>
      </c>
      <c r="K2147" s="152" t="str">
        <f t="shared" si="385"/>
        <v>女</v>
      </c>
      <c r="M2147" s="380">
        <v>63178</v>
      </c>
      <c r="N2147" s="380" t="s">
        <v>101</v>
      </c>
      <c r="O2147" s="380" t="s">
        <v>5349</v>
      </c>
      <c r="P2147" s="380" t="s">
        <v>313</v>
      </c>
      <c r="Q2147" s="380" t="s">
        <v>492</v>
      </c>
      <c r="R2147" s="380" t="s">
        <v>886</v>
      </c>
      <c r="S2147" s="379"/>
      <c r="T2147" s="380">
        <v>1</v>
      </c>
    </row>
    <row r="2148" spans="1:20" x14ac:dyDescent="0.2">
      <c r="A2148" s="151">
        <f t="shared" si="376"/>
        <v>63179</v>
      </c>
      <c r="B2148" s="151">
        <f t="shared" si="377"/>
        <v>6</v>
      </c>
      <c r="C2148" s="152">
        <f t="shared" si="378"/>
        <v>31</v>
      </c>
      <c r="D2148" s="152" t="str">
        <f t="shared" si="379"/>
        <v>清水</v>
      </c>
      <c r="E2148" s="152" t="str">
        <f t="shared" si="380"/>
        <v>羽菜</v>
      </c>
      <c r="F2148" s="153" t="str">
        <f t="shared" si="381"/>
        <v>ｼﾐｽﾞ</v>
      </c>
      <c r="G2148" s="153" t="str">
        <f t="shared" si="382"/>
        <v>ﾊﾅ</v>
      </c>
      <c r="H2148" s="154">
        <f t="shared" si="383"/>
        <v>1</v>
      </c>
      <c r="I2148" s="152" t="str">
        <f t="shared" si="384"/>
        <v>白梅学園</v>
      </c>
      <c r="K2148" s="152" t="str">
        <f t="shared" si="385"/>
        <v>女</v>
      </c>
      <c r="M2148" s="380">
        <v>63179</v>
      </c>
      <c r="N2148" s="380" t="s">
        <v>174</v>
      </c>
      <c r="O2148" s="380" t="s">
        <v>5350</v>
      </c>
      <c r="P2148" s="380" t="s">
        <v>542</v>
      </c>
      <c r="Q2148" s="380" t="s">
        <v>1281</v>
      </c>
      <c r="R2148" s="380" t="s">
        <v>886</v>
      </c>
      <c r="S2148" s="379"/>
      <c r="T2148" s="380">
        <v>1</v>
      </c>
    </row>
    <row r="2149" spans="1:20" x14ac:dyDescent="0.2">
      <c r="A2149" s="151">
        <f t="shared" si="376"/>
        <v>63180</v>
      </c>
      <c r="B2149" s="151">
        <f t="shared" si="377"/>
        <v>6</v>
      </c>
      <c r="C2149" s="152">
        <f t="shared" si="378"/>
        <v>31</v>
      </c>
      <c r="D2149" s="152" t="str">
        <f t="shared" si="379"/>
        <v>山西</v>
      </c>
      <c r="E2149" s="152" t="str">
        <f t="shared" si="380"/>
        <v>桃子</v>
      </c>
      <c r="F2149" s="153" t="str">
        <f t="shared" si="381"/>
        <v>ﾔﾏﾆｼ</v>
      </c>
      <c r="G2149" s="153" t="str">
        <f t="shared" si="382"/>
        <v>ﾓﾓｺ</v>
      </c>
      <c r="H2149" s="154">
        <f t="shared" si="383"/>
        <v>1</v>
      </c>
      <c r="I2149" s="152" t="str">
        <f t="shared" si="384"/>
        <v>白梅学園</v>
      </c>
      <c r="K2149" s="152" t="str">
        <f t="shared" si="385"/>
        <v>女</v>
      </c>
      <c r="M2149" s="380">
        <v>63180</v>
      </c>
      <c r="N2149" s="380" t="s">
        <v>5351</v>
      </c>
      <c r="O2149" s="380" t="s">
        <v>3874</v>
      </c>
      <c r="P2149" s="380" t="s">
        <v>5352</v>
      </c>
      <c r="Q2149" s="380" t="s">
        <v>3798</v>
      </c>
      <c r="R2149" s="380" t="s">
        <v>886</v>
      </c>
      <c r="S2149" s="379"/>
      <c r="T2149" s="380">
        <v>1</v>
      </c>
    </row>
    <row r="2150" spans="1:20" x14ac:dyDescent="0.2">
      <c r="A2150" s="151">
        <f t="shared" si="376"/>
        <v>63181</v>
      </c>
      <c r="B2150" s="151">
        <f t="shared" si="377"/>
        <v>6</v>
      </c>
      <c r="C2150" s="152">
        <f t="shared" si="378"/>
        <v>31</v>
      </c>
      <c r="D2150" s="152" t="str">
        <f t="shared" si="379"/>
        <v>谷口</v>
      </c>
      <c r="E2150" s="152" t="str">
        <f t="shared" si="380"/>
        <v>真理</v>
      </c>
      <c r="F2150" s="153" t="str">
        <f t="shared" si="381"/>
        <v>ﾀﾆｸﾞﾁ</v>
      </c>
      <c r="G2150" s="153" t="str">
        <f t="shared" si="382"/>
        <v>ﾏﾘ</v>
      </c>
      <c r="H2150" s="154">
        <f t="shared" si="383"/>
        <v>1</v>
      </c>
      <c r="I2150" s="152" t="str">
        <f t="shared" si="384"/>
        <v>白梅学園</v>
      </c>
      <c r="K2150" s="152" t="str">
        <f t="shared" si="385"/>
        <v>女</v>
      </c>
      <c r="M2150" s="380">
        <v>63181</v>
      </c>
      <c r="N2150" s="380" t="s">
        <v>287</v>
      </c>
      <c r="O2150" s="380" t="s">
        <v>6276</v>
      </c>
      <c r="P2150" s="380" t="s">
        <v>654</v>
      </c>
      <c r="Q2150" s="380" t="s">
        <v>5116</v>
      </c>
      <c r="R2150" s="380" t="s">
        <v>886</v>
      </c>
      <c r="S2150" s="379"/>
      <c r="T2150" s="380">
        <v>1</v>
      </c>
    </row>
    <row r="2151" spans="1:20" x14ac:dyDescent="0.2">
      <c r="A2151" s="151">
        <f t="shared" si="376"/>
        <v>63202</v>
      </c>
      <c r="B2151" s="151">
        <f t="shared" si="377"/>
        <v>6</v>
      </c>
      <c r="C2151" s="152">
        <f t="shared" si="378"/>
        <v>32</v>
      </c>
      <c r="D2151" s="152" t="str">
        <f t="shared" si="379"/>
        <v>百瀬</v>
      </c>
      <c r="E2151" s="152" t="str">
        <f t="shared" si="380"/>
        <v>公一</v>
      </c>
      <c r="F2151" s="153" t="str">
        <f t="shared" si="381"/>
        <v>ﾓﾓｾ</v>
      </c>
      <c r="G2151" s="153" t="str">
        <f t="shared" si="382"/>
        <v>ｺｳｲﾁ</v>
      </c>
      <c r="H2151" s="154">
        <f t="shared" si="383"/>
        <v>3</v>
      </c>
      <c r="I2151" s="152" t="str">
        <f t="shared" si="384"/>
        <v>創価</v>
      </c>
      <c r="K2151" s="152" t="str">
        <f t="shared" si="385"/>
        <v>男</v>
      </c>
      <c r="M2151" s="380">
        <v>63202</v>
      </c>
      <c r="N2151" s="380" t="s">
        <v>1748</v>
      </c>
      <c r="O2151" s="380" t="s">
        <v>2890</v>
      </c>
      <c r="P2151" s="380" t="s">
        <v>1749</v>
      </c>
      <c r="Q2151" s="380" t="s">
        <v>632</v>
      </c>
      <c r="R2151" s="380" t="s">
        <v>885</v>
      </c>
      <c r="S2151" s="379"/>
      <c r="T2151" s="380">
        <v>3</v>
      </c>
    </row>
    <row r="2152" spans="1:20" x14ac:dyDescent="0.2">
      <c r="A2152" s="151">
        <f t="shared" si="376"/>
        <v>63203</v>
      </c>
      <c r="B2152" s="151">
        <f t="shared" si="377"/>
        <v>6</v>
      </c>
      <c r="C2152" s="152">
        <f t="shared" si="378"/>
        <v>32</v>
      </c>
      <c r="D2152" s="152" t="str">
        <f t="shared" si="379"/>
        <v>井上</v>
      </c>
      <c r="E2152" s="152" t="str">
        <f t="shared" si="380"/>
        <v>和哉</v>
      </c>
      <c r="F2152" s="153" t="str">
        <f t="shared" si="381"/>
        <v>ｲﾉｳｴ</v>
      </c>
      <c r="G2152" s="153" t="str">
        <f t="shared" si="382"/>
        <v>ｶｽﾞﾔ</v>
      </c>
      <c r="H2152" s="154">
        <f t="shared" si="383"/>
        <v>3</v>
      </c>
      <c r="I2152" s="152" t="str">
        <f t="shared" si="384"/>
        <v>創価</v>
      </c>
      <c r="K2152" s="152" t="str">
        <f t="shared" si="385"/>
        <v>男</v>
      </c>
      <c r="M2152" s="380">
        <v>63203</v>
      </c>
      <c r="N2152" s="380" t="s">
        <v>166</v>
      </c>
      <c r="O2152" s="380" t="s">
        <v>1464</v>
      </c>
      <c r="P2152" s="380" t="s">
        <v>508</v>
      </c>
      <c r="Q2152" s="380" t="s">
        <v>314</v>
      </c>
      <c r="R2152" s="380" t="s">
        <v>885</v>
      </c>
      <c r="S2152" s="379"/>
      <c r="T2152" s="380">
        <v>3</v>
      </c>
    </row>
    <row r="2153" spans="1:20" x14ac:dyDescent="0.2">
      <c r="A2153" s="151">
        <f t="shared" si="376"/>
        <v>63204</v>
      </c>
      <c r="B2153" s="151">
        <f t="shared" si="377"/>
        <v>6</v>
      </c>
      <c r="C2153" s="152">
        <f t="shared" si="378"/>
        <v>32</v>
      </c>
      <c r="D2153" s="152" t="str">
        <f t="shared" si="379"/>
        <v>小林</v>
      </c>
      <c r="E2153" s="152" t="str">
        <f t="shared" si="380"/>
        <v>光太朗</v>
      </c>
      <c r="F2153" s="153" t="str">
        <f t="shared" si="381"/>
        <v>ｺﾊﾞﾔｼ</v>
      </c>
      <c r="G2153" s="153" t="str">
        <f t="shared" si="382"/>
        <v>ｺｳﾀﾛｳ</v>
      </c>
      <c r="H2153" s="154">
        <f t="shared" si="383"/>
        <v>3</v>
      </c>
      <c r="I2153" s="152" t="str">
        <f t="shared" si="384"/>
        <v>創価</v>
      </c>
      <c r="K2153" s="152" t="str">
        <f t="shared" si="385"/>
        <v>男</v>
      </c>
      <c r="M2153" s="380">
        <v>63204</v>
      </c>
      <c r="N2153" s="380" t="s">
        <v>121</v>
      </c>
      <c r="O2153" s="380" t="s">
        <v>2891</v>
      </c>
      <c r="P2153" s="380" t="s">
        <v>375</v>
      </c>
      <c r="Q2153" s="380" t="s">
        <v>381</v>
      </c>
      <c r="R2153" s="380" t="s">
        <v>885</v>
      </c>
      <c r="S2153" s="379"/>
      <c r="T2153" s="380">
        <v>3</v>
      </c>
    </row>
    <row r="2154" spans="1:20" x14ac:dyDescent="0.2">
      <c r="A2154" s="151">
        <f t="shared" si="376"/>
        <v>63207</v>
      </c>
      <c r="B2154" s="151">
        <f t="shared" si="377"/>
        <v>6</v>
      </c>
      <c r="C2154" s="152">
        <f t="shared" si="378"/>
        <v>32</v>
      </c>
      <c r="D2154" s="152" t="str">
        <f t="shared" si="379"/>
        <v>赤沼</v>
      </c>
      <c r="E2154" s="152" t="str">
        <f t="shared" si="380"/>
        <v>孝一</v>
      </c>
      <c r="F2154" s="153" t="str">
        <f t="shared" si="381"/>
        <v>ｱｶﾇﾏ</v>
      </c>
      <c r="G2154" s="153" t="str">
        <f t="shared" si="382"/>
        <v>ｺｳｲﾁ</v>
      </c>
      <c r="H2154" s="154">
        <f t="shared" si="383"/>
        <v>3</v>
      </c>
      <c r="I2154" s="152" t="str">
        <f t="shared" si="384"/>
        <v>創価</v>
      </c>
      <c r="K2154" s="152" t="str">
        <f t="shared" si="385"/>
        <v>男</v>
      </c>
      <c r="M2154" s="380">
        <v>63207</v>
      </c>
      <c r="N2154" s="380" t="s">
        <v>2892</v>
      </c>
      <c r="O2154" s="380" t="s">
        <v>2893</v>
      </c>
      <c r="P2154" s="380" t="s">
        <v>2894</v>
      </c>
      <c r="Q2154" s="380" t="s">
        <v>632</v>
      </c>
      <c r="R2154" s="380" t="s">
        <v>885</v>
      </c>
      <c r="S2154" s="379"/>
      <c r="T2154" s="380">
        <v>3</v>
      </c>
    </row>
    <row r="2155" spans="1:20" x14ac:dyDescent="0.2">
      <c r="A2155" s="151">
        <f t="shared" si="376"/>
        <v>63209</v>
      </c>
      <c r="B2155" s="151">
        <f t="shared" si="377"/>
        <v>6</v>
      </c>
      <c r="C2155" s="152">
        <f t="shared" si="378"/>
        <v>32</v>
      </c>
      <c r="D2155" s="152" t="str">
        <f t="shared" si="379"/>
        <v>大久保</v>
      </c>
      <c r="E2155" s="152" t="str">
        <f t="shared" si="380"/>
        <v>悠</v>
      </c>
      <c r="F2155" s="153" t="str">
        <f t="shared" si="381"/>
        <v>ｵｵｸﾎﾞ</v>
      </c>
      <c r="G2155" s="153" t="str">
        <f t="shared" si="382"/>
        <v>ﾕｳ</v>
      </c>
      <c r="H2155" s="154">
        <f t="shared" si="383"/>
        <v>3</v>
      </c>
      <c r="I2155" s="152" t="str">
        <f t="shared" si="384"/>
        <v>創価</v>
      </c>
      <c r="K2155" s="152" t="str">
        <f t="shared" si="385"/>
        <v>男</v>
      </c>
      <c r="M2155" s="380">
        <v>63209</v>
      </c>
      <c r="N2155" s="380" t="s">
        <v>428</v>
      </c>
      <c r="O2155" s="380" t="s">
        <v>1242</v>
      </c>
      <c r="P2155" s="380" t="s">
        <v>429</v>
      </c>
      <c r="Q2155" s="380" t="s">
        <v>549</v>
      </c>
      <c r="R2155" s="380" t="s">
        <v>885</v>
      </c>
      <c r="S2155" s="379"/>
      <c r="T2155" s="380">
        <v>3</v>
      </c>
    </row>
    <row r="2156" spans="1:20" x14ac:dyDescent="0.2">
      <c r="A2156" s="151">
        <f t="shared" si="376"/>
        <v>63211</v>
      </c>
      <c r="B2156" s="151">
        <f t="shared" si="377"/>
        <v>6</v>
      </c>
      <c r="C2156" s="152">
        <f t="shared" si="378"/>
        <v>32</v>
      </c>
      <c r="D2156" s="152" t="str">
        <f t="shared" si="379"/>
        <v>石谷</v>
      </c>
      <c r="E2156" s="152" t="str">
        <f t="shared" si="380"/>
        <v>小蒔</v>
      </c>
      <c r="F2156" s="153" t="str">
        <f t="shared" si="381"/>
        <v>ｲｼﾀﾆ</v>
      </c>
      <c r="G2156" s="153" t="str">
        <f t="shared" si="382"/>
        <v>ｺﾏｷ</v>
      </c>
      <c r="H2156" s="154">
        <f t="shared" si="383"/>
        <v>2</v>
      </c>
      <c r="I2156" s="152" t="str">
        <f t="shared" si="384"/>
        <v>創価</v>
      </c>
      <c r="K2156" s="152" t="str">
        <f t="shared" si="385"/>
        <v>男</v>
      </c>
      <c r="M2156" s="380">
        <v>63211</v>
      </c>
      <c r="N2156" s="380" t="s">
        <v>3823</v>
      </c>
      <c r="O2156" s="380" t="s">
        <v>3824</v>
      </c>
      <c r="P2156" s="380" t="s">
        <v>3825</v>
      </c>
      <c r="Q2156" s="380" t="s">
        <v>3826</v>
      </c>
      <c r="R2156" s="380" t="s">
        <v>885</v>
      </c>
      <c r="S2156" s="379"/>
      <c r="T2156" s="380">
        <v>2</v>
      </c>
    </row>
    <row r="2157" spans="1:20" x14ac:dyDescent="0.2">
      <c r="A2157" s="151">
        <f t="shared" si="376"/>
        <v>63213</v>
      </c>
      <c r="B2157" s="151">
        <f t="shared" si="377"/>
        <v>6</v>
      </c>
      <c r="C2157" s="152">
        <f t="shared" si="378"/>
        <v>32</v>
      </c>
      <c r="D2157" s="152" t="str">
        <f t="shared" si="379"/>
        <v>田巻</v>
      </c>
      <c r="E2157" s="152" t="str">
        <f t="shared" si="380"/>
        <v>広海</v>
      </c>
      <c r="F2157" s="153" t="str">
        <f t="shared" si="381"/>
        <v>ﾀﾏｷ</v>
      </c>
      <c r="G2157" s="153" t="str">
        <f t="shared" si="382"/>
        <v>ﾋﾛｳﾐ</v>
      </c>
      <c r="H2157" s="154">
        <f t="shared" si="383"/>
        <v>2</v>
      </c>
      <c r="I2157" s="152" t="str">
        <f t="shared" si="384"/>
        <v>創価</v>
      </c>
      <c r="K2157" s="152" t="str">
        <f t="shared" si="385"/>
        <v>男</v>
      </c>
      <c r="M2157" s="380">
        <v>63213</v>
      </c>
      <c r="N2157" s="380" t="s">
        <v>3827</v>
      </c>
      <c r="O2157" s="380" t="s">
        <v>3828</v>
      </c>
      <c r="P2157" s="380" t="s">
        <v>1717</v>
      </c>
      <c r="Q2157" s="380" t="s">
        <v>3829</v>
      </c>
      <c r="R2157" s="380" t="s">
        <v>885</v>
      </c>
      <c r="S2157" s="379"/>
      <c r="T2157" s="380">
        <v>2</v>
      </c>
    </row>
    <row r="2158" spans="1:20" x14ac:dyDescent="0.2">
      <c r="A2158" s="151">
        <f t="shared" si="376"/>
        <v>63214</v>
      </c>
      <c r="B2158" s="151">
        <f t="shared" si="377"/>
        <v>6</v>
      </c>
      <c r="C2158" s="152">
        <f t="shared" si="378"/>
        <v>32</v>
      </c>
      <c r="D2158" s="152" t="str">
        <f t="shared" si="379"/>
        <v>長谷川</v>
      </c>
      <c r="E2158" s="152" t="str">
        <f t="shared" si="380"/>
        <v>哲也</v>
      </c>
      <c r="F2158" s="153" t="str">
        <f t="shared" si="381"/>
        <v>ﾊｾｶﾞﾜ</v>
      </c>
      <c r="G2158" s="153" t="str">
        <f t="shared" si="382"/>
        <v>ﾃﾂﾔ</v>
      </c>
      <c r="H2158" s="154">
        <f t="shared" si="383"/>
        <v>2</v>
      </c>
      <c r="I2158" s="152" t="str">
        <f t="shared" si="384"/>
        <v>創価</v>
      </c>
      <c r="K2158" s="152" t="str">
        <f t="shared" si="385"/>
        <v>男</v>
      </c>
      <c r="M2158" s="380">
        <v>63214</v>
      </c>
      <c r="N2158" s="380" t="s">
        <v>499</v>
      </c>
      <c r="O2158" s="380" t="s">
        <v>3830</v>
      </c>
      <c r="P2158" s="380" t="s">
        <v>509</v>
      </c>
      <c r="Q2158" s="380" t="s">
        <v>3831</v>
      </c>
      <c r="R2158" s="380" t="s">
        <v>885</v>
      </c>
      <c r="S2158" s="379"/>
      <c r="T2158" s="380">
        <v>2</v>
      </c>
    </row>
    <row r="2159" spans="1:20" x14ac:dyDescent="0.2">
      <c r="A2159" s="151">
        <f t="shared" si="376"/>
        <v>63216</v>
      </c>
      <c r="B2159" s="151">
        <f t="shared" si="377"/>
        <v>6</v>
      </c>
      <c r="C2159" s="152">
        <f t="shared" si="378"/>
        <v>32</v>
      </c>
      <c r="D2159" s="152" t="str">
        <f t="shared" si="379"/>
        <v>薄田</v>
      </c>
      <c r="E2159" s="152" t="str">
        <f t="shared" si="380"/>
        <v>哲平</v>
      </c>
      <c r="F2159" s="153" t="str">
        <f t="shared" si="381"/>
        <v>ｳｽﾀﾞ</v>
      </c>
      <c r="G2159" s="153" t="str">
        <f t="shared" si="382"/>
        <v>ﾃｯﾍﾟｲ</v>
      </c>
      <c r="H2159" s="154">
        <f t="shared" si="383"/>
        <v>2</v>
      </c>
      <c r="I2159" s="152" t="str">
        <f t="shared" si="384"/>
        <v>創価</v>
      </c>
      <c r="K2159" s="152" t="str">
        <f t="shared" si="385"/>
        <v>男</v>
      </c>
      <c r="M2159" s="380">
        <v>63216</v>
      </c>
      <c r="N2159" s="380" t="s">
        <v>4653</v>
      </c>
      <c r="O2159" s="380" t="s">
        <v>4654</v>
      </c>
      <c r="P2159" s="380" t="s">
        <v>4655</v>
      </c>
      <c r="Q2159" s="380" t="s">
        <v>4656</v>
      </c>
      <c r="R2159" s="380" t="s">
        <v>885</v>
      </c>
      <c r="S2159" s="379"/>
      <c r="T2159" s="380">
        <v>2</v>
      </c>
    </row>
    <row r="2160" spans="1:20" x14ac:dyDescent="0.2">
      <c r="A2160" s="151">
        <f t="shared" si="376"/>
        <v>63217</v>
      </c>
      <c r="B2160" s="151">
        <f t="shared" si="377"/>
        <v>6</v>
      </c>
      <c r="C2160" s="152">
        <f t="shared" si="378"/>
        <v>32</v>
      </c>
      <c r="D2160" s="152" t="str">
        <f t="shared" si="379"/>
        <v>小山</v>
      </c>
      <c r="E2160" s="152" t="str">
        <f t="shared" si="380"/>
        <v>清史</v>
      </c>
      <c r="F2160" s="153" t="str">
        <f t="shared" si="381"/>
        <v>ｺﾔﾏ</v>
      </c>
      <c r="G2160" s="153" t="str">
        <f t="shared" si="382"/>
        <v>ｷﾖｼ</v>
      </c>
      <c r="H2160" s="154">
        <f t="shared" si="383"/>
        <v>2</v>
      </c>
      <c r="I2160" s="152" t="str">
        <f t="shared" si="384"/>
        <v>創価</v>
      </c>
      <c r="K2160" s="152" t="str">
        <f t="shared" si="385"/>
        <v>男</v>
      </c>
      <c r="M2160" s="380">
        <v>63217</v>
      </c>
      <c r="N2160" s="380" t="s">
        <v>238</v>
      </c>
      <c r="O2160" s="380" t="s">
        <v>4657</v>
      </c>
      <c r="P2160" s="380" t="s">
        <v>466</v>
      </c>
      <c r="Q2160" s="380" t="s">
        <v>4658</v>
      </c>
      <c r="R2160" s="380" t="s">
        <v>885</v>
      </c>
      <c r="S2160" s="379"/>
      <c r="T2160" s="380">
        <v>2</v>
      </c>
    </row>
    <row r="2161" spans="1:20" x14ac:dyDescent="0.2">
      <c r="A2161" s="151">
        <f t="shared" si="376"/>
        <v>63218</v>
      </c>
      <c r="B2161" s="151">
        <f t="shared" si="377"/>
        <v>6</v>
      </c>
      <c r="C2161" s="152">
        <f t="shared" si="378"/>
        <v>32</v>
      </c>
      <c r="D2161" s="152" t="str">
        <f t="shared" si="379"/>
        <v>中林</v>
      </c>
      <c r="E2161" s="152" t="str">
        <f t="shared" si="380"/>
        <v>英敏</v>
      </c>
      <c r="F2161" s="153" t="str">
        <f t="shared" si="381"/>
        <v>ﾅｶﾊﾞﾔｼ</v>
      </c>
      <c r="G2161" s="153" t="str">
        <f t="shared" si="382"/>
        <v>ﾋﾃﾞﾄｼ</v>
      </c>
      <c r="H2161" s="154">
        <f t="shared" si="383"/>
        <v>2</v>
      </c>
      <c r="I2161" s="152" t="str">
        <f t="shared" si="384"/>
        <v>創価</v>
      </c>
      <c r="K2161" s="152" t="str">
        <f t="shared" si="385"/>
        <v>男</v>
      </c>
      <c r="M2161" s="380">
        <v>63218</v>
      </c>
      <c r="N2161" s="380" t="s">
        <v>4659</v>
      </c>
      <c r="O2161" s="380" t="s">
        <v>4660</v>
      </c>
      <c r="P2161" s="380" t="s">
        <v>4661</v>
      </c>
      <c r="Q2161" s="380" t="s">
        <v>1301</v>
      </c>
      <c r="R2161" s="380" t="s">
        <v>885</v>
      </c>
      <c r="S2161" s="379"/>
      <c r="T2161" s="380">
        <v>2</v>
      </c>
    </row>
    <row r="2162" spans="1:20" x14ac:dyDescent="0.2">
      <c r="A2162" s="151">
        <f t="shared" si="376"/>
        <v>63219</v>
      </c>
      <c r="B2162" s="151">
        <f t="shared" si="377"/>
        <v>6</v>
      </c>
      <c r="C2162" s="152">
        <f t="shared" si="378"/>
        <v>32</v>
      </c>
      <c r="D2162" s="152" t="str">
        <f t="shared" si="379"/>
        <v>久野</v>
      </c>
      <c r="E2162" s="152" t="str">
        <f t="shared" si="380"/>
        <v>哲大</v>
      </c>
      <c r="F2162" s="153" t="str">
        <f t="shared" si="381"/>
        <v>ｸﾉ</v>
      </c>
      <c r="G2162" s="153" t="str">
        <f t="shared" si="382"/>
        <v>ﾖｼﾋﾛ</v>
      </c>
      <c r="H2162" s="154">
        <f t="shared" si="383"/>
        <v>2</v>
      </c>
      <c r="I2162" s="152" t="str">
        <f t="shared" si="384"/>
        <v>創価</v>
      </c>
      <c r="K2162" s="152" t="str">
        <f t="shared" si="385"/>
        <v>男</v>
      </c>
      <c r="M2162" s="380">
        <v>63219</v>
      </c>
      <c r="N2162" s="380" t="s">
        <v>4662</v>
      </c>
      <c r="O2162" s="380" t="s">
        <v>4663</v>
      </c>
      <c r="P2162" s="380" t="s">
        <v>4664</v>
      </c>
      <c r="Q2162" s="380" t="s">
        <v>331</v>
      </c>
      <c r="R2162" s="380" t="s">
        <v>885</v>
      </c>
      <c r="S2162" s="379"/>
      <c r="T2162" s="380">
        <v>2</v>
      </c>
    </row>
    <row r="2163" spans="1:20" x14ac:dyDescent="0.2">
      <c r="A2163" s="151">
        <f t="shared" si="376"/>
        <v>63220</v>
      </c>
      <c r="B2163" s="151">
        <f t="shared" si="377"/>
        <v>6</v>
      </c>
      <c r="C2163" s="152">
        <f t="shared" si="378"/>
        <v>32</v>
      </c>
      <c r="D2163" s="152" t="str">
        <f t="shared" si="379"/>
        <v>小椋</v>
      </c>
      <c r="E2163" s="152" t="str">
        <f t="shared" si="380"/>
        <v>正志</v>
      </c>
      <c r="F2163" s="153" t="str">
        <f t="shared" si="381"/>
        <v>ｵｸﾞﾗ</v>
      </c>
      <c r="G2163" s="153" t="str">
        <f t="shared" si="382"/>
        <v>ﾏｻｼ</v>
      </c>
      <c r="H2163" s="154">
        <f t="shared" si="383"/>
        <v>2</v>
      </c>
      <c r="I2163" s="152" t="str">
        <f t="shared" si="384"/>
        <v>創価</v>
      </c>
      <c r="K2163" s="152" t="str">
        <f t="shared" si="385"/>
        <v>男</v>
      </c>
      <c r="M2163" s="380">
        <v>63220</v>
      </c>
      <c r="N2163" s="380" t="s">
        <v>4665</v>
      </c>
      <c r="O2163" s="380" t="s">
        <v>4666</v>
      </c>
      <c r="P2163" s="380" t="s">
        <v>4667</v>
      </c>
      <c r="Q2163" s="380" t="s">
        <v>927</v>
      </c>
      <c r="R2163" s="380" t="s">
        <v>885</v>
      </c>
      <c r="S2163" s="379"/>
      <c r="T2163" s="380">
        <v>2</v>
      </c>
    </row>
    <row r="2164" spans="1:20" x14ac:dyDescent="0.2">
      <c r="A2164" s="151">
        <f t="shared" si="376"/>
        <v>63221</v>
      </c>
      <c r="B2164" s="151">
        <f t="shared" si="377"/>
        <v>6</v>
      </c>
      <c r="C2164" s="152">
        <f t="shared" si="378"/>
        <v>32</v>
      </c>
      <c r="D2164" s="152" t="str">
        <f t="shared" si="379"/>
        <v>宮﨑</v>
      </c>
      <c r="E2164" s="152" t="str">
        <f t="shared" si="380"/>
        <v>博志</v>
      </c>
      <c r="F2164" s="153" t="str">
        <f t="shared" si="381"/>
        <v>ﾐﾔｻﾞｷ</v>
      </c>
      <c r="G2164" s="153" t="str">
        <f t="shared" si="382"/>
        <v>ﾋﾛｼ</v>
      </c>
      <c r="H2164" s="154">
        <f t="shared" si="383"/>
        <v>2</v>
      </c>
      <c r="I2164" s="152" t="str">
        <f t="shared" si="384"/>
        <v>創価</v>
      </c>
      <c r="K2164" s="152" t="str">
        <f t="shared" si="385"/>
        <v>男</v>
      </c>
      <c r="M2164" s="380">
        <v>63221</v>
      </c>
      <c r="N2164" s="380" t="s">
        <v>1399</v>
      </c>
      <c r="O2164" s="380" t="s">
        <v>4668</v>
      </c>
      <c r="P2164" s="380" t="s">
        <v>1334</v>
      </c>
      <c r="Q2164" s="380" t="s">
        <v>4669</v>
      </c>
      <c r="R2164" s="380" t="s">
        <v>885</v>
      </c>
      <c r="S2164" s="379"/>
      <c r="T2164" s="380">
        <v>2</v>
      </c>
    </row>
    <row r="2165" spans="1:20" x14ac:dyDescent="0.2">
      <c r="A2165" s="151">
        <f t="shared" si="376"/>
        <v>63222</v>
      </c>
      <c r="B2165" s="151">
        <f t="shared" si="377"/>
        <v>6</v>
      </c>
      <c r="C2165" s="152">
        <f t="shared" si="378"/>
        <v>32</v>
      </c>
      <c r="D2165" s="152" t="str">
        <f t="shared" si="379"/>
        <v>水野</v>
      </c>
      <c r="E2165" s="152" t="str">
        <f t="shared" si="380"/>
        <v>晃伸</v>
      </c>
      <c r="F2165" s="153" t="str">
        <f t="shared" si="381"/>
        <v>ﾐｽﾞﾉ</v>
      </c>
      <c r="G2165" s="153" t="str">
        <f t="shared" si="382"/>
        <v>ｱｷﾉﾌﾞ</v>
      </c>
      <c r="H2165" s="154">
        <f t="shared" si="383"/>
        <v>2</v>
      </c>
      <c r="I2165" s="152" t="str">
        <f t="shared" si="384"/>
        <v>創価</v>
      </c>
      <c r="K2165" s="152" t="str">
        <f t="shared" si="385"/>
        <v>男</v>
      </c>
      <c r="M2165" s="380">
        <v>63222</v>
      </c>
      <c r="N2165" s="380" t="s">
        <v>3642</v>
      </c>
      <c r="O2165" s="380" t="s">
        <v>4670</v>
      </c>
      <c r="P2165" s="380" t="s">
        <v>3643</v>
      </c>
      <c r="Q2165" s="380" t="s">
        <v>4671</v>
      </c>
      <c r="R2165" s="380" t="s">
        <v>885</v>
      </c>
      <c r="S2165" s="379"/>
      <c r="T2165" s="380">
        <v>2</v>
      </c>
    </row>
    <row r="2166" spans="1:20" x14ac:dyDescent="0.2">
      <c r="A2166" s="151">
        <f t="shared" si="376"/>
        <v>63223</v>
      </c>
      <c r="B2166" s="151">
        <f t="shared" si="377"/>
        <v>6</v>
      </c>
      <c r="C2166" s="152">
        <f t="shared" si="378"/>
        <v>32</v>
      </c>
      <c r="D2166" s="152" t="str">
        <f t="shared" si="379"/>
        <v>加藤</v>
      </c>
      <c r="E2166" s="152" t="str">
        <f t="shared" si="380"/>
        <v>直輝</v>
      </c>
      <c r="F2166" s="153" t="str">
        <f t="shared" si="381"/>
        <v>ｶﾄｳ</v>
      </c>
      <c r="G2166" s="153" t="str">
        <f t="shared" si="382"/>
        <v>ﾅｵｷ</v>
      </c>
      <c r="H2166" s="154">
        <f t="shared" si="383"/>
        <v>2</v>
      </c>
      <c r="I2166" s="152" t="str">
        <f t="shared" si="384"/>
        <v>創価</v>
      </c>
      <c r="K2166" s="152" t="str">
        <f t="shared" si="385"/>
        <v>男</v>
      </c>
      <c r="M2166" s="380">
        <v>63223</v>
      </c>
      <c r="N2166" s="380" t="s">
        <v>111</v>
      </c>
      <c r="O2166" s="380" t="s">
        <v>928</v>
      </c>
      <c r="P2166" s="380" t="s">
        <v>348</v>
      </c>
      <c r="Q2166" s="380" t="s">
        <v>385</v>
      </c>
      <c r="R2166" s="380" t="s">
        <v>885</v>
      </c>
      <c r="S2166" s="379"/>
      <c r="T2166" s="380">
        <v>2</v>
      </c>
    </row>
    <row r="2167" spans="1:20" x14ac:dyDescent="0.2">
      <c r="A2167" s="151">
        <f t="shared" si="376"/>
        <v>63224</v>
      </c>
      <c r="B2167" s="151">
        <f t="shared" si="377"/>
        <v>6</v>
      </c>
      <c r="C2167" s="152">
        <f t="shared" si="378"/>
        <v>32</v>
      </c>
      <c r="D2167" s="152" t="str">
        <f t="shared" si="379"/>
        <v>石阪</v>
      </c>
      <c r="E2167" s="152" t="str">
        <f t="shared" si="380"/>
        <v>洋一</v>
      </c>
      <c r="F2167" s="153" t="str">
        <f t="shared" si="381"/>
        <v>ｲｼｻﾞｶ</v>
      </c>
      <c r="G2167" s="153" t="str">
        <f t="shared" si="382"/>
        <v>ﾖｳｲﾁ</v>
      </c>
      <c r="H2167" s="154">
        <f t="shared" si="383"/>
        <v>1</v>
      </c>
      <c r="I2167" s="152" t="str">
        <f t="shared" si="384"/>
        <v>創価</v>
      </c>
      <c r="K2167" s="152" t="str">
        <f t="shared" si="385"/>
        <v>男</v>
      </c>
      <c r="M2167" s="380">
        <v>63224</v>
      </c>
      <c r="N2167" s="380" t="s">
        <v>5353</v>
      </c>
      <c r="O2167" s="380" t="s">
        <v>5354</v>
      </c>
      <c r="P2167" s="380" t="s">
        <v>1325</v>
      </c>
      <c r="Q2167" s="380" t="s">
        <v>5355</v>
      </c>
      <c r="R2167" s="380" t="s">
        <v>885</v>
      </c>
      <c r="S2167" s="379"/>
      <c r="T2167" s="380">
        <v>1</v>
      </c>
    </row>
    <row r="2168" spans="1:20" x14ac:dyDescent="0.2">
      <c r="A2168" s="151">
        <f t="shared" si="376"/>
        <v>63225</v>
      </c>
      <c r="B2168" s="151">
        <f t="shared" si="377"/>
        <v>6</v>
      </c>
      <c r="C2168" s="152">
        <f t="shared" si="378"/>
        <v>32</v>
      </c>
      <c r="D2168" s="152" t="str">
        <f t="shared" si="379"/>
        <v>桜井</v>
      </c>
      <c r="E2168" s="152" t="str">
        <f t="shared" si="380"/>
        <v>広稀</v>
      </c>
      <c r="F2168" s="153" t="str">
        <f t="shared" si="381"/>
        <v>ｻｸﾗｲ</v>
      </c>
      <c r="G2168" s="153" t="str">
        <f t="shared" si="382"/>
        <v>ﾋﾛｷ</v>
      </c>
      <c r="H2168" s="154">
        <f t="shared" si="383"/>
        <v>1</v>
      </c>
      <c r="I2168" s="152" t="str">
        <f t="shared" si="384"/>
        <v>創価</v>
      </c>
      <c r="K2168" s="152" t="str">
        <f t="shared" si="385"/>
        <v>男</v>
      </c>
      <c r="M2168" s="380">
        <v>63225</v>
      </c>
      <c r="N2168" s="380" t="s">
        <v>5356</v>
      </c>
      <c r="O2168" s="380" t="s">
        <v>5357</v>
      </c>
      <c r="P2168" s="380" t="s">
        <v>360</v>
      </c>
      <c r="Q2168" s="380" t="s">
        <v>391</v>
      </c>
      <c r="R2168" s="380" t="s">
        <v>885</v>
      </c>
      <c r="S2168" s="379"/>
      <c r="T2168" s="380">
        <v>1</v>
      </c>
    </row>
    <row r="2169" spans="1:20" x14ac:dyDescent="0.2">
      <c r="A2169" s="151">
        <f t="shared" si="376"/>
        <v>63226</v>
      </c>
      <c r="B2169" s="151">
        <f t="shared" si="377"/>
        <v>6</v>
      </c>
      <c r="C2169" s="152">
        <f t="shared" si="378"/>
        <v>32</v>
      </c>
      <c r="D2169" s="152" t="str">
        <f t="shared" si="379"/>
        <v>大木</v>
      </c>
      <c r="E2169" s="152" t="str">
        <f t="shared" si="380"/>
        <v>陽平</v>
      </c>
      <c r="F2169" s="153" t="str">
        <f t="shared" si="381"/>
        <v>ｵｵｷ</v>
      </c>
      <c r="G2169" s="153" t="str">
        <f t="shared" si="382"/>
        <v>ﾖｳﾍｲ</v>
      </c>
      <c r="H2169" s="154">
        <f t="shared" si="383"/>
        <v>1</v>
      </c>
      <c r="I2169" s="152" t="str">
        <f t="shared" si="384"/>
        <v>創価</v>
      </c>
      <c r="K2169" s="152" t="str">
        <f t="shared" si="385"/>
        <v>男</v>
      </c>
      <c r="M2169" s="380">
        <v>63226</v>
      </c>
      <c r="N2169" s="380" t="s">
        <v>1223</v>
      </c>
      <c r="O2169" s="380" t="s">
        <v>6277</v>
      </c>
      <c r="P2169" s="380" t="s">
        <v>1224</v>
      </c>
      <c r="Q2169" s="380" t="s">
        <v>1646</v>
      </c>
      <c r="R2169" s="380" t="s">
        <v>885</v>
      </c>
      <c r="S2169" s="379"/>
      <c r="T2169" s="380">
        <v>1</v>
      </c>
    </row>
    <row r="2170" spans="1:20" x14ac:dyDescent="0.2">
      <c r="A2170" s="151">
        <f t="shared" si="376"/>
        <v>63227</v>
      </c>
      <c r="B2170" s="151">
        <f t="shared" si="377"/>
        <v>6</v>
      </c>
      <c r="C2170" s="152">
        <f t="shared" si="378"/>
        <v>32</v>
      </c>
      <c r="D2170" s="152" t="str">
        <f t="shared" si="379"/>
        <v>松永</v>
      </c>
      <c r="E2170" s="152" t="str">
        <f t="shared" si="380"/>
        <v>隆之介</v>
      </c>
      <c r="F2170" s="153" t="str">
        <f t="shared" si="381"/>
        <v>ﾏﾂﾅｶﾞ</v>
      </c>
      <c r="G2170" s="153" t="str">
        <f t="shared" si="382"/>
        <v>ﾘｭｳﾉｽｹ</v>
      </c>
      <c r="H2170" s="154">
        <f t="shared" si="383"/>
        <v>1</v>
      </c>
      <c r="I2170" s="152" t="str">
        <f t="shared" si="384"/>
        <v>創価</v>
      </c>
      <c r="K2170" s="152" t="str">
        <f t="shared" si="385"/>
        <v>男</v>
      </c>
      <c r="M2170" s="380">
        <v>63227</v>
      </c>
      <c r="N2170" s="380" t="s">
        <v>607</v>
      </c>
      <c r="O2170" s="380" t="s">
        <v>5487</v>
      </c>
      <c r="P2170" s="380" t="s">
        <v>608</v>
      </c>
      <c r="Q2170" s="380" t="s">
        <v>395</v>
      </c>
      <c r="R2170" s="380" t="s">
        <v>885</v>
      </c>
      <c r="S2170" s="379"/>
      <c r="T2170" s="380">
        <v>1</v>
      </c>
    </row>
    <row r="2171" spans="1:20" x14ac:dyDescent="0.2">
      <c r="A2171" s="151">
        <f t="shared" si="376"/>
        <v>63228</v>
      </c>
      <c r="B2171" s="151">
        <f t="shared" si="377"/>
        <v>6</v>
      </c>
      <c r="C2171" s="152">
        <f t="shared" si="378"/>
        <v>32</v>
      </c>
      <c r="D2171" s="152" t="str">
        <f t="shared" si="379"/>
        <v>勝股</v>
      </c>
      <c r="E2171" s="152" t="str">
        <f t="shared" si="380"/>
        <v>洋一</v>
      </c>
      <c r="F2171" s="153" t="str">
        <f t="shared" si="381"/>
        <v>ｶﾂﾏﾀ</v>
      </c>
      <c r="G2171" s="153" t="str">
        <f t="shared" si="382"/>
        <v>ﾖｳｲﾁ</v>
      </c>
      <c r="H2171" s="154">
        <f t="shared" si="383"/>
        <v>1</v>
      </c>
      <c r="I2171" s="152" t="str">
        <f t="shared" si="384"/>
        <v>創価</v>
      </c>
      <c r="K2171" s="152" t="str">
        <f t="shared" si="385"/>
        <v>男</v>
      </c>
      <c r="M2171" s="380">
        <v>63228</v>
      </c>
      <c r="N2171" s="380" t="s">
        <v>6278</v>
      </c>
      <c r="O2171" s="380" t="s">
        <v>5354</v>
      </c>
      <c r="P2171" s="380" t="s">
        <v>6279</v>
      </c>
      <c r="Q2171" s="380" t="s">
        <v>5355</v>
      </c>
      <c r="R2171" s="380" t="s">
        <v>885</v>
      </c>
      <c r="S2171" s="379"/>
      <c r="T2171" s="380">
        <v>1</v>
      </c>
    </row>
    <row r="2172" spans="1:20" x14ac:dyDescent="0.2">
      <c r="A2172" s="151">
        <f t="shared" si="376"/>
        <v>63229</v>
      </c>
      <c r="B2172" s="151">
        <f t="shared" si="377"/>
        <v>6</v>
      </c>
      <c r="C2172" s="152">
        <f t="shared" si="378"/>
        <v>32</v>
      </c>
      <c r="D2172" s="152" t="str">
        <f t="shared" si="379"/>
        <v>千葉</v>
      </c>
      <c r="E2172" s="152" t="str">
        <f t="shared" si="380"/>
        <v>瑛太</v>
      </c>
      <c r="F2172" s="153" t="str">
        <f t="shared" si="381"/>
        <v>ﾁﾊﾞ</v>
      </c>
      <c r="G2172" s="153" t="str">
        <f t="shared" si="382"/>
        <v>ｴｲﾀ</v>
      </c>
      <c r="H2172" s="154">
        <f t="shared" si="383"/>
        <v>1</v>
      </c>
      <c r="I2172" s="152" t="str">
        <f t="shared" si="384"/>
        <v>創価</v>
      </c>
      <c r="K2172" s="152" t="str">
        <f t="shared" si="385"/>
        <v>男</v>
      </c>
      <c r="M2172" s="380">
        <v>63229</v>
      </c>
      <c r="N2172" s="380" t="s">
        <v>2882</v>
      </c>
      <c r="O2172" s="380" t="s">
        <v>6280</v>
      </c>
      <c r="P2172" s="380" t="s">
        <v>2883</v>
      </c>
      <c r="Q2172" s="380" t="s">
        <v>6281</v>
      </c>
      <c r="R2172" s="380" t="s">
        <v>885</v>
      </c>
      <c r="S2172" s="379"/>
      <c r="T2172" s="380">
        <v>1</v>
      </c>
    </row>
    <row r="2173" spans="1:20" x14ac:dyDescent="0.2">
      <c r="A2173" s="151">
        <f t="shared" si="376"/>
        <v>63258</v>
      </c>
      <c r="B2173" s="151">
        <f t="shared" si="377"/>
        <v>6</v>
      </c>
      <c r="C2173" s="152">
        <f t="shared" si="378"/>
        <v>32</v>
      </c>
      <c r="D2173" s="152" t="str">
        <f t="shared" si="379"/>
        <v>下川</v>
      </c>
      <c r="E2173" s="152" t="str">
        <f t="shared" si="380"/>
        <v>洋怜</v>
      </c>
      <c r="F2173" s="153" t="str">
        <f t="shared" si="381"/>
        <v>ｼﾓｶﾜ</v>
      </c>
      <c r="G2173" s="153" t="str">
        <f t="shared" si="382"/>
        <v>ﾐﾚｲ</v>
      </c>
      <c r="H2173" s="154">
        <f t="shared" si="383"/>
        <v>3</v>
      </c>
      <c r="I2173" s="152" t="str">
        <f t="shared" si="384"/>
        <v>創価</v>
      </c>
      <c r="K2173" s="152" t="str">
        <f t="shared" si="385"/>
        <v>女</v>
      </c>
      <c r="M2173" s="380">
        <v>63258</v>
      </c>
      <c r="N2173" s="380" t="s">
        <v>1543</v>
      </c>
      <c r="O2173" s="380" t="s">
        <v>2895</v>
      </c>
      <c r="P2173" s="380" t="s">
        <v>1544</v>
      </c>
      <c r="Q2173" s="380" t="s">
        <v>1539</v>
      </c>
      <c r="R2173" s="380" t="s">
        <v>886</v>
      </c>
      <c r="S2173" s="379"/>
      <c r="T2173" s="380">
        <v>3</v>
      </c>
    </row>
    <row r="2174" spans="1:20" x14ac:dyDescent="0.2">
      <c r="A2174" s="151">
        <f t="shared" si="376"/>
        <v>63259</v>
      </c>
      <c r="B2174" s="151">
        <f t="shared" si="377"/>
        <v>6</v>
      </c>
      <c r="C2174" s="152">
        <f t="shared" si="378"/>
        <v>32</v>
      </c>
      <c r="D2174" s="152" t="str">
        <f t="shared" si="379"/>
        <v>高橋</v>
      </c>
      <c r="E2174" s="152" t="str">
        <f t="shared" si="380"/>
        <v>絵里奈</v>
      </c>
      <c r="F2174" s="153" t="str">
        <f t="shared" si="381"/>
        <v>ﾀｶﾊｼ</v>
      </c>
      <c r="G2174" s="153" t="str">
        <f t="shared" si="382"/>
        <v>ｴﾘﾅ</v>
      </c>
      <c r="H2174" s="154">
        <f t="shared" si="383"/>
        <v>3</v>
      </c>
      <c r="I2174" s="152" t="str">
        <f t="shared" si="384"/>
        <v>創価</v>
      </c>
      <c r="K2174" s="152" t="str">
        <f t="shared" si="385"/>
        <v>女</v>
      </c>
      <c r="M2174" s="380">
        <v>63259</v>
      </c>
      <c r="N2174" s="380" t="s">
        <v>123</v>
      </c>
      <c r="O2174" s="380" t="s">
        <v>2896</v>
      </c>
      <c r="P2174" s="380" t="s">
        <v>302</v>
      </c>
      <c r="Q2174" s="380" t="s">
        <v>540</v>
      </c>
      <c r="R2174" s="380" t="s">
        <v>886</v>
      </c>
      <c r="S2174" s="379"/>
      <c r="T2174" s="380">
        <v>3</v>
      </c>
    </row>
    <row r="2175" spans="1:20" x14ac:dyDescent="0.2">
      <c r="A2175" s="151">
        <f t="shared" si="376"/>
        <v>63261</v>
      </c>
      <c r="B2175" s="151">
        <f t="shared" si="377"/>
        <v>6</v>
      </c>
      <c r="C2175" s="152">
        <f t="shared" si="378"/>
        <v>32</v>
      </c>
      <c r="D2175" s="152" t="str">
        <f t="shared" si="379"/>
        <v>渡辺</v>
      </c>
      <c r="E2175" s="152" t="str">
        <f t="shared" si="380"/>
        <v>七海</v>
      </c>
      <c r="F2175" s="153" t="str">
        <f t="shared" si="381"/>
        <v>ﾜﾀﾅﾍﾞ</v>
      </c>
      <c r="G2175" s="153" t="str">
        <f t="shared" si="382"/>
        <v>ﾅﾅﾐ</v>
      </c>
      <c r="H2175" s="154">
        <f t="shared" si="383"/>
        <v>3</v>
      </c>
      <c r="I2175" s="152" t="str">
        <f t="shared" si="384"/>
        <v>創価</v>
      </c>
      <c r="K2175" s="152" t="str">
        <f t="shared" si="385"/>
        <v>女</v>
      </c>
      <c r="M2175" s="380">
        <v>63261</v>
      </c>
      <c r="N2175" s="380" t="s">
        <v>113</v>
      </c>
      <c r="O2175" s="380" t="s">
        <v>983</v>
      </c>
      <c r="P2175" s="380" t="s">
        <v>346</v>
      </c>
      <c r="Q2175" s="380" t="s">
        <v>595</v>
      </c>
      <c r="R2175" s="380" t="s">
        <v>886</v>
      </c>
      <c r="S2175" s="379"/>
      <c r="T2175" s="380">
        <v>3</v>
      </c>
    </row>
    <row r="2176" spans="1:20" x14ac:dyDescent="0.2">
      <c r="A2176" s="151">
        <f t="shared" si="376"/>
        <v>63263</v>
      </c>
      <c r="B2176" s="151">
        <f t="shared" si="377"/>
        <v>6</v>
      </c>
      <c r="C2176" s="152">
        <f t="shared" si="378"/>
        <v>32</v>
      </c>
      <c r="D2176" s="152" t="str">
        <f t="shared" si="379"/>
        <v>伊藤</v>
      </c>
      <c r="E2176" s="152" t="str">
        <f t="shared" si="380"/>
        <v>かれん</v>
      </c>
      <c r="F2176" s="153" t="str">
        <f t="shared" si="381"/>
        <v>ｲﾄｳ</v>
      </c>
      <c r="G2176" s="153" t="str">
        <f t="shared" si="382"/>
        <v>ｶﾚﾝ</v>
      </c>
      <c r="H2176" s="154">
        <f t="shared" si="383"/>
        <v>3</v>
      </c>
      <c r="I2176" s="152" t="str">
        <f t="shared" si="384"/>
        <v>創価</v>
      </c>
      <c r="K2176" s="152" t="str">
        <f t="shared" si="385"/>
        <v>女</v>
      </c>
      <c r="M2176" s="380">
        <v>63263</v>
      </c>
      <c r="N2176" s="380" t="s">
        <v>106</v>
      </c>
      <c r="O2176" s="404" t="s">
        <v>36</v>
      </c>
      <c r="P2176" s="380" t="s">
        <v>319</v>
      </c>
      <c r="Q2176" s="380" t="s">
        <v>37</v>
      </c>
      <c r="R2176" s="380" t="s">
        <v>886</v>
      </c>
      <c r="S2176" s="379"/>
      <c r="T2176" s="380">
        <v>3</v>
      </c>
    </row>
    <row r="2177" spans="1:20" x14ac:dyDescent="0.2">
      <c r="A2177" s="151">
        <f t="shared" si="376"/>
        <v>63264</v>
      </c>
      <c r="B2177" s="151">
        <f t="shared" si="377"/>
        <v>6</v>
      </c>
      <c r="C2177" s="152">
        <f t="shared" si="378"/>
        <v>32</v>
      </c>
      <c r="D2177" s="152" t="str">
        <f t="shared" si="379"/>
        <v>荻田</v>
      </c>
      <c r="E2177" s="152" t="str">
        <f t="shared" si="380"/>
        <v>法子</v>
      </c>
      <c r="F2177" s="153" t="str">
        <f t="shared" si="381"/>
        <v>ｵｷﾞﾀ</v>
      </c>
      <c r="G2177" s="153" t="str">
        <f t="shared" si="382"/>
        <v>ﾉﾘｺ</v>
      </c>
      <c r="H2177" s="154">
        <f t="shared" si="383"/>
        <v>3</v>
      </c>
      <c r="I2177" s="152" t="str">
        <f t="shared" si="384"/>
        <v>創価</v>
      </c>
      <c r="K2177" s="152" t="str">
        <f t="shared" si="385"/>
        <v>女</v>
      </c>
      <c r="M2177" s="380">
        <v>63264</v>
      </c>
      <c r="N2177" s="380" t="s">
        <v>2366</v>
      </c>
      <c r="O2177" s="380" t="s">
        <v>3832</v>
      </c>
      <c r="P2177" s="380" t="s">
        <v>2368</v>
      </c>
      <c r="Q2177" s="380" t="s">
        <v>3833</v>
      </c>
      <c r="R2177" s="380" t="s">
        <v>886</v>
      </c>
      <c r="S2177" s="379"/>
      <c r="T2177" s="380">
        <v>3</v>
      </c>
    </row>
    <row r="2178" spans="1:20" x14ac:dyDescent="0.2">
      <c r="A2178" s="151">
        <f t="shared" si="376"/>
        <v>63266</v>
      </c>
      <c r="B2178" s="151">
        <f t="shared" si="377"/>
        <v>6</v>
      </c>
      <c r="C2178" s="152">
        <f t="shared" si="378"/>
        <v>32</v>
      </c>
      <c r="D2178" s="152" t="str">
        <f t="shared" si="379"/>
        <v>川端</v>
      </c>
      <c r="E2178" s="152" t="str">
        <f t="shared" si="380"/>
        <v>桜子</v>
      </c>
      <c r="F2178" s="153" t="str">
        <f t="shared" si="381"/>
        <v>ｶﾜﾊﾞﾀ</v>
      </c>
      <c r="G2178" s="153" t="str">
        <f t="shared" si="382"/>
        <v>ｻｸﾗｺ</v>
      </c>
      <c r="H2178" s="154">
        <f t="shared" si="383"/>
        <v>2</v>
      </c>
      <c r="I2178" s="152" t="str">
        <f t="shared" si="384"/>
        <v>創価</v>
      </c>
      <c r="K2178" s="152" t="str">
        <f t="shared" si="385"/>
        <v>女</v>
      </c>
      <c r="M2178" s="380">
        <v>63266</v>
      </c>
      <c r="N2178" s="380" t="s">
        <v>4672</v>
      </c>
      <c r="O2178" s="380" t="s">
        <v>4292</v>
      </c>
      <c r="P2178" s="380" t="s">
        <v>4673</v>
      </c>
      <c r="Q2178" s="380" t="s">
        <v>4293</v>
      </c>
      <c r="R2178" s="380" t="s">
        <v>886</v>
      </c>
      <c r="S2178" s="379"/>
      <c r="T2178" s="380">
        <v>2</v>
      </c>
    </row>
    <row r="2179" spans="1:20" x14ac:dyDescent="0.2">
      <c r="A2179" s="151">
        <f t="shared" si="376"/>
        <v>63267</v>
      </c>
      <c r="B2179" s="151">
        <f t="shared" si="377"/>
        <v>6</v>
      </c>
      <c r="C2179" s="152">
        <f t="shared" si="378"/>
        <v>32</v>
      </c>
      <c r="D2179" s="152" t="str">
        <f t="shared" si="379"/>
        <v>堀田</v>
      </c>
      <c r="E2179" s="152" t="str">
        <f t="shared" si="380"/>
        <v>陽菜</v>
      </c>
      <c r="F2179" s="153" t="str">
        <f t="shared" si="381"/>
        <v>ﾎｯﾀ</v>
      </c>
      <c r="G2179" s="153" t="str">
        <f t="shared" si="382"/>
        <v>ﾊﾙﾅ</v>
      </c>
      <c r="H2179" s="154">
        <f t="shared" si="383"/>
        <v>2</v>
      </c>
      <c r="I2179" s="152" t="str">
        <f t="shared" si="384"/>
        <v>創価</v>
      </c>
      <c r="K2179" s="152" t="str">
        <f t="shared" si="385"/>
        <v>女</v>
      </c>
      <c r="M2179" s="380">
        <v>63267</v>
      </c>
      <c r="N2179" s="380" t="s">
        <v>4367</v>
      </c>
      <c r="O2179" s="380" t="s">
        <v>1352</v>
      </c>
      <c r="P2179" s="380" t="s">
        <v>4674</v>
      </c>
      <c r="Q2179" s="380" t="s">
        <v>412</v>
      </c>
      <c r="R2179" s="380" t="s">
        <v>886</v>
      </c>
      <c r="S2179" s="379"/>
      <c r="T2179" s="380">
        <v>2</v>
      </c>
    </row>
    <row r="2180" spans="1:20" x14ac:dyDescent="0.2">
      <c r="A2180" s="151">
        <f t="shared" si="376"/>
        <v>63268</v>
      </c>
      <c r="B2180" s="151">
        <f t="shared" si="377"/>
        <v>6</v>
      </c>
      <c r="C2180" s="152">
        <f t="shared" si="378"/>
        <v>32</v>
      </c>
      <c r="D2180" s="152" t="str">
        <f t="shared" si="379"/>
        <v>小野</v>
      </c>
      <c r="E2180" s="152" t="str">
        <f t="shared" si="380"/>
        <v>恵蓮</v>
      </c>
      <c r="F2180" s="153" t="str">
        <f t="shared" si="381"/>
        <v>ｵﾉ</v>
      </c>
      <c r="G2180" s="153" t="str">
        <f t="shared" si="382"/>
        <v>ｴﾚﾝ</v>
      </c>
      <c r="H2180" s="154">
        <f t="shared" si="383"/>
        <v>2</v>
      </c>
      <c r="I2180" s="152" t="str">
        <f t="shared" si="384"/>
        <v>創価</v>
      </c>
      <c r="K2180" s="152" t="str">
        <f t="shared" si="385"/>
        <v>女</v>
      </c>
      <c r="M2180" s="380">
        <v>63268</v>
      </c>
      <c r="N2180" s="380" t="s">
        <v>233</v>
      </c>
      <c r="O2180" s="380" t="s">
        <v>4675</v>
      </c>
      <c r="P2180" s="380" t="s">
        <v>546</v>
      </c>
      <c r="Q2180" s="380" t="s">
        <v>3548</v>
      </c>
      <c r="R2180" s="380" t="s">
        <v>886</v>
      </c>
      <c r="S2180" s="379"/>
      <c r="T2180" s="380">
        <v>2</v>
      </c>
    </row>
    <row r="2181" spans="1:20" x14ac:dyDescent="0.2">
      <c r="A2181" s="151">
        <f t="shared" si="376"/>
        <v>63302</v>
      </c>
      <c r="B2181" s="151">
        <f t="shared" si="377"/>
        <v>6</v>
      </c>
      <c r="C2181" s="152">
        <f t="shared" si="378"/>
        <v>33</v>
      </c>
      <c r="D2181" s="152" t="str">
        <f t="shared" si="379"/>
        <v>鈴木</v>
      </c>
      <c r="E2181" s="152" t="str">
        <f t="shared" si="380"/>
        <v>貴之</v>
      </c>
      <c r="F2181" s="153" t="str">
        <f t="shared" si="381"/>
        <v>ｽｽﾞｷ</v>
      </c>
      <c r="G2181" s="153" t="str">
        <f t="shared" si="382"/>
        <v>ﾀｶﾕｷ</v>
      </c>
      <c r="H2181" s="154">
        <f t="shared" si="383"/>
        <v>2</v>
      </c>
      <c r="I2181" s="152" t="str">
        <f t="shared" si="384"/>
        <v>拓大一</v>
      </c>
      <c r="K2181" s="152" t="str">
        <f t="shared" si="385"/>
        <v>男</v>
      </c>
      <c r="M2181" s="380">
        <v>63302</v>
      </c>
      <c r="N2181" s="380" t="s">
        <v>108</v>
      </c>
      <c r="O2181" s="380" t="s">
        <v>4676</v>
      </c>
      <c r="P2181" s="380" t="s">
        <v>356</v>
      </c>
      <c r="Q2181" s="380" t="s">
        <v>452</v>
      </c>
      <c r="R2181" s="380" t="s">
        <v>885</v>
      </c>
      <c r="S2181" s="379"/>
      <c r="T2181" s="380">
        <v>2</v>
      </c>
    </row>
    <row r="2182" spans="1:20" x14ac:dyDescent="0.2">
      <c r="A2182" s="151">
        <f t="shared" si="376"/>
        <v>63303</v>
      </c>
      <c r="B2182" s="151">
        <f t="shared" si="377"/>
        <v>6</v>
      </c>
      <c r="C2182" s="152">
        <f t="shared" si="378"/>
        <v>33</v>
      </c>
      <c r="D2182" s="152" t="str">
        <f t="shared" si="379"/>
        <v>秋元</v>
      </c>
      <c r="E2182" s="152" t="str">
        <f t="shared" si="380"/>
        <v>賢也</v>
      </c>
      <c r="F2182" s="153" t="str">
        <f t="shared" si="381"/>
        <v>ｱｷﾓﾄ</v>
      </c>
      <c r="G2182" s="153" t="str">
        <f t="shared" si="382"/>
        <v>ｹﾝﾔ</v>
      </c>
      <c r="H2182" s="154">
        <f t="shared" si="383"/>
        <v>2</v>
      </c>
      <c r="I2182" s="152" t="str">
        <f t="shared" si="384"/>
        <v>拓大一</v>
      </c>
      <c r="K2182" s="152" t="str">
        <f t="shared" si="385"/>
        <v>男</v>
      </c>
      <c r="M2182" s="380">
        <v>63303</v>
      </c>
      <c r="N2182" s="380" t="s">
        <v>4414</v>
      </c>
      <c r="O2182" s="380" t="s">
        <v>4677</v>
      </c>
      <c r="P2182" s="380" t="s">
        <v>4416</v>
      </c>
      <c r="Q2182" s="380" t="s">
        <v>1264</v>
      </c>
      <c r="R2182" s="380" t="s">
        <v>885</v>
      </c>
      <c r="S2182" s="379"/>
      <c r="T2182" s="380">
        <v>2</v>
      </c>
    </row>
    <row r="2183" spans="1:20" x14ac:dyDescent="0.2">
      <c r="A2183" s="151">
        <f t="shared" si="376"/>
        <v>63304</v>
      </c>
      <c r="B2183" s="151">
        <f t="shared" si="377"/>
        <v>6</v>
      </c>
      <c r="C2183" s="152">
        <f t="shared" si="378"/>
        <v>33</v>
      </c>
      <c r="D2183" s="152" t="str">
        <f t="shared" si="379"/>
        <v>岡本</v>
      </c>
      <c r="E2183" s="152" t="str">
        <f t="shared" si="380"/>
        <v>璃久</v>
      </c>
      <c r="F2183" s="153" t="str">
        <f t="shared" si="381"/>
        <v>ｵｶﾓﾄ</v>
      </c>
      <c r="G2183" s="153" t="str">
        <f t="shared" si="382"/>
        <v>ﾘｸ</v>
      </c>
      <c r="H2183" s="154">
        <f t="shared" si="383"/>
        <v>2</v>
      </c>
      <c r="I2183" s="152" t="str">
        <f t="shared" si="384"/>
        <v>拓大一</v>
      </c>
      <c r="K2183" s="152" t="str">
        <f t="shared" si="385"/>
        <v>男</v>
      </c>
      <c r="M2183" s="380">
        <v>63304</v>
      </c>
      <c r="N2183" s="380" t="s">
        <v>227</v>
      </c>
      <c r="O2183" s="380" t="s">
        <v>2013</v>
      </c>
      <c r="P2183" s="380" t="s">
        <v>372</v>
      </c>
      <c r="Q2183" s="380" t="s">
        <v>371</v>
      </c>
      <c r="R2183" s="380" t="s">
        <v>885</v>
      </c>
      <c r="S2183" s="379"/>
      <c r="T2183" s="380">
        <v>2</v>
      </c>
    </row>
    <row r="2184" spans="1:20" x14ac:dyDescent="0.2">
      <c r="A2184" s="151">
        <f t="shared" si="376"/>
        <v>63305</v>
      </c>
      <c r="B2184" s="151">
        <f t="shared" si="377"/>
        <v>6</v>
      </c>
      <c r="C2184" s="152">
        <f t="shared" si="378"/>
        <v>33</v>
      </c>
      <c r="D2184" s="152" t="str">
        <f t="shared" si="379"/>
        <v>石川</v>
      </c>
      <c r="E2184" s="152" t="str">
        <f t="shared" si="380"/>
        <v>凌羽</v>
      </c>
      <c r="F2184" s="153" t="str">
        <f t="shared" si="381"/>
        <v>ｲｼｶﾜ</v>
      </c>
      <c r="G2184" s="153" t="str">
        <f t="shared" si="382"/>
        <v>ﾘｮｳ</v>
      </c>
      <c r="H2184" s="154">
        <f t="shared" si="383"/>
        <v>1</v>
      </c>
      <c r="I2184" s="152" t="str">
        <f t="shared" si="384"/>
        <v>拓大一</v>
      </c>
      <c r="K2184" s="152" t="str">
        <f t="shared" si="385"/>
        <v>男</v>
      </c>
      <c r="M2184" s="380">
        <v>63305</v>
      </c>
      <c r="N2184" s="380" t="s">
        <v>119</v>
      </c>
      <c r="O2184" s="380" t="s">
        <v>5358</v>
      </c>
      <c r="P2184" s="380" t="s">
        <v>547</v>
      </c>
      <c r="Q2184" s="380" t="s">
        <v>396</v>
      </c>
      <c r="R2184" s="380" t="s">
        <v>885</v>
      </c>
      <c r="S2184" s="379"/>
      <c r="T2184" s="380">
        <v>1</v>
      </c>
    </row>
    <row r="2185" spans="1:20" x14ac:dyDescent="0.2">
      <c r="A2185" s="151">
        <f t="shared" si="376"/>
        <v>63306</v>
      </c>
      <c r="B2185" s="151">
        <f t="shared" si="377"/>
        <v>6</v>
      </c>
      <c r="C2185" s="152">
        <f t="shared" si="378"/>
        <v>33</v>
      </c>
      <c r="D2185" s="152" t="str">
        <f t="shared" si="379"/>
        <v>大森</v>
      </c>
      <c r="E2185" s="152" t="str">
        <f t="shared" si="380"/>
        <v>瑞輝</v>
      </c>
      <c r="F2185" s="153" t="str">
        <f t="shared" si="381"/>
        <v>ｵｵﾓﾘ</v>
      </c>
      <c r="G2185" s="153" t="str">
        <f t="shared" si="382"/>
        <v>ﾐｽﾞｷ</v>
      </c>
      <c r="H2185" s="154">
        <f t="shared" si="383"/>
        <v>1</v>
      </c>
      <c r="I2185" s="152" t="str">
        <f t="shared" si="384"/>
        <v>拓大一</v>
      </c>
      <c r="K2185" s="152" t="str">
        <f t="shared" si="385"/>
        <v>男</v>
      </c>
      <c r="M2185" s="380">
        <v>63306</v>
      </c>
      <c r="N2185" s="380" t="s">
        <v>941</v>
      </c>
      <c r="O2185" s="380" t="s">
        <v>5359</v>
      </c>
      <c r="P2185" s="380" t="s">
        <v>942</v>
      </c>
      <c r="Q2185" s="380" t="s">
        <v>405</v>
      </c>
      <c r="R2185" s="380" t="s">
        <v>885</v>
      </c>
      <c r="S2185" s="379"/>
      <c r="T2185" s="380">
        <v>1</v>
      </c>
    </row>
    <row r="2186" spans="1:20" x14ac:dyDescent="0.2">
      <c r="A2186" s="151">
        <f t="shared" si="376"/>
        <v>63307</v>
      </c>
      <c r="B2186" s="151">
        <f t="shared" si="377"/>
        <v>6</v>
      </c>
      <c r="C2186" s="152">
        <f t="shared" si="378"/>
        <v>33</v>
      </c>
      <c r="D2186" s="152" t="str">
        <f t="shared" si="379"/>
        <v>門田</v>
      </c>
      <c r="E2186" s="152" t="str">
        <f t="shared" si="380"/>
        <v>凜太郎</v>
      </c>
      <c r="F2186" s="153" t="str">
        <f t="shared" si="381"/>
        <v>ｶﾄﾞﾀ</v>
      </c>
      <c r="G2186" s="153" t="str">
        <f t="shared" si="382"/>
        <v>ﾘﾝﾀﾛｳ</v>
      </c>
      <c r="H2186" s="154">
        <f t="shared" si="383"/>
        <v>1</v>
      </c>
      <c r="I2186" s="152" t="str">
        <f t="shared" si="384"/>
        <v>拓大一</v>
      </c>
      <c r="K2186" s="152" t="str">
        <f t="shared" si="385"/>
        <v>男</v>
      </c>
      <c r="M2186" s="380">
        <v>63307</v>
      </c>
      <c r="N2186" s="380" t="s">
        <v>5360</v>
      </c>
      <c r="O2186" s="380" t="s">
        <v>5361</v>
      </c>
      <c r="P2186" s="380" t="s">
        <v>5362</v>
      </c>
      <c r="Q2186" s="380" t="s">
        <v>1462</v>
      </c>
      <c r="R2186" s="380" t="s">
        <v>885</v>
      </c>
      <c r="S2186" s="379"/>
      <c r="T2186" s="380">
        <v>1</v>
      </c>
    </row>
    <row r="2187" spans="1:20" x14ac:dyDescent="0.2">
      <c r="A2187" s="151">
        <f t="shared" si="376"/>
        <v>63308</v>
      </c>
      <c r="B2187" s="151">
        <f t="shared" si="377"/>
        <v>6</v>
      </c>
      <c r="C2187" s="152">
        <f t="shared" si="378"/>
        <v>33</v>
      </c>
      <c r="D2187" s="152" t="str">
        <f t="shared" si="379"/>
        <v>鎌田</v>
      </c>
      <c r="E2187" s="152" t="str">
        <f t="shared" si="380"/>
        <v>虎太郎</v>
      </c>
      <c r="F2187" s="153" t="str">
        <f t="shared" si="381"/>
        <v>ｶﾏﾀ</v>
      </c>
      <c r="G2187" s="153" t="str">
        <f t="shared" si="382"/>
        <v>ｺﾀﾛｳ</v>
      </c>
      <c r="H2187" s="154">
        <f t="shared" si="383"/>
        <v>1</v>
      </c>
      <c r="I2187" s="152" t="str">
        <f t="shared" si="384"/>
        <v>拓大一</v>
      </c>
      <c r="K2187" s="152" t="str">
        <f t="shared" si="385"/>
        <v>男</v>
      </c>
      <c r="M2187" s="380">
        <v>63308</v>
      </c>
      <c r="N2187" s="380" t="s">
        <v>2725</v>
      </c>
      <c r="O2187" s="380" t="s">
        <v>5363</v>
      </c>
      <c r="P2187" s="380" t="s">
        <v>4766</v>
      </c>
      <c r="Q2187" s="380" t="s">
        <v>2540</v>
      </c>
      <c r="R2187" s="380" t="s">
        <v>885</v>
      </c>
      <c r="S2187" s="379"/>
      <c r="T2187" s="380">
        <v>1</v>
      </c>
    </row>
    <row r="2188" spans="1:20" x14ac:dyDescent="0.2">
      <c r="A2188" s="151">
        <f t="shared" si="376"/>
        <v>63309</v>
      </c>
      <c r="B2188" s="151">
        <f t="shared" si="377"/>
        <v>6</v>
      </c>
      <c r="C2188" s="152">
        <f t="shared" si="378"/>
        <v>33</v>
      </c>
      <c r="D2188" s="152" t="str">
        <f t="shared" si="379"/>
        <v>堤</v>
      </c>
      <c r="E2188" s="152" t="str">
        <f t="shared" si="380"/>
        <v>翔大</v>
      </c>
      <c r="F2188" s="153" t="str">
        <f t="shared" si="381"/>
        <v>ﾂﾂﾐ</v>
      </c>
      <c r="G2188" s="153" t="str">
        <f t="shared" si="382"/>
        <v>ｼｮｳﾀ</v>
      </c>
      <c r="H2188" s="154">
        <f t="shared" si="383"/>
        <v>1</v>
      </c>
      <c r="I2188" s="152" t="str">
        <f t="shared" si="384"/>
        <v>拓大一</v>
      </c>
      <c r="K2188" s="152" t="str">
        <f t="shared" si="385"/>
        <v>男</v>
      </c>
      <c r="M2188" s="380">
        <v>63309</v>
      </c>
      <c r="N2188" s="380" t="s">
        <v>5364</v>
      </c>
      <c r="O2188" s="380" t="s">
        <v>2170</v>
      </c>
      <c r="P2188" s="380" t="s">
        <v>5365</v>
      </c>
      <c r="Q2188" s="380" t="s">
        <v>462</v>
      </c>
      <c r="R2188" s="380" t="s">
        <v>885</v>
      </c>
      <c r="S2188" s="379"/>
      <c r="T2188" s="380">
        <v>1</v>
      </c>
    </row>
    <row r="2189" spans="1:20" x14ac:dyDescent="0.2">
      <c r="A2189" s="151">
        <f t="shared" si="376"/>
        <v>63310</v>
      </c>
      <c r="B2189" s="151">
        <f t="shared" si="377"/>
        <v>6</v>
      </c>
      <c r="C2189" s="152">
        <f t="shared" si="378"/>
        <v>33</v>
      </c>
      <c r="D2189" s="152" t="str">
        <f t="shared" si="379"/>
        <v>松村</v>
      </c>
      <c r="E2189" s="152" t="str">
        <f t="shared" si="380"/>
        <v>兼希</v>
      </c>
      <c r="F2189" s="153" t="str">
        <f t="shared" si="381"/>
        <v>ﾏﾂﾑﾗ</v>
      </c>
      <c r="G2189" s="153" t="str">
        <f t="shared" si="382"/>
        <v>ｶｽﾞｷ</v>
      </c>
      <c r="H2189" s="154">
        <f t="shared" si="383"/>
        <v>1</v>
      </c>
      <c r="I2189" s="152" t="str">
        <f t="shared" si="384"/>
        <v>拓大一</v>
      </c>
      <c r="K2189" s="152" t="str">
        <f t="shared" si="385"/>
        <v>男</v>
      </c>
      <c r="M2189" s="380">
        <v>63310</v>
      </c>
      <c r="N2189" s="380" t="s">
        <v>1558</v>
      </c>
      <c r="O2189" s="380" t="s">
        <v>5366</v>
      </c>
      <c r="P2189" s="380" t="s">
        <v>1559</v>
      </c>
      <c r="Q2189" s="380" t="s">
        <v>376</v>
      </c>
      <c r="R2189" s="380" t="s">
        <v>885</v>
      </c>
      <c r="S2189" s="379"/>
      <c r="T2189" s="380">
        <v>1</v>
      </c>
    </row>
    <row r="2190" spans="1:20" x14ac:dyDescent="0.2">
      <c r="A2190" s="151">
        <f t="shared" si="376"/>
        <v>63311</v>
      </c>
      <c r="B2190" s="151">
        <f t="shared" si="377"/>
        <v>6</v>
      </c>
      <c r="C2190" s="152">
        <f t="shared" si="378"/>
        <v>33</v>
      </c>
      <c r="D2190" s="152" t="str">
        <f t="shared" si="379"/>
        <v>松崎</v>
      </c>
      <c r="E2190" s="152" t="str">
        <f t="shared" si="380"/>
        <v>優斗</v>
      </c>
      <c r="F2190" s="153" t="str">
        <f t="shared" si="381"/>
        <v>ﾏﾂｻﾞｷ</v>
      </c>
      <c r="G2190" s="153" t="str">
        <f t="shared" si="382"/>
        <v>ﾕｳﾄ</v>
      </c>
      <c r="H2190" s="154">
        <f t="shared" si="383"/>
        <v>1</v>
      </c>
      <c r="I2190" s="152" t="str">
        <f t="shared" si="384"/>
        <v>拓大一</v>
      </c>
      <c r="K2190" s="152" t="str">
        <f t="shared" si="385"/>
        <v>男</v>
      </c>
      <c r="M2190" s="380">
        <v>63311</v>
      </c>
      <c r="N2190" s="380" t="s">
        <v>3532</v>
      </c>
      <c r="O2190" s="380" t="s">
        <v>1305</v>
      </c>
      <c r="P2190" s="380" t="s">
        <v>3534</v>
      </c>
      <c r="Q2190" s="380" t="s">
        <v>423</v>
      </c>
      <c r="R2190" s="380" t="s">
        <v>885</v>
      </c>
      <c r="S2190" s="379"/>
      <c r="T2190" s="380">
        <v>1</v>
      </c>
    </row>
    <row r="2191" spans="1:20" x14ac:dyDescent="0.2">
      <c r="A2191" s="151">
        <f t="shared" si="376"/>
        <v>63312</v>
      </c>
      <c r="B2191" s="151">
        <f t="shared" si="377"/>
        <v>6</v>
      </c>
      <c r="C2191" s="152">
        <f t="shared" si="378"/>
        <v>33</v>
      </c>
      <c r="D2191" s="152" t="str">
        <f t="shared" si="379"/>
        <v>近藤</v>
      </c>
      <c r="E2191" s="152" t="str">
        <f t="shared" si="380"/>
        <v>大翔</v>
      </c>
      <c r="F2191" s="153" t="str">
        <f t="shared" si="381"/>
        <v>ｺﾝﾄﾞｳ</v>
      </c>
      <c r="G2191" s="153" t="str">
        <f t="shared" si="382"/>
        <v>ﾋﾛﾄ</v>
      </c>
      <c r="H2191" s="154">
        <f t="shared" si="383"/>
        <v>1</v>
      </c>
      <c r="I2191" s="152" t="str">
        <f t="shared" si="384"/>
        <v>拓大一</v>
      </c>
      <c r="K2191" s="152" t="str">
        <f t="shared" si="385"/>
        <v>男</v>
      </c>
      <c r="M2191" s="380">
        <v>63312</v>
      </c>
      <c r="N2191" s="380" t="s">
        <v>159</v>
      </c>
      <c r="O2191" s="380" t="s">
        <v>4258</v>
      </c>
      <c r="P2191" s="380" t="s">
        <v>392</v>
      </c>
      <c r="Q2191" s="380" t="s">
        <v>484</v>
      </c>
      <c r="R2191" s="380" t="s">
        <v>885</v>
      </c>
      <c r="S2191" s="379"/>
      <c r="T2191" s="380">
        <v>1</v>
      </c>
    </row>
    <row r="2192" spans="1:20" x14ac:dyDescent="0.2">
      <c r="A2192" s="151">
        <f t="shared" si="376"/>
        <v>63327</v>
      </c>
      <c r="B2192" s="151">
        <f t="shared" si="377"/>
        <v>6</v>
      </c>
      <c r="C2192" s="152">
        <f t="shared" si="378"/>
        <v>33</v>
      </c>
      <c r="D2192" s="152" t="str">
        <f t="shared" si="379"/>
        <v>今池</v>
      </c>
      <c r="E2192" s="152" t="str">
        <f t="shared" si="380"/>
        <v>雄大</v>
      </c>
      <c r="F2192" s="153" t="str">
        <f t="shared" si="381"/>
        <v>ｲﾏｲｹ</v>
      </c>
      <c r="G2192" s="153" t="str">
        <f t="shared" si="382"/>
        <v>ﾕｳﾀ</v>
      </c>
      <c r="H2192" s="154">
        <f t="shared" si="383"/>
        <v>3</v>
      </c>
      <c r="I2192" s="152" t="str">
        <f t="shared" si="384"/>
        <v>拓大一</v>
      </c>
      <c r="K2192" s="152" t="str">
        <f t="shared" si="385"/>
        <v>男</v>
      </c>
      <c r="M2192" s="380">
        <v>63327</v>
      </c>
      <c r="N2192" s="380" t="s">
        <v>2127</v>
      </c>
      <c r="O2192" s="380" t="s">
        <v>231</v>
      </c>
      <c r="P2192" s="380" t="s">
        <v>2307</v>
      </c>
      <c r="Q2192" s="380" t="s">
        <v>373</v>
      </c>
      <c r="R2192" s="380" t="s">
        <v>885</v>
      </c>
      <c r="S2192" s="379"/>
      <c r="T2192" s="380">
        <v>3</v>
      </c>
    </row>
    <row r="2193" spans="1:20" x14ac:dyDescent="0.2">
      <c r="A2193" s="151">
        <f t="shared" si="376"/>
        <v>63328</v>
      </c>
      <c r="B2193" s="151">
        <f t="shared" si="377"/>
        <v>6</v>
      </c>
      <c r="C2193" s="152">
        <f t="shared" si="378"/>
        <v>33</v>
      </c>
      <c r="D2193" s="152" t="str">
        <f t="shared" si="379"/>
        <v>岡田</v>
      </c>
      <c r="E2193" s="152" t="str">
        <f t="shared" si="380"/>
        <v>享也</v>
      </c>
      <c r="F2193" s="153" t="str">
        <f t="shared" si="381"/>
        <v>ｵｶﾀﾞ</v>
      </c>
      <c r="G2193" s="153" t="str">
        <f t="shared" si="382"/>
        <v>ｷｮｳﾔ</v>
      </c>
      <c r="H2193" s="154">
        <f t="shared" si="383"/>
        <v>3</v>
      </c>
      <c r="I2193" s="152" t="str">
        <f t="shared" si="384"/>
        <v>拓大一</v>
      </c>
      <c r="K2193" s="152" t="str">
        <f t="shared" si="385"/>
        <v>男</v>
      </c>
      <c r="M2193" s="380">
        <v>63328</v>
      </c>
      <c r="N2193" s="380" t="s">
        <v>110</v>
      </c>
      <c r="O2193" s="380" t="s">
        <v>2128</v>
      </c>
      <c r="P2193" s="380" t="s">
        <v>332</v>
      </c>
      <c r="Q2193" s="380" t="s">
        <v>2308</v>
      </c>
      <c r="R2193" s="380" t="s">
        <v>885</v>
      </c>
      <c r="S2193" s="379"/>
      <c r="T2193" s="380">
        <v>3</v>
      </c>
    </row>
    <row r="2194" spans="1:20" x14ac:dyDescent="0.2">
      <c r="A2194" s="151">
        <f t="shared" si="376"/>
        <v>63329</v>
      </c>
      <c r="B2194" s="151">
        <f t="shared" si="377"/>
        <v>6</v>
      </c>
      <c r="C2194" s="152">
        <f t="shared" si="378"/>
        <v>33</v>
      </c>
      <c r="D2194" s="152" t="str">
        <f t="shared" si="379"/>
        <v>菊池</v>
      </c>
      <c r="E2194" s="152" t="str">
        <f t="shared" si="380"/>
        <v>黎哉</v>
      </c>
      <c r="F2194" s="153" t="str">
        <f t="shared" si="381"/>
        <v>ｷｸﾁ</v>
      </c>
      <c r="G2194" s="153" t="str">
        <f t="shared" si="382"/>
        <v>ﾚｲﾔ</v>
      </c>
      <c r="H2194" s="154">
        <f t="shared" si="383"/>
        <v>3</v>
      </c>
      <c r="I2194" s="152" t="str">
        <f t="shared" si="384"/>
        <v>拓大一</v>
      </c>
      <c r="K2194" s="152" t="str">
        <f t="shared" si="385"/>
        <v>男</v>
      </c>
      <c r="M2194" s="380">
        <v>63329</v>
      </c>
      <c r="N2194" s="380" t="s">
        <v>963</v>
      </c>
      <c r="O2194" s="380" t="s">
        <v>2129</v>
      </c>
      <c r="P2194" s="380" t="s">
        <v>338</v>
      </c>
      <c r="Q2194" s="380" t="s">
        <v>2309</v>
      </c>
      <c r="R2194" s="380" t="s">
        <v>885</v>
      </c>
      <c r="S2194" s="379"/>
      <c r="T2194" s="380">
        <v>3</v>
      </c>
    </row>
    <row r="2195" spans="1:20" x14ac:dyDescent="0.2">
      <c r="A2195" s="151">
        <f t="shared" si="376"/>
        <v>63330</v>
      </c>
      <c r="B2195" s="151">
        <f t="shared" si="377"/>
        <v>6</v>
      </c>
      <c r="C2195" s="152">
        <f t="shared" si="378"/>
        <v>33</v>
      </c>
      <c r="D2195" s="152" t="str">
        <f t="shared" si="379"/>
        <v>齊藤</v>
      </c>
      <c r="E2195" s="152" t="str">
        <f t="shared" si="380"/>
        <v>崇弥</v>
      </c>
      <c r="F2195" s="153" t="str">
        <f t="shared" si="381"/>
        <v>ｻｲﾄｳ</v>
      </c>
      <c r="G2195" s="153" t="str">
        <f t="shared" si="382"/>
        <v>ﾀｶﾔ</v>
      </c>
      <c r="H2195" s="154">
        <f t="shared" si="383"/>
        <v>3</v>
      </c>
      <c r="I2195" s="152" t="str">
        <f t="shared" si="384"/>
        <v>拓大一</v>
      </c>
      <c r="K2195" s="152" t="str">
        <f t="shared" si="385"/>
        <v>男</v>
      </c>
      <c r="M2195" s="380">
        <v>63330</v>
      </c>
      <c r="N2195" s="380" t="s">
        <v>161</v>
      </c>
      <c r="O2195" s="380" t="s">
        <v>2130</v>
      </c>
      <c r="P2195" s="380" t="s">
        <v>321</v>
      </c>
      <c r="Q2195" s="380" t="s">
        <v>892</v>
      </c>
      <c r="R2195" s="380" t="s">
        <v>885</v>
      </c>
      <c r="S2195" s="379"/>
      <c r="T2195" s="380">
        <v>3</v>
      </c>
    </row>
    <row r="2196" spans="1:20" x14ac:dyDescent="0.2">
      <c r="A2196" s="151">
        <f t="shared" si="376"/>
        <v>63331</v>
      </c>
      <c r="B2196" s="151">
        <f t="shared" si="377"/>
        <v>6</v>
      </c>
      <c r="C2196" s="152">
        <f t="shared" si="378"/>
        <v>33</v>
      </c>
      <c r="D2196" s="152" t="str">
        <f t="shared" si="379"/>
        <v>村越</v>
      </c>
      <c r="E2196" s="152" t="str">
        <f t="shared" si="380"/>
        <v>愉一</v>
      </c>
      <c r="F2196" s="153" t="str">
        <f t="shared" si="381"/>
        <v>ﾑﾗｺｼ</v>
      </c>
      <c r="G2196" s="153" t="str">
        <f t="shared" si="382"/>
        <v>ﾕｲﾁ</v>
      </c>
      <c r="H2196" s="154">
        <f t="shared" si="383"/>
        <v>3</v>
      </c>
      <c r="I2196" s="152" t="str">
        <f t="shared" si="384"/>
        <v>拓大一</v>
      </c>
      <c r="K2196" s="152" t="str">
        <f t="shared" si="385"/>
        <v>男</v>
      </c>
      <c r="M2196" s="380">
        <v>63331</v>
      </c>
      <c r="N2196" s="380" t="s">
        <v>2131</v>
      </c>
      <c r="O2196" s="380" t="s">
        <v>2132</v>
      </c>
      <c r="P2196" s="380" t="s">
        <v>2310</v>
      </c>
      <c r="Q2196" s="380" t="s">
        <v>2311</v>
      </c>
      <c r="R2196" s="380" t="s">
        <v>885</v>
      </c>
      <c r="S2196" s="379"/>
      <c r="T2196" s="380">
        <v>3</v>
      </c>
    </row>
    <row r="2197" spans="1:20" x14ac:dyDescent="0.2">
      <c r="A2197" s="151">
        <f t="shared" si="376"/>
        <v>63332</v>
      </c>
      <c r="B2197" s="151">
        <f t="shared" si="377"/>
        <v>6</v>
      </c>
      <c r="C2197" s="152">
        <f t="shared" si="378"/>
        <v>33</v>
      </c>
      <c r="D2197" s="152" t="str">
        <f t="shared" si="379"/>
        <v>茂木</v>
      </c>
      <c r="E2197" s="152" t="str">
        <f t="shared" si="380"/>
        <v>息吹</v>
      </c>
      <c r="F2197" s="153" t="str">
        <f t="shared" si="381"/>
        <v>ﾓﾃｷﾞ</v>
      </c>
      <c r="G2197" s="153" t="str">
        <f t="shared" si="382"/>
        <v>ｲﾌﾞｷ</v>
      </c>
      <c r="H2197" s="154">
        <f t="shared" si="383"/>
        <v>3</v>
      </c>
      <c r="I2197" s="152" t="str">
        <f t="shared" si="384"/>
        <v>拓大一</v>
      </c>
      <c r="K2197" s="152" t="str">
        <f t="shared" si="385"/>
        <v>男</v>
      </c>
      <c r="M2197" s="380">
        <v>63332</v>
      </c>
      <c r="N2197" s="380" t="s">
        <v>1216</v>
      </c>
      <c r="O2197" s="380" t="s">
        <v>1298</v>
      </c>
      <c r="P2197" s="380" t="s">
        <v>1774</v>
      </c>
      <c r="Q2197" s="380" t="s">
        <v>1299</v>
      </c>
      <c r="R2197" s="380" t="s">
        <v>885</v>
      </c>
      <c r="S2197" s="379"/>
      <c r="T2197" s="380">
        <v>3</v>
      </c>
    </row>
    <row r="2198" spans="1:20" x14ac:dyDescent="0.2">
      <c r="A2198" s="151">
        <f t="shared" si="376"/>
        <v>63333</v>
      </c>
      <c r="B2198" s="151">
        <f t="shared" si="377"/>
        <v>6</v>
      </c>
      <c r="C2198" s="152">
        <f t="shared" si="378"/>
        <v>33</v>
      </c>
      <c r="D2198" s="152" t="str">
        <f t="shared" si="379"/>
        <v>谷萩</v>
      </c>
      <c r="E2198" s="152" t="str">
        <f t="shared" si="380"/>
        <v>由歩</v>
      </c>
      <c r="F2198" s="153" t="str">
        <f t="shared" si="381"/>
        <v>ﾔﾊｷﾞ</v>
      </c>
      <c r="G2198" s="153" t="str">
        <f t="shared" si="382"/>
        <v>ﾕｷﾎ</v>
      </c>
      <c r="H2198" s="154">
        <f t="shared" si="383"/>
        <v>3</v>
      </c>
      <c r="I2198" s="152" t="str">
        <f t="shared" si="384"/>
        <v>拓大一</v>
      </c>
      <c r="K2198" s="152" t="str">
        <f t="shared" si="385"/>
        <v>男</v>
      </c>
      <c r="M2198" s="380">
        <v>63333</v>
      </c>
      <c r="N2198" s="380" t="s">
        <v>2133</v>
      </c>
      <c r="O2198" s="380" t="s">
        <v>2134</v>
      </c>
      <c r="P2198" s="380" t="s">
        <v>1245</v>
      </c>
      <c r="Q2198" s="380" t="s">
        <v>2312</v>
      </c>
      <c r="R2198" s="380" t="s">
        <v>885</v>
      </c>
      <c r="S2198" s="379"/>
      <c r="T2198" s="380">
        <v>3</v>
      </c>
    </row>
    <row r="2199" spans="1:20" x14ac:dyDescent="0.2">
      <c r="A2199" s="151">
        <f t="shared" si="376"/>
        <v>63334</v>
      </c>
      <c r="B2199" s="151">
        <f t="shared" si="377"/>
        <v>6</v>
      </c>
      <c r="C2199" s="152">
        <f t="shared" si="378"/>
        <v>33</v>
      </c>
      <c r="D2199" s="152" t="str">
        <f t="shared" si="379"/>
        <v>大山</v>
      </c>
      <c r="E2199" s="152" t="str">
        <f t="shared" si="380"/>
        <v>和寛</v>
      </c>
      <c r="F2199" s="153" t="str">
        <f t="shared" si="381"/>
        <v>ｵｵﾔﾏ</v>
      </c>
      <c r="G2199" s="153" t="str">
        <f t="shared" si="382"/>
        <v>ｶｽﾞﾋﾛ</v>
      </c>
      <c r="H2199" s="154">
        <f t="shared" si="383"/>
        <v>3</v>
      </c>
      <c r="I2199" s="152" t="str">
        <f t="shared" si="384"/>
        <v>拓大一</v>
      </c>
      <c r="K2199" s="152" t="str">
        <f t="shared" si="385"/>
        <v>男</v>
      </c>
      <c r="M2199" s="380">
        <v>63334</v>
      </c>
      <c r="N2199" s="380" t="s">
        <v>2898</v>
      </c>
      <c r="O2199" s="380" t="s">
        <v>47</v>
      </c>
      <c r="P2199" s="380" t="s">
        <v>2899</v>
      </c>
      <c r="Q2199" s="380" t="s">
        <v>930</v>
      </c>
      <c r="R2199" s="380" t="s">
        <v>885</v>
      </c>
      <c r="S2199" s="379"/>
      <c r="T2199" s="380">
        <v>3</v>
      </c>
    </row>
    <row r="2200" spans="1:20" x14ac:dyDescent="0.2">
      <c r="A2200" s="151">
        <f t="shared" si="376"/>
        <v>63335</v>
      </c>
      <c r="B2200" s="151">
        <f t="shared" si="377"/>
        <v>6</v>
      </c>
      <c r="C2200" s="152">
        <f t="shared" si="378"/>
        <v>33</v>
      </c>
      <c r="D2200" s="152" t="str">
        <f t="shared" si="379"/>
        <v>黒田</v>
      </c>
      <c r="E2200" s="152" t="str">
        <f t="shared" si="380"/>
        <v>源樹</v>
      </c>
      <c r="F2200" s="153" t="str">
        <f t="shared" si="381"/>
        <v>ｸﾛﾀﾞ</v>
      </c>
      <c r="G2200" s="153" t="str">
        <f t="shared" si="382"/>
        <v>ﾓﾄｷ</v>
      </c>
      <c r="H2200" s="154">
        <f t="shared" si="383"/>
        <v>3</v>
      </c>
      <c r="I2200" s="152" t="str">
        <f t="shared" si="384"/>
        <v>拓大一</v>
      </c>
      <c r="K2200" s="152" t="str">
        <f t="shared" si="385"/>
        <v>男</v>
      </c>
      <c r="M2200" s="380">
        <v>63335</v>
      </c>
      <c r="N2200" s="380" t="s">
        <v>1240</v>
      </c>
      <c r="O2200" s="380" t="s">
        <v>2900</v>
      </c>
      <c r="P2200" s="380" t="s">
        <v>1241</v>
      </c>
      <c r="Q2200" s="380" t="s">
        <v>1733</v>
      </c>
      <c r="R2200" s="380" t="s">
        <v>885</v>
      </c>
      <c r="S2200" s="379"/>
      <c r="T2200" s="380">
        <v>3</v>
      </c>
    </row>
    <row r="2201" spans="1:20" x14ac:dyDescent="0.2">
      <c r="A2201" s="151">
        <f t="shared" ref="A2201:A2264" si="386">M2201</f>
        <v>63336</v>
      </c>
      <c r="B2201" s="151">
        <f t="shared" ref="B2201:B2264" si="387">ROUNDDOWN(A2201/10000,0)</f>
        <v>6</v>
      </c>
      <c r="C2201" s="152">
        <f t="shared" ref="C2201:C2264" si="388">ROUNDDOWN((A2201-B2201*10000)/100,0)</f>
        <v>33</v>
      </c>
      <c r="D2201" s="152" t="str">
        <f t="shared" ref="D2201:D2264" si="389">N2201</f>
        <v>東海</v>
      </c>
      <c r="E2201" s="152" t="str">
        <f t="shared" ref="E2201:E2264" si="390">O2201</f>
        <v>創太</v>
      </c>
      <c r="F2201" s="153" t="str">
        <f t="shared" ref="F2201:F2264" si="391">P2201</f>
        <v>ﾄｳｶｲ</v>
      </c>
      <c r="G2201" s="153" t="str">
        <f t="shared" ref="G2201:G2264" si="392">Q2201</f>
        <v>ｿｳﾀ</v>
      </c>
      <c r="H2201" s="154">
        <f t="shared" ref="H2201:H2264" si="393">T2201</f>
        <v>3</v>
      </c>
      <c r="I2201" s="152" t="str">
        <f t="shared" ref="I2201:I2264" si="394">VLOOKUP(B2201*100+C2201,テスト,2,0)</f>
        <v>拓大一</v>
      </c>
      <c r="K2201" s="152" t="str">
        <f t="shared" ref="K2201:K2264" si="395">R2201</f>
        <v>男</v>
      </c>
      <c r="M2201" s="380">
        <v>63336</v>
      </c>
      <c r="N2201" s="380" t="s">
        <v>2901</v>
      </c>
      <c r="O2201" s="380" t="s">
        <v>1428</v>
      </c>
      <c r="P2201" s="380" t="s">
        <v>2902</v>
      </c>
      <c r="Q2201" s="380" t="s">
        <v>594</v>
      </c>
      <c r="R2201" s="380" t="s">
        <v>885</v>
      </c>
      <c r="S2201" s="379"/>
      <c r="T2201" s="380">
        <v>3</v>
      </c>
    </row>
    <row r="2202" spans="1:20" x14ac:dyDescent="0.2">
      <c r="A2202" s="151">
        <f t="shared" si="386"/>
        <v>63337</v>
      </c>
      <c r="B2202" s="151">
        <f t="shared" si="387"/>
        <v>6</v>
      </c>
      <c r="C2202" s="152">
        <f t="shared" si="388"/>
        <v>33</v>
      </c>
      <c r="D2202" s="152" t="str">
        <f t="shared" si="389"/>
        <v>長谷川</v>
      </c>
      <c r="E2202" s="152" t="str">
        <f t="shared" si="390"/>
        <v>駿</v>
      </c>
      <c r="F2202" s="153" t="str">
        <f t="shared" si="391"/>
        <v>ﾊｾｶﾞﾜ</v>
      </c>
      <c r="G2202" s="153" t="str">
        <f t="shared" si="392"/>
        <v>ｼｭﾝ</v>
      </c>
      <c r="H2202" s="154">
        <f t="shared" si="393"/>
        <v>3</v>
      </c>
      <c r="I2202" s="152" t="str">
        <f t="shared" si="394"/>
        <v>拓大一</v>
      </c>
      <c r="K2202" s="152" t="str">
        <f t="shared" si="395"/>
        <v>男</v>
      </c>
      <c r="M2202" s="380">
        <v>63337</v>
      </c>
      <c r="N2202" s="380" t="s">
        <v>499</v>
      </c>
      <c r="O2202" s="380" t="s">
        <v>2903</v>
      </c>
      <c r="P2202" s="380" t="s">
        <v>509</v>
      </c>
      <c r="Q2202" s="380" t="s">
        <v>583</v>
      </c>
      <c r="R2202" s="380" t="s">
        <v>885</v>
      </c>
      <c r="S2202" s="379"/>
      <c r="T2202" s="380">
        <v>3</v>
      </c>
    </row>
    <row r="2203" spans="1:20" x14ac:dyDescent="0.2">
      <c r="A2203" s="151">
        <f t="shared" si="386"/>
        <v>63338</v>
      </c>
      <c r="B2203" s="151">
        <f t="shared" si="387"/>
        <v>6</v>
      </c>
      <c r="C2203" s="152">
        <f t="shared" si="388"/>
        <v>33</v>
      </c>
      <c r="D2203" s="152" t="str">
        <f t="shared" si="389"/>
        <v>伊野</v>
      </c>
      <c r="E2203" s="152" t="str">
        <f t="shared" si="390"/>
        <v>一輝</v>
      </c>
      <c r="F2203" s="153" t="str">
        <f t="shared" si="391"/>
        <v>ｲﾉ</v>
      </c>
      <c r="G2203" s="153" t="str">
        <f t="shared" si="392"/>
        <v>ｶｽﾞｷ</v>
      </c>
      <c r="H2203" s="154">
        <f t="shared" si="393"/>
        <v>2</v>
      </c>
      <c r="I2203" s="152" t="str">
        <f t="shared" si="394"/>
        <v>拓大一</v>
      </c>
      <c r="K2203" s="152" t="str">
        <f t="shared" si="395"/>
        <v>男</v>
      </c>
      <c r="M2203" s="380">
        <v>63338</v>
      </c>
      <c r="N2203" s="380" t="s">
        <v>3834</v>
      </c>
      <c r="O2203" s="380" t="s">
        <v>1219</v>
      </c>
      <c r="P2203" s="380" t="s">
        <v>3835</v>
      </c>
      <c r="Q2203" s="380" t="s">
        <v>376</v>
      </c>
      <c r="R2203" s="380" t="s">
        <v>885</v>
      </c>
      <c r="S2203" s="379"/>
      <c r="T2203" s="380">
        <v>2</v>
      </c>
    </row>
    <row r="2204" spans="1:20" x14ac:dyDescent="0.2">
      <c r="A2204" s="151">
        <f t="shared" si="386"/>
        <v>63339</v>
      </c>
      <c r="B2204" s="151">
        <f t="shared" si="387"/>
        <v>6</v>
      </c>
      <c r="C2204" s="152">
        <f t="shared" si="388"/>
        <v>33</v>
      </c>
      <c r="D2204" s="152" t="str">
        <f t="shared" si="389"/>
        <v>内田</v>
      </c>
      <c r="E2204" s="152" t="str">
        <f t="shared" si="390"/>
        <v>陸</v>
      </c>
      <c r="F2204" s="153" t="str">
        <f t="shared" si="391"/>
        <v>ｳﾁﾀﾞ</v>
      </c>
      <c r="G2204" s="153" t="str">
        <f t="shared" si="392"/>
        <v>ﾘｸ</v>
      </c>
      <c r="H2204" s="154">
        <f t="shared" si="393"/>
        <v>2</v>
      </c>
      <c r="I2204" s="152" t="str">
        <f t="shared" si="394"/>
        <v>拓大一</v>
      </c>
      <c r="K2204" s="152" t="str">
        <f t="shared" si="395"/>
        <v>男</v>
      </c>
      <c r="M2204" s="380">
        <v>63339</v>
      </c>
      <c r="N2204" s="380" t="s">
        <v>280</v>
      </c>
      <c r="O2204" s="380" t="s">
        <v>226</v>
      </c>
      <c r="P2204" s="380" t="s">
        <v>529</v>
      </c>
      <c r="Q2204" s="380" t="s">
        <v>371</v>
      </c>
      <c r="R2204" s="380" t="s">
        <v>885</v>
      </c>
      <c r="S2204" s="379"/>
      <c r="T2204" s="380">
        <v>2</v>
      </c>
    </row>
    <row r="2205" spans="1:20" x14ac:dyDescent="0.2">
      <c r="A2205" s="151">
        <f t="shared" si="386"/>
        <v>63340</v>
      </c>
      <c r="B2205" s="151">
        <f t="shared" si="387"/>
        <v>6</v>
      </c>
      <c r="C2205" s="152">
        <f t="shared" si="388"/>
        <v>33</v>
      </c>
      <c r="D2205" s="152" t="str">
        <f t="shared" si="389"/>
        <v>関</v>
      </c>
      <c r="E2205" s="152" t="str">
        <f t="shared" si="390"/>
        <v>泰地</v>
      </c>
      <c r="F2205" s="153" t="str">
        <f t="shared" si="391"/>
        <v>ｾｷ</v>
      </c>
      <c r="G2205" s="153" t="str">
        <f t="shared" si="392"/>
        <v>ﾀｲﾁ</v>
      </c>
      <c r="H2205" s="154">
        <f t="shared" si="393"/>
        <v>2</v>
      </c>
      <c r="I2205" s="152" t="str">
        <f t="shared" si="394"/>
        <v>拓大一</v>
      </c>
      <c r="K2205" s="152" t="str">
        <f t="shared" si="395"/>
        <v>男</v>
      </c>
      <c r="M2205" s="380">
        <v>63340</v>
      </c>
      <c r="N2205" s="380" t="s">
        <v>415</v>
      </c>
      <c r="O2205" s="380" t="s">
        <v>1845</v>
      </c>
      <c r="P2205" s="380" t="s">
        <v>416</v>
      </c>
      <c r="Q2205" s="380" t="s">
        <v>515</v>
      </c>
      <c r="R2205" s="380" t="s">
        <v>885</v>
      </c>
      <c r="S2205" s="379"/>
      <c r="T2205" s="380">
        <v>2</v>
      </c>
    </row>
    <row r="2206" spans="1:20" x14ac:dyDescent="0.2">
      <c r="A2206" s="151">
        <f t="shared" si="386"/>
        <v>63341</v>
      </c>
      <c r="B2206" s="151">
        <f t="shared" si="387"/>
        <v>6</v>
      </c>
      <c r="C2206" s="152">
        <f t="shared" si="388"/>
        <v>33</v>
      </c>
      <c r="D2206" s="152" t="str">
        <f t="shared" si="389"/>
        <v>村田</v>
      </c>
      <c r="E2206" s="152" t="str">
        <f t="shared" si="390"/>
        <v>賢司</v>
      </c>
      <c r="F2206" s="153" t="str">
        <f t="shared" si="391"/>
        <v>ﾑﾗﾀ</v>
      </c>
      <c r="G2206" s="153" t="str">
        <f t="shared" si="392"/>
        <v>ｹﾝｼﾞ</v>
      </c>
      <c r="H2206" s="154">
        <f t="shared" si="393"/>
        <v>2</v>
      </c>
      <c r="I2206" s="152" t="str">
        <f t="shared" si="394"/>
        <v>拓大一</v>
      </c>
      <c r="K2206" s="152" t="str">
        <f t="shared" si="395"/>
        <v>男</v>
      </c>
      <c r="M2206" s="380">
        <v>63341</v>
      </c>
      <c r="N2206" s="380" t="s">
        <v>203</v>
      </c>
      <c r="O2206" s="380" t="s">
        <v>3836</v>
      </c>
      <c r="P2206" s="380" t="s">
        <v>479</v>
      </c>
      <c r="Q2206" s="380" t="s">
        <v>1303</v>
      </c>
      <c r="R2206" s="380" t="s">
        <v>885</v>
      </c>
      <c r="S2206" s="379"/>
      <c r="T2206" s="380">
        <v>2</v>
      </c>
    </row>
    <row r="2207" spans="1:20" x14ac:dyDescent="0.2">
      <c r="A2207" s="151">
        <f t="shared" si="386"/>
        <v>63342</v>
      </c>
      <c r="B2207" s="151">
        <f t="shared" si="387"/>
        <v>6</v>
      </c>
      <c r="C2207" s="152">
        <f t="shared" si="388"/>
        <v>33</v>
      </c>
      <c r="D2207" s="152" t="str">
        <f t="shared" si="389"/>
        <v>山﨑</v>
      </c>
      <c r="E2207" s="152" t="str">
        <f t="shared" si="390"/>
        <v>旅人</v>
      </c>
      <c r="F2207" s="153" t="str">
        <f t="shared" si="391"/>
        <v>ﾔﾏｻﾞｷ</v>
      </c>
      <c r="G2207" s="153" t="str">
        <f t="shared" si="392"/>
        <v>ﾀﾋﾞﾄ</v>
      </c>
      <c r="H2207" s="154">
        <f t="shared" si="393"/>
        <v>2</v>
      </c>
      <c r="I2207" s="152" t="str">
        <f t="shared" si="394"/>
        <v>拓大一</v>
      </c>
      <c r="K2207" s="152" t="str">
        <f t="shared" si="395"/>
        <v>男</v>
      </c>
      <c r="M2207" s="380">
        <v>63342</v>
      </c>
      <c r="N2207" s="380" t="s">
        <v>1262</v>
      </c>
      <c r="O2207" s="380" t="s">
        <v>3837</v>
      </c>
      <c r="P2207" s="380" t="s">
        <v>414</v>
      </c>
      <c r="Q2207" s="380" t="s">
        <v>3838</v>
      </c>
      <c r="R2207" s="380" t="s">
        <v>885</v>
      </c>
      <c r="S2207" s="379"/>
      <c r="T2207" s="380">
        <v>2</v>
      </c>
    </row>
    <row r="2208" spans="1:20" x14ac:dyDescent="0.2">
      <c r="A2208" s="151">
        <f t="shared" si="386"/>
        <v>63343</v>
      </c>
      <c r="B2208" s="151">
        <f t="shared" si="387"/>
        <v>6</v>
      </c>
      <c r="C2208" s="152">
        <f t="shared" si="388"/>
        <v>33</v>
      </c>
      <c r="D2208" s="152" t="str">
        <f t="shared" si="389"/>
        <v>吉岡</v>
      </c>
      <c r="E2208" s="152" t="str">
        <f t="shared" si="390"/>
        <v>稔貴</v>
      </c>
      <c r="F2208" s="153" t="str">
        <f t="shared" si="391"/>
        <v>ﾖｼｵｶ</v>
      </c>
      <c r="G2208" s="153" t="str">
        <f t="shared" si="392"/>
        <v>ﾄｼｷ</v>
      </c>
      <c r="H2208" s="154">
        <f t="shared" si="393"/>
        <v>2</v>
      </c>
      <c r="I2208" s="152" t="str">
        <f t="shared" si="394"/>
        <v>拓大一</v>
      </c>
      <c r="K2208" s="152" t="str">
        <f t="shared" si="395"/>
        <v>男</v>
      </c>
      <c r="M2208" s="380">
        <v>63343</v>
      </c>
      <c r="N2208" s="380" t="s">
        <v>1654</v>
      </c>
      <c r="O2208" s="380" t="s">
        <v>4678</v>
      </c>
      <c r="P2208" s="380" t="s">
        <v>1655</v>
      </c>
      <c r="Q2208" s="380" t="s">
        <v>326</v>
      </c>
      <c r="R2208" s="380" t="s">
        <v>885</v>
      </c>
      <c r="S2208" s="379"/>
      <c r="T2208" s="380">
        <v>2</v>
      </c>
    </row>
    <row r="2209" spans="1:20" x14ac:dyDescent="0.2">
      <c r="A2209" s="151">
        <f t="shared" si="386"/>
        <v>63344</v>
      </c>
      <c r="B2209" s="151">
        <f t="shared" si="387"/>
        <v>6</v>
      </c>
      <c r="C2209" s="152">
        <f t="shared" si="388"/>
        <v>33</v>
      </c>
      <c r="D2209" s="152" t="str">
        <f t="shared" si="389"/>
        <v>乙戸</v>
      </c>
      <c r="E2209" s="152" t="str">
        <f t="shared" si="390"/>
        <v>慎太郎</v>
      </c>
      <c r="F2209" s="153" t="str">
        <f t="shared" si="391"/>
        <v>ｵﾂﾄﾞ</v>
      </c>
      <c r="G2209" s="153" t="str">
        <f t="shared" si="392"/>
        <v>ｼﾝﾀﾛｳ</v>
      </c>
      <c r="H2209" s="154">
        <f t="shared" si="393"/>
        <v>2</v>
      </c>
      <c r="I2209" s="152" t="str">
        <f t="shared" si="394"/>
        <v>拓大一</v>
      </c>
      <c r="K2209" s="152" t="str">
        <f t="shared" si="395"/>
        <v>男</v>
      </c>
      <c r="M2209" s="380">
        <v>63344</v>
      </c>
      <c r="N2209" s="380" t="s">
        <v>4679</v>
      </c>
      <c r="O2209" s="380" t="s">
        <v>1557</v>
      </c>
      <c r="P2209" s="380" t="s">
        <v>4680</v>
      </c>
      <c r="Q2209" s="380" t="s">
        <v>316</v>
      </c>
      <c r="R2209" s="380" t="s">
        <v>885</v>
      </c>
      <c r="S2209" s="379"/>
      <c r="T2209" s="380">
        <v>2</v>
      </c>
    </row>
    <row r="2210" spans="1:20" x14ac:dyDescent="0.2">
      <c r="A2210" s="151">
        <f t="shared" si="386"/>
        <v>63345</v>
      </c>
      <c r="B2210" s="151">
        <f t="shared" si="387"/>
        <v>6</v>
      </c>
      <c r="C2210" s="152">
        <f t="shared" si="388"/>
        <v>33</v>
      </c>
      <c r="D2210" s="152" t="str">
        <f t="shared" si="389"/>
        <v>佐藤</v>
      </c>
      <c r="E2210" s="152" t="str">
        <f t="shared" si="390"/>
        <v>渓葉</v>
      </c>
      <c r="F2210" s="153" t="str">
        <f t="shared" si="391"/>
        <v>ｻﾄｳ</v>
      </c>
      <c r="G2210" s="153" t="str">
        <f t="shared" si="392"/>
        <v>ｹｲﾖｳ</v>
      </c>
      <c r="H2210" s="154">
        <f t="shared" si="393"/>
        <v>2</v>
      </c>
      <c r="I2210" s="152" t="str">
        <f t="shared" si="394"/>
        <v>拓大一</v>
      </c>
      <c r="K2210" s="152" t="str">
        <f t="shared" si="395"/>
        <v>男</v>
      </c>
      <c r="M2210" s="380">
        <v>63345</v>
      </c>
      <c r="N2210" s="380" t="s">
        <v>101</v>
      </c>
      <c r="O2210" s="380" t="s">
        <v>4681</v>
      </c>
      <c r="P2210" s="380" t="s">
        <v>313</v>
      </c>
      <c r="Q2210" s="380" t="s">
        <v>4682</v>
      </c>
      <c r="R2210" s="380" t="s">
        <v>885</v>
      </c>
      <c r="S2210" s="379"/>
      <c r="T2210" s="380">
        <v>2</v>
      </c>
    </row>
    <row r="2211" spans="1:20" x14ac:dyDescent="0.2">
      <c r="A2211" s="151">
        <f t="shared" si="386"/>
        <v>63346</v>
      </c>
      <c r="B2211" s="151">
        <f t="shared" si="387"/>
        <v>6</v>
      </c>
      <c r="C2211" s="152">
        <f t="shared" si="388"/>
        <v>33</v>
      </c>
      <c r="D2211" s="152" t="str">
        <f t="shared" si="389"/>
        <v>小林</v>
      </c>
      <c r="E2211" s="152" t="str">
        <f t="shared" si="390"/>
        <v>大輝</v>
      </c>
      <c r="F2211" s="153" t="str">
        <f t="shared" si="391"/>
        <v>ｺﾊﾞﾔｼ</v>
      </c>
      <c r="G2211" s="153" t="str">
        <f t="shared" si="392"/>
        <v>ﾀﾞｲｷ</v>
      </c>
      <c r="H2211" s="154">
        <f t="shared" si="393"/>
        <v>2</v>
      </c>
      <c r="I2211" s="152" t="str">
        <f t="shared" si="394"/>
        <v>拓大一</v>
      </c>
      <c r="K2211" s="152" t="str">
        <f t="shared" si="395"/>
        <v>男</v>
      </c>
      <c r="M2211" s="380">
        <v>63346</v>
      </c>
      <c r="N2211" s="380" t="s">
        <v>121</v>
      </c>
      <c r="O2211" s="380" t="s">
        <v>201</v>
      </c>
      <c r="P2211" s="380" t="s">
        <v>375</v>
      </c>
      <c r="Q2211" s="380" t="s">
        <v>422</v>
      </c>
      <c r="R2211" s="380" t="s">
        <v>885</v>
      </c>
      <c r="S2211" s="379"/>
      <c r="T2211" s="380">
        <v>2</v>
      </c>
    </row>
    <row r="2212" spans="1:20" x14ac:dyDescent="0.2">
      <c r="A2212" s="151">
        <f t="shared" si="386"/>
        <v>63347</v>
      </c>
      <c r="B2212" s="151">
        <f t="shared" si="387"/>
        <v>6</v>
      </c>
      <c r="C2212" s="152">
        <f t="shared" si="388"/>
        <v>33</v>
      </c>
      <c r="D2212" s="152" t="str">
        <f t="shared" si="389"/>
        <v>長野</v>
      </c>
      <c r="E2212" s="152" t="str">
        <f t="shared" si="390"/>
        <v>佑介</v>
      </c>
      <c r="F2212" s="153" t="str">
        <f t="shared" si="391"/>
        <v>ﾅｶﾞﾉ</v>
      </c>
      <c r="G2212" s="153" t="str">
        <f t="shared" si="392"/>
        <v>ﾕｳｽｹ</v>
      </c>
      <c r="H2212" s="154">
        <f t="shared" si="393"/>
        <v>2</v>
      </c>
      <c r="I2212" s="152" t="str">
        <f t="shared" si="394"/>
        <v>拓大一</v>
      </c>
      <c r="K2212" s="152" t="str">
        <f t="shared" si="395"/>
        <v>男</v>
      </c>
      <c r="M2212" s="380">
        <v>63347</v>
      </c>
      <c r="N2212" s="380" t="s">
        <v>3447</v>
      </c>
      <c r="O2212" s="380" t="s">
        <v>1441</v>
      </c>
      <c r="P2212" s="380" t="s">
        <v>3448</v>
      </c>
      <c r="Q2212" s="380" t="s">
        <v>447</v>
      </c>
      <c r="R2212" s="380" t="s">
        <v>885</v>
      </c>
      <c r="S2212" s="379"/>
      <c r="T2212" s="380">
        <v>2</v>
      </c>
    </row>
    <row r="2213" spans="1:20" x14ac:dyDescent="0.2">
      <c r="A2213" s="151">
        <f t="shared" si="386"/>
        <v>63348</v>
      </c>
      <c r="B2213" s="151">
        <f t="shared" si="387"/>
        <v>6</v>
      </c>
      <c r="C2213" s="152">
        <f t="shared" si="388"/>
        <v>33</v>
      </c>
      <c r="D2213" s="152" t="str">
        <f t="shared" si="389"/>
        <v>伊藤</v>
      </c>
      <c r="E2213" s="152" t="str">
        <f t="shared" si="390"/>
        <v>雄山</v>
      </c>
      <c r="F2213" s="153" t="str">
        <f t="shared" si="391"/>
        <v>ｲﾄｳ</v>
      </c>
      <c r="G2213" s="153" t="str">
        <f t="shared" si="392"/>
        <v>ﾕｳｻﾞﾝ</v>
      </c>
      <c r="H2213" s="154">
        <f t="shared" si="393"/>
        <v>2</v>
      </c>
      <c r="I2213" s="152" t="str">
        <f t="shared" si="394"/>
        <v>拓大一</v>
      </c>
      <c r="K2213" s="152" t="str">
        <f t="shared" si="395"/>
        <v>男</v>
      </c>
      <c r="M2213" s="380">
        <v>63348</v>
      </c>
      <c r="N2213" s="380" t="s">
        <v>106</v>
      </c>
      <c r="O2213" s="380" t="s">
        <v>4683</v>
      </c>
      <c r="P2213" s="380" t="s">
        <v>319</v>
      </c>
      <c r="Q2213" s="380" t="s">
        <v>4684</v>
      </c>
      <c r="R2213" s="380" t="s">
        <v>885</v>
      </c>
      <c r="S2213" s="379"/>
      <c r="T2213" s="380">
        <v>2</v>
      </c>
    </row>
    <row r="2214" spans="1:20" x14ac:dyDescent="0.2">
      <c r="A2214" s="151">
        <f t="shared" si="386"/>
        <v>63349</v>
      </c>
      <c r="B2214" s="151">
        <f t="shared" si="387"/>
        <v>6</v>
      </c>
      <c r="C2214" s="152">
        <f t="shared" si="388"/>
        <v>33</v>
      </c>
      <c r="D2214" s="152" t="str">
        <f t="shared" si="389"/>
        <v>古森</v>
      </c>
      <c r="E2214" s="152" t="str">
        <f t="shared" si="390"/>
        <v>巧真</v>
      </c>
      <c r="F2214" s="153" t="str">
        <f t="shared" si="391"/>
        <v>ｺﾓﾘ</v>
      </c>
      <c r="G2214" s="153" t="str">
        <f t="shared" si="392"/>
        <v>ﾀｸﾏ</v>
      </c>
      <c r="H2214" s="154">
        <f t="shared" si="393"/>
        <v>2</v>
      </c>
      <c r="I2214" s="152" t="str">
        <f t="shared" si="394"/>
        <v>拓大一</v>
      </c>
      <c r="K2214" s="152" t="str">
        <f t="shared" si="395"/>
        <v>男</v>
      </c>
      <c r="M2214" s="380">
        <v>63349</v>
      </c>
      <c r="N2214" s="380" t="s">
        <v>4685</v>
      </c>
      <c r="O2214" s="380" t="s">
        <v>4686</v>
      </c>
      <c r="P2214" s="380" t="s">
        <v>636</v>
      </c>
      <c r="Q2214" s="380" t="s">
        <v>378</v>
      </c>
      <c r="R2214" s="380" t="s">
        <v>885</v>
      </c>
      <c r="S2214" s="379"/>
      <c r="T2214" s="380">
        <v>2</v>
      </c>
    </row>
    <row r="2215" spans="1:20" x14ac:dyDescent="0.2">
      <c r="A2215" s="151">
        <f t="shared" si="386"/>
        <v>63372</v>
      </c>
      <c r="B2215" s="151">
        <f t="shared" si="387"/>
        <v>6</v>
      </c>
      <c r="C2215" s="152">
        <f t="shared" si="388"/>
        <v>33</v>
      </c>
      <c r="D2215" s="152" t="str">
        <f t="shared" si="389"/>
        <v>山本</v>
      </c>
      <c r="E2215" s="152" t="str">
        <f t="shared" si="390"/>
        <v>あかり</v>
      </c>
      <c r="F2215" s="153" t="str">
        <f t="shared" si="391"/>
        <v>ﾔﾏﾓﾄ</v>
      </c>
      <c r="G2215" s="153" t="str">
        <f t="shared" si="392"/>
        <v>ｱｶﾘ</v>
      </c>
      <c r="H2215" s="154">
        <f t="shared" si="393"/>
        <v>3</v>
      </c>
      <c r="I2215" s="152" t="str">
        <f t="shared" si="394"/>
        <v>拓大一</v>
      </c>
      <c r="K2215" s="152" t="str">
        <f t="shared" si="395"/>
        <v>女</v>
      </c>
      <c r="M2215" s="380">
        <v>63372</v>
      </c>
      <c r="N2215" s="380" t="s">
        <v>129</v>
      </c>
      <c r="O2215" s="380" t="s">
        <v>2904</v>
      </c>
      <c r="P2215" s="380" t="s">
        <v>384</v>
      </c>
      <c r="Q2215" s="380" t="s">
        <v>480</v>
      </c>
      <c r="R2215" s="380" t="s">
        <v>886</v>
      </c>
      <c r="S2215" s="379"/>
      <c r="T2215" s="380">
        <v>3</v>
      </c>
    </row>
    <row r="2216" spans="1:20" x14ac:dyDescent="0.2">
      <c r="A2216" s="151">
        <f t="shared" si="386"/>
        <v>63373</v>
      </c>
      <c r="B2216" s="151">
        <f t="shared" si="387"/>
        <v>6</v>
      </c>
      <c r="C2216" s="152">
        <f t="shared" si="388"/>
        <v>33</v>
      </c>
      <c r="D2216" s="152" t="str">
        <f t="shared" si="389"/>
        <v>渡辺</v>
      </c>
      <c r="E2216" s="152" t="str">
        <f t="shared" si="390"/>
        <v>さくら</v>
      </c>
      <c r="F2216" s="153" t="str">
        <f t="shared" si="391"/>
        <v>ﾜﾀﾅﾍﾞ</v>
      </c>
      <c r="G2216" s="153" t="str">
        <f t="shared" si="392"/>
        <v>ｻｸﾗ</v>
      </c>
      <c r="H2216" s="154">
        <f t="shared" si="393"/>
        <v>3</v>
      </c>
      <c r="I2216" s="152" t="str">
        <f t="shared" si="394"/>
        <v>拓大一</v>
      </c>
      <c r="K2216" s="152" t="str">
        <f t="shared" si="395"/>
        <v>女</v>
      </c>
      <c r="M2216" s="380">
        <v>63373</v>
      </c>
      <c r="N2216" s="380" t="s">
        <v>113</v>
      </c>
      <c r="O2216" s="380" t="s">
        <v>1961</v>
      </c>
      <c r="P2216" s="380" t="s">
        <v>346</v>
      </c>
      <c r="Q2216" s="380" t="s">
        <v>467</v>
      </c>
      <c r="R2216" s="380" t="s">
        <v>886</v>
      </c>
      <c r="S2216" s="379"/>
      <c r="T2216" s="380">
        <v>3</v>
      </c>
    </row>
    <row r="2217" spans="1:20" x14ac:dyDescent="0.2">
      <c r="A2217" s="151">
        <f t="shared" si="386"/>
        <v>63374</v>
      </c>
      <c r="B2217" s="151">
        <f t="shared" si="387"/>
        <v>6</v>
      </c>
      <c r="C2217" s="152">
        <f t="shared" si="388"/>
        <v>33</v>
      </c>
      <c r="D2217" s="152" t="str">
        <f t="shared" si="389"/>
        <v>増澤</v>
      </c>
      <c r="E2217" s="152" t="str">
        <f t="shared" si="390"/>
        <v>恵理</v>
      </c>
      <c r="F2217" s="153" t="str">
        <f t="shared" si="391"/>
        <v>ﾏｽｻﾞﾜ</v>
      </c>
      <c r="G2217" s="153" t="str">
        <f t="shared" si="392"/>
        <v>ｴﾘ</v>
      </c>
      <c r="H2217" s="154">
        <f t="shared" si="393"/>
        <v>3</v>
      </c>
      <c r="I2217" s="152" t="str">
        <f t="shared" si="394"/>
        <v>拓大一</v>
      </c>
      <c r="K2217" s="152" t="str">
        <f t="shared" si="395"/>
        <v>女</v>
      </c>
      <c r="M2217" s="380">
        <v>63374</v>
      </c>
      <c r="N2217" s="380" t="s">
        <v>2905</v>
      </c>
      <c r="O2217" s="380" t="s">
        <v>1320</v>
      </c>
      <c r="P2217" s="380" t="s">
        <v>2906</v>
      </c>
      <c r="Q2217" s="380" t="s">
        <v>929</v>
      </c>
      <c r="R2217" s="380" t="s">
        <v>886</v>
      </c>
      <c r="S2217" s="379"/>
      <c r="T2217" s="380">
        <v>3</v>
      </c>
    </row>
    <row r="2218" spans="1:20" x14ac:dyDescent="0.2">
      <c r="A2218" s="151">
        <f t="shared" si="386"/>
        <v>63375</v>
      </c>
      <c r="B2218" s="151">
        <f t="shared" si="387"/>
        <v>6</v>
      </c>
      <c r="C2218" s="152">
        <f t="shared" si="388"/>
        <v>33</v>
      </c>
      <c r="D2218" s="152" t="str">
        <f t="shared" si="389"/>
        <v>今村</v>
      </c>
      <c r="E2218" s="152" t="str">
        <f t="shared" si="390"/>
        <v>一希</v>
      </c>
      <c r="F2218" s="153" t="str">
        <f t="shared" si="391"/>
        <v>ｲﾏﾑﾗ</v>
      </c>
      <c r="G2218" s="153" t="str">
        <f t="shared" si="392"/>
        <v>ﾉｿﾞﾐ</v>
      </c>
      <c r="H2218" s="154">
        <f t="shared" si="393"/>
        <v>2</v>
      </c>
      <c r="I2218" s="152" t="str">
        <f t="shared" si="394"/>
        <v>拓大一</v>
      </c>
      <c r="K2218" s="152" t="str">
        <f t="shared" si="395"/>
        <v>女</v>
      </c>
      <c r="M2218" s="380">
        <v>63375</v>
      </c>
      <c r="N2218" s="380" t="s">
        <v>1797</v>
      </c>
      <c r="O2218" s="380" t="s">
        <v>4687</v>
      </c>
      <c r="P2218" s="380" t="s">
        <v>1798</v>
      </c>
      <c r="Q2218" s="380" t="s">
        <v>551</v>
      </c>
      <c r="R2218" s="380" t="s">
        <v>886</v>
      </c>
      <c r="S2218" s="379"/>
      <c r="T2218" s="380">
        <v>2</v>
      </c>
    </row>
    <row r="2219" spans="1:20" x14ac:dyDescent="0.2">
      <c r="A2219" s="151">
        <f t="shared" si="386"/>
        <v>63376</v>
      </c>
      <c r="B2219" s="151">
        <f t="shared" si="387"/>
        <v>6</v>
      </c>
      <c r="C2219" s="152">
        <f t="shared" si="388"/>
        <v>33</v>
      </c>
      <c r="D2219" s="152" t="str">
        <f t="shared" si="389"/>
        <v>下畑</v>
      </c>
      <c r="E2219" s="152" t="str">
        <f t="shared" si="390"/>
        <v>なつ</v>
      </c>
      <c r="F2219" s="153" t="str">
        <f t="shared" si="391"/>
        <v>ｼﾓﾊﾀ</v>
      </c>
      <c r="G2219" s="153" t="str">
        <f t="shared" si="392"/>
        <v>ﾅﾂ</v>
      </c>
      <c r="H2219" s="154">
        <f t="shared" si="393"/>
        <v>2</v>
      </c>
      <c r="I2219" s="152" t="str">
        <f t="shared" si="394"/>
        <v>拓大一</v>
      </c>
      <c r="K2219" s="152" t="str">
        <f t="shared" si="395"/>
        <v>女</v>
      </c>
      <c r="M2219" s="380">
        <v>63376</v>
      </c>
      <c r="N2219" s="380" t="s">
        <v>4688</v>
      </c>
      <c r="O2219" s="380" t="s">
        <v>4689</v>
      </c>
      <c r="P2219" s="380" t="s">
        <v>4690</v>
      </c>
      <c r="Q2219" s="380" t="s">
        <v>4691</v>
      </c>
      <c r="R2219" s="380" t="s">
        <v>886</v>
      </c>
      <c r="S2219" s="379"/>
      <c r="T2219" s="380">
        <v>2</v>
      </c>
    </row>
    <row r="2220" spans="1:20" x14ac:dyDescent="0.2">
      <c r="A2220" s="151">
        <f t="shared" si="386"/>
        <v>63377</v>
      </c>
      <c r="B2220" s="151">
        <f t="shared" si="387"/>
        <v>6</v>
      </c>
      <c r="C2220" s="152">
        <f t="shared" si="388"/>
        <v>33</v>
      </c>
      <c r="D2220" s="152" t="str">
        <f t="shared" si="389"/>
        <v>根本</v>
      </c>
      <c r="E2220" s="152" t="str">
        <f t="shared" si="390"/>
        <v>彩伽</v>
      </c>
      <c r="F2220" s="153" t="str">
        <f t="shared" si="391"/>
        <v>ﾈﾓﾄ</v>
      </c>
      <c r="G2220" s="153" t="str">
        <f t="shared" si="392"/>
        <v>ｱﾔｶ</v>
      </c>
      <c r="H2220" s="154">
        <f t="shared" si="393"/>
        <v>2</v>
      </c>
      <c r="I2220" s="152" t="str">
        <f t="shared" si="394"/>
        <v>拓大一</v>
      </c>
      <c r="K2220" s="152" t="str">
        <f t="shared" si="395"/>
        <v>女</v>
      </c>
      <c r="M2220" s="380">
        <v>63377</v>
      </c>
      <c r="N2220" s="380" t="s">
        <v>1397</v>
      </c>
      <c r="O2220" s="380" t="s">
        <v>4692</v>
      </c>
      <c r="P2220" s="380" t="s">
        <v>1398</v>
      </c>
      <c r="Q2220" s="380" t="s">
        <v>433</v>
      </c>
      <c r="R2220" s="380" t="s">
        <v>886</v>
      </c>
      <c r="S2220" s="379"/>
      <c r="T2220" s="380">
        <v>2</v>
      </c>
    </row>
    <row r="2221" spans="1:20" x14ac:dyDescent="0.2">
      <c r="A2221" s="151">
        <f t="shared" si="386"/>
        <v>63378</v>
      </c>
      <c r="B2221" s="151">
        <f t="shared" si="387"/>
        <v>6</v>
      </c>
      <c r="C2221" s="152">
        <f t="shared" si="388"/>
        <v>33</v>
      </c>
      <c r="D2221" s="152" t="str">
        <f t="shared" si="389"/>
        <v>髙原</v>
      </c>
      <c r="E2221" s="152" t="str">
        <f t="shared" si="390"/>
        <v>彩花</v>
      </c>
      <c r="F2221" s="153" t="str">
        <f t="shared" si="391"/>
        <v>ﾀｶﾊﾗ</v>
      </c>
      <c r="G2221" s="153" t="str">
        <f t="shared" si="392"/>
        <v>ｱﾔｶ</v>
      </c>
      <c r="H2221" s="154">
        <f t="shared" si="393"/>
        <v>2</v>
      </c>
      <c r="I2221" s="152" t="str">
        <f t="shared" si="394"/>
        <v>拓大一</v>
      </c>
      <c r="K2221" s="152" t="str">
        <f t="shared" si="395"/>
        <v>女</v>
      </c>
      <c r="M2221" s="380">
        <v>63378</v>
      </c>
      <c r="N2221" s="380" t="s">
        <v>4693</v>
      </c>
      <c r="O2221" s="380" t="s">
        <v>3646</v>
      </c>
      <c r="P2221" s="380" t="s">
        <v>4694</v>
      </c>
      <c r="Q2221" s="380" t="s">
        <v>433</v>
      </c>
      <c r="R2221" s="380" t="s">
        <v>886</v>
      </c>
      <c r="S2221" s="379"/>
      <c r="T2221" s="380">
        <v>2</v>
      </c>
    </row>
    <row r="2222" spans="1:20" x14ac:dyDescent="0.2">
      <c r="A2222" s="151">
        <f t="shared" si="386"/>
        <v>63380</v>
      </c>
      <c r="B2222" s="151">
        <f t="shared" si="387"/>
        <v>6</v>
      </c>
      <c r="C2222" s="152">
        <f t="shared" si="388"/>
        <v>33</v>
      </c>
      <c r="D2222" s="152" t="str">
        <f t="shared" si="389"/>
        <v>江口</v>
      </c>
      <c r="E2222" s="152" t="str">
        <f t="shared" si="390"/>
        <v>美乃利</v>
      </c>
      <c r="F2222" s="153" t="str">
        <f t="shared" si="391"/>
        <v>ｴｸﾞﾁ</v>
      </c>
      <c r="G2222" s="153" t="str">
        <f t="shared" si="392"/>
        <v>ﾐﾉﾘ</v>
      </c>
      <c r="H2222" s="154">
        <f t="shared" si="393"/>
        <v>1</v>
      </c>
      <c r="I2222" s="152" t="str">
        <f t="shared" si="394"/>
        <v>拓大一</v>
      </c>
      <c r="K2222" s="152" t="str">
        <f t="shared" si="395"/>
        <v>女</v>
      </c>
      <c r="M2222" s="380">
        <v>63380</v>
      </c>
      <c r="N2222" s="380" t="s">
        <v>6262</v>
      </c>
      <c r="O2222" s="380" t="s">
        <v>6282</v>
      </c>
      <c r="P2222" s="380" t="s">
        <v>6264</v>
      </c>
      <c r="Q2222" s="380" t="s">
        <v>964</v>
      </c>
      <c r="R2222" s="380" t="s">
        <v>886</v>
      </c>
      <c r="S2222" s="379"/>
      <c r="T2222" s="380">
        <v>1</v>
      </c>
    </row>
    <row r="2223" spans="1:20" x14ac:dyDescent="0.2">
      <c r="A2223" s="151">
        <f t="shared" si="386"/>
        <v>63381</v>
      </c>
      <c r="B2223" s="151">
        <f t="shared" si="387"/>
        <v>6</v>
      </c>
      <c r="C2223" s="152">
        <f t="shared" si="388"/>
        <v>33</v>
      </c>
      <c r="D2223" s="152" t="str">
        <f t="shared" si="389"/>
        <v>福島</v>
      </c>
      <c r="E2223" s="152" t="str">
        <f t="shared" si="390"/>
        <v>愛実</v>
      </c>
      <c r="F2223" s="153" t="str">
        <f t="shared" si="391"/>
        <v>ﾌｸｼﾏ</v>
      </c>
      <c r="G2223" s="153" t="str">
        <f t="shared" si="392"/>
        <v>ﾒｸﾞﾐ</v>
      </c>
      <c r="H2223" s="154">
        <f t="shared" si="393"/>
        <v>1</v>
      </c>
      <c r="I2223" s="152" t="str">
        <f t="shared" si="394"/>
        <v>拓大一</v>
      </c>
      <c r="K2223" s="152" t="str">
        <f t="shared" si="395"/>
        <v>女</v>
      </c>
      <c r="M2223" s="380">
        <v>63381</v>
      </c>
      <c r="N2223" s="380" t="s">
        <v>997</v>
      </c>
      <c r="O2223" s="380" t="s">
        <v>3865</v>
      </c>
      <c r="P2223" s="380" t="s">
        <v>986</v>
      </c>
      <c r="Q2223" s="380" t="s">
        <v>465</v>
      </c>
      <c r="R2223" s="380" t="s">
        <v>886</v>
      </c>
      <c r="S2223" s="379"/>
      <c r="T2223" s="380">
        <v>1</v>
      </c>
    </row>
    <row r="2224" spans="1:20" x14ac:dyDescent="0.2">
      <c r="A2224" s="151">
        <f t="shared" si="386"/>
        <v>63501</v>
      </c>
      <c r="B2224" s="151">
        <f t="shared" si="387"/>
        <v>6</v>
      </c>
      <c r="C2224" s="152">
        <f t="shared" si="388"/>
        <v>35</v>
      </c>
      <c r="D2224" s="152" t="str">
        <f t="shared" si="389"/>
        <v>長田</v>
      </c>
      <c r="E2224" s="152" t="str">
        <f t="shared" si="390"/>
        <v>誠希</v>
      </c>
      <c r="F2224" s="153" t="str">
        <f t="shared" si="391"/>
        <v>ﾅｶﾞﾀ</v>
      </c>
      <c r="G2224" s="153" t="str">
        <f t="shared" si="392"/>
        <v>ﾏｻｷ</v>
      </c>
      <c r="H2224" s="154">
        <f t="shared" si="393"/>
        <v>1</v>
      </c>
      <c r="I2224" s="152" t="str">
        <f t="shared" si="394"/>
        <v>都東大和</v>
      </c>
      <c r="K2224" s="152" t="str">
        <f t="shared" si="395"/>
        <v>男</v>
      </c>
      <c r="M2224" s="380">
        <v>63501</v>
      </c>
      <c r="N2224" s="380" t="s">
        <v>2062</v>
      </c>
      <c r="O2224" s="380" t="s">
        <v>6283</v>
      </c>
      <c r="P2224" s="380" t="s">
        <v>1494</v>
      </c>
      <c r="Q2224" s="380" t="s">
        <v>446</v>
      </c>
      <c r="R2224" s="380" t="s">
        <v>885</v>
      </c>
      <c r="S2224" s="379"/>
      <c r="T2224" s="380">
        <v>1</v>
      </c>
    </row>
    <row r="2225" spans="1:20" x14ac:dyDescent="0.2">
      <c r="A2225" s="151">
        <f t="shared" si="386"/>
        <v>63502</v>
      </c>
      <c r="B2225" s="151">
        <f t="shared" si="387"/>
        <v>6</v>
      </c>
      <c r="C2225" s="152">
        <f t="shared" si="388"/>
        <v>35</v>
      </c>
      <c r="D2225" s="152" t="str">
        <f t="shared" si="389"/>
        <v>畑</v>
      </c>
      <c r="E2225" s="152" t="str">
        <f t="shared" si="390"/>
        <v>詩恩</v>
      </c>
      <c r="F2225" s="153" t="str">
        <f t="shared" si="391"/>
        <v>ﾊﾀ</v>
      </c>
      <c r="G2225" s="153" t="str">
        <f t="shared" si="392"/>
        <v>ｼｵﾝ</v>
      </c>
      <c r="H2225" s="154">
        <f t="shared" si="393"/>
        <v>2</v>
      </c>
      <c r="I2225" s="152" t="str">
        <f t="shared" si="394"/>
        <v>都東大和</v>
      </c>
      <c r="K2225" s="152" t="str">
        <f t="shared" si="395"/>
        <v>男</v>
      </c>
      <c r="M2225" s="380">
        <v>63502</v>
      </c>
      <c r="N2225" s="380" t="s">
        <v>4124</v>
      </c>
      <c r="O2225" s="380" t="s">
        <v>4695</v>
      </c>
      <c r="P2225" s="380" t="s">
        <v>591</v>
      </c>
      <c r="Q2225" s="380" t="s">
        <v>1215</v>
      </c>
      <c r="R2225" s="380" t="s">
        <v>885</v>
      </c>
      <c r="S2225" s="379"/>
      <c r="T2225" s="380">
        <v>2</v>
      </c>
    </row>
    <row r="2226" spans="1:20" x14ac:dyDescent="0.2">
      <c r="A2226" s="151">
        <f t="shared" si="386"/>
        <v>63503</v>
      </c>
      <c r="B2226" s="151">
        <f t="shared" si="387"/>
        <v>6</v>
      </c>
      <c r="C2226" s="152">
        <f t="shared" si="388"/>
        <v>35</v>
      </c>
      <c r="D2226" s="152" t="str">
        <f t="shared" si="389"/>
        <v>植野</v>
      </c>
      <c r="E2226" s="152" t="str">
        <f t="shared" si="390"/>
        <v>泰治</v>
      </c>
      <c r="F2226" s="153" t="str">
        <f t="shared" si="391"/>
        <v>ｳｴﾉ</v>
      </c>
      <c r="G2226" s="153" t="str">
        <f t="shared" si="392"/>
        <v>ﾀｲﾁ</v>
      </c>
      <c r="H2226" s="154">
        <f t="shared" si="393"/>
        <v>2</v>
      </c>
      <c r="I2226" s="152" t="str">
        <f t="shared" si="394"/>
        <v>都東大和</v>
      </c>
      <c r="K2226" s="152" t="str">
        <f t="shared" si="395"/>
        <v>男</v>
      </c>
      <c r="M2226" s="380">
        <v>63503</v>
      </c>
      <c r="N2226" s="380" t="s">
        <v>4696</v>
      </c>
      <c r="O2226" s="380" t="s">
        <v>4697</v>
      </c>
      <c r="P2226" s="380" t="s">
        <v>550</v>
      </c>
      <c r="Q2226" s="380" t="s">
        <v>515</v>
      </c>
      <c r="R2226" s="380" t="s">
        <v>885</v>
      </c>
      <c r="S2226" s="379"/>
      <c r="T2226" s="380">
        <v>2</v>
      </c>
    </row>
    <row r="2227" spans="1:20" x14ac:dyDescent="0.2">
      <c r="A2227" s="151">
        <f t="shared" si="386"/>
        <v>63504</v>
      </c>
      <c r="B2227" s="151">
        <f t="shared" si="387"/>
        <v>6</v>
      </c>
      <c r="C2227" s="152">
        <f t="shared" si="388"/>
        <v>35</v>
      </c>
      <c r="D2227" s="152" t="str">
        <f t="shared" si="389"/>
        <v>佐藤</v>
      </c>
      <c r="E2227" s="152" t="str">
        <f t="shared" si="390"/>
        <v>将紀</v>
      </c>
      <c r="F2227" s="153" t="str">
        <f t="shared" si="391"/>
        <v>ｻﾄｳ</v>
      </c>
      <c r="G2227" s="153" t="str">
        <f t="shared" si="392"/>
        <v>ﾏｻｷ</v>
      </c>
      <c r="H2227" s="154">
        <f t="shared" si="393"/>
        <v>2</v>
      </c>
      <c r="I2227" s="152" t="str">
        <f t="shared" si="394"/>
        <v>都東大和</v>
      </c>
      <c r="K2227" s="152" t="str">
        <f t="shared" si="395"/>
        <v>男</v>
      </c>
      <c r="M2227" s="380">
        <v>63504</v>
      </c>
      <c r="N2227" s="380" t="s">
        <v>101</v>
      </c>
      <c r="O2227" s="380" t="s">
        <v>4442</v>
      </c>
      <c r="P2227" s="380" t="s">
        <v>313</v>
      </c>
      <c r="Q2227" s="380" t="s">
        <v>446</v>
      </c>
      <c r="R2227" s="380" t="s">
        <v>885</v>
      </c>
      <c r="S2227" s="379"/>
      <c r="T2227" s="380">
        <v>2</v>
      </c>
    </row>
    <row r="2228" spans="1:20" x14ac:dyDescent="0.2">
      <c r="A2228" s="151">
        <f t="shared" si="386"/>
        <v>63505</v>
      </c>
      <c r="B2228" s="151">
        <f t="shared" si="387"/>
        <v>6</v>
      </c>
      <c r="C2228" s="152">
        <f t="shared" si="388"/>
        <v>35</v>
      </c>
      <c r="D2228" s="152" t="str">
        <f t="shared" si="389"/>
        <v>上島</v>
      </c>
      <c r="E2228" s="152" t="str">
        <f t="shared" si="390"/>
        <v>光貴</v>
      </c>
      <c r="F2228" s="153" t="str">
        <f t="shared" si="391"/>
        <v>ｳｴｼﾞﾏ</v>
      </c>
      <c r="G2228" s="153" t="str">
        <f t="shared" si="392"/>
        <v>ｺｳｷ</v>
      </c>
      <c r="H2228" s="154">
        <f t="shared" si="393"/>
        <v>2</v>
      </c>
      <c r="I2228" s="152" t="str">
        <f t="shared" si="394"/>
        <v>都東大和</v>
      </c>
      <c r="K2228" s="152" t="str">
        <f t="shared" si="395"/>
        <v>男</v>
      </c>
      <c r="M2228" s="380">
        <v>63505</v>
      </c>
      <c r="N2228" s="380" t="s">
        <v>4698</v>
      </c>
      <c r="O2228" s="380" t="s">
        <v>4699</v>
      </c>
      <c r="P2228" s="380" t="s">
        <v>4700</v>
      </c>
      <c r="Q2228" s="380" t="s">
        <v>344</v>
      </c>
      <c r="R2228" s="380" t="s">
        <v>885</v>
      </c>
      <c r="S2228" s="379"/>
      <c r="T2228" s="380">
        <v>2</v>
      </c>
    </row>
    <row r="2229" spans="1:20" x14ac:dyDescent="0.2">
      <c r="A2229" s="151">
        <f t="shared" si="386"/>
        <v>63506</v>
      </c>
      <c r="B2229" s="151">
        <f t="shared" si="387"/>
        <v>6</v>
      </c>
      <c r="C2229" s="152">
        <f t="shared" si="388"/>
        <v>35</v>
      </c>
      <c r="D2229" s="152" t="str">
        <f t="shared" si="389"/>
        <v>高橋</v>
      </c>
      <c r="E2229" s="152" t="str">
        <f t="shared" si="390"/>
        <v>一斗</v>
      </c>
      <c r="F2229" s="153" t="str">
        <f t="shared" si="391"/>
        <v>ﾀｶﾊｼ</v>
      </c>
      <c r="G2229" s="153" t="str">
        <f t="shared" si="392"/>
        <v>ｶｽﾞﾄ</v>
      </c>
      <c r="H2229" s="154">
        <f t="shared" si="393"/>
        <v>2</v>
      </c>
      <c r="I2229" s="152" t="str">
        <f t="shared" si="394"/>
        <v>都東大和</v>
      </c>
      <c r="K2229" s="152" t="str">
        <f t="shared" si="395"/>
        <v>男</v>
      </c>
      <c r="M2229" s="380">
        <v>63506</v>
      </c>
      <c r="N2229" s="380" t="s">
        <v>123</v>
      </c>
      <c r="O2229" s="380" t="s">
        <v>4701</v>
      </c>
      <c r="P2229" s="380" t="s">
        <v>302</v>
      </c>
      <c r="Q2229" s="380" t="s">
        <v>1776</v>
      </c>
      <c r="R2229" s="380" t="s">
        <v>885</v>
      </c>
      <c r="S2229" s="379"/>
      <c r="T2229" s="380">
        <v>2</v>
      </c>
    </row>
    <row r="2230" spans="1:20" x14ac:dyDescent="0.2">
      <c r="A2230" s="151">
        <f t="shared" si="386"/>
        <v>63507</v>
      </c>
      <c r="B2230" s="151">
        <f t="shared" si="387"/>
        <v>6</v>
      </c>
      <c r="C2230" s="152">
        <f t="shared" si="388"/>
        <v>35</v>
      </c>
      <c r="D2230" s="152" t="str">
        <f t="shared" si="389"/>
        <v>渡邊</v>
      </c>
      <c r="E2230" s="152" t="str">
        <f t="shared" si="390"/>
        <v>優</v>
      </c>
      <c r="F2230" s="153" t="str">
        <f t="shared" si="391"/>
        <v>ﾜﾀﾅﾍﾞ</v>
      </c>
      <c r="G2230" s="153" t="str">
        <f t="shared" si="392"/>
        <v>ﾏｻﾙ</v>
      </c>
      <c r="H2230" s="154">
        <f t="shared" si="393"/>
        <v>2</v>
      </c>
      <c r="I2230" s="152" t="str">
        <f t="shared" si="394"/>
        <v>都東大和</v>
      </c>
      <c r="K2230" s="152" t="str">
        <f t="shared" si="395"/>
        <v>男</v>
      </c>
      <c r="M2230" s="380">
        <v>63507</v>
      </c>
      <c r="N2230" s="380" t="s">
        <v>223</v>
      </c>
      <c r="O2230" s="380" t="s">
        <v>253</v>
      </c>
      <c r="P2230" s="380" t="s">
        <v>346</v>
      </c>
      <c r="Q2230" s="380" t="s">
        <v>4702</v>
      </c>
      <c r="R2230" s="380" t="s">
        <v>885</v>
      </c>
      <c r="S2230" s="379"/>
      <c r="T2230" s="380">
        <v>2</v>
      </c>
    </row>
    <row r="2231" spans="1:20" x14ac:dyDescent="0.2">
      <c r="A2231" s="151">
        <f t="shared" si="386"/>
        <v>63508</v>
      </c>
      <c r="B2231" s="151">
        <f t="shared" si="387"/>
        <v>6</v>
      </c>
      <c r="C2231" s="152">
        <f t="shared" si="388"/>
        <v>35</v>
      </c>
      <c r="D2231" s="152" t="str">
        <f t="shared" si="389"/>
        <v>金子</v>
      </c>
      <c r="E2231" s="152" t="str">
        <f t="shared" si="390"/>
        <v>遼平</v>
      </c>
      <c r="F2231" s="153" t="str">
        <f t="shared" si="391"/>
        <v>ｶﾈｺ</v>
      </c>
      <c r="G2231" s="153" t="str">
        <f t="shared" si="392"/>
        <v>ﾘｮｳﾍｲ</v>
      </c>
      <c r="H2231" s="154">
        <f t="shared" si="393"/>
        <v>2</v>
      </c>
      <c r="I2231" s="152" t="str">
        <f t="shared" si="394"/>
        <v>都東大和</v>
      </c>
      <c r="K2231" s="152" t="str">
        <f t="shared" si="395"/>
        <v>男</v>
      </c>
      <c r="M2231" s="380">
        <v>63508</v>
      </c>
      <c r="N2231" s="380" t="s">
        <v>970</v>
      </c>
      <c r="O2231" s="380" t="s">
        <v>1455</v>
      </c>
      <c r="P2231" s="380" t="s">
        <v>971</v>
      </c>
      <c r="Q2231" s="380" t="s">
        <v>545</v>
      </c>
      <c r="R2231" s="380" t="s">
        <v>885</v>
      </c>
      <c r="S2231" s="379"/>
      <c r="T2231" s="380">
        <v>2</v>
      </c>
    </row>
    <row r="2232" spans="1:20" x14ac:dyDescent="0.2">
      <c r="A2232" s="151">
        <f t="shared" si="386"/>
        <v>63509</v>
      </c>
      <c r="B2232" s="151">
        <f t="shared" si="387"/>
        <v>6</v>
      </c>
      <c r="C2232" s="152">
        <f t="shared" si="388"/>
        <v>35</v>
      </c>
      <c r="D2232" s="152" t="str">
        <f t="shared" si="389"/>
        <v>大淵</v>
      </c>
      <c r="E2232" s="152" t="str">
        <f t="shared" si="390"/>
        <v>青哉</v>
      </c>
      <c r="F2232" s="153" t="str">
        <f t="shared" si="391"/>
        <v>ｵｵﾌﾁ</v>
      </c>
      <c r="G2232" s="153" t="str">
        <f t="shared" si="392"/>
        <v>ｾｲﾔ</v>
      </c>
      <c r="H2232" s="154">
        <f t="shared" si="393"/>
        <v>2</v>
      </c>
      <c r="I2232" s="152" t="str">
        <f t="shared" si="394"/>
        <v>都東大和</v>
      </c>
      <c r="K2232" s="152" t="str">
        <f t="shared" si="395"/>
        <v>男</v>
      </c>
      <c r="M2232" s="380">
        <v>63509</v>
      </c>
      <c r="N2232" s="380" t="s">
        <v>4703</v>
      </c>
      <c r="O2232" s="380" t="s">
        <v>4704</v>
      </c>
      <c r="P2232" s="380" t="s">
        <v>4705</v>
      </c>
      <c r="Q2232" s="380" t="s">
        <v>572</v>
      </c>
      <c r="R2232" s="380" t="s">
        <v>885</v>
      </c>
      <c r="S2232" s="379"/>
      <c r="T2232" s="380">
        <v>2</v>
      </c>
    </row>
    <row r="2233" spans="1:20" x14ac:dyDescent="0.2">
      <c r="A2233" s="151">
        <f t="shared" si="386"/>
        <v>63510</v>
      </c>
      <c r="B2233" s="151">
        <f t="shared" si="387"/>
        <v>6</v>
      </c>
      <c r="C2233" s="152">
        <f t="shared" si="388"/>
        <v>35</v>
      </c>
      <c r="D2233" s="152" t="str">
        <f t="shared" si="389"/>
        <v>富樫</v>
      </c>
      <c r="E2233" s="152" t="str">
        <f t="shared" si="390"/>
        <v>虹太</v>
      </c>
      <c r="F2233" s="153" t="str">
        <f t="shared" si="391"/>
        <v>ﾄｶﾞｼ</v>
      </c>
      <c r="G2233" s="153" t="str">
        <f t="shared" si="392"/>
        <v>ｺｳﾀ</v>
      </c>
      <c r="H2233" s="154">
        <f t="shared" si="393"/>
        <v>2</v>
      </c>
      <c r="I2233" s="152" t="str">
        <f t="shared" si="394"/>
        <v>都東大和</v>
      </c>
      <c r="K2233" s="152" t="str">
        <f t="shared" si="395"/>
        <v>男</v>
      </c>
      <c r="M2233" s="380">
        <v>63510</v>
      </c>
      <c r="N2233" s="380" t="s">
        <v>2169</v>
      </c>
      <c r="O2233" s="380" t="s">
        <v>4706</v>
      </c>
      <c r="P2233" s="380" t="s">
        <v>2329</v>
      </c>
      <c r="Q2233" s="380" t="s">
        <v>535</v>
      </c>
      <c r="R2233" s="380" t="s">
        <v>885</v>
      </c>
      <c r="S2233" s="379"/>
      <c r="T2233" s="380">
        <v>2</v>
      </c>
    </row>
    <row r="2234" spans="1:20" x14ac:dyDescent="0.2">
      <c r="A2234" s="151">
        <f t="shared" si="386"/>
        <v>63511</v>
      </c>
      <c r="B2234" s="151">
        <f t="shared" si="387"/>
        <v>6</v>
      </c>
      <c r="C2234" s="152">
        <f t="shared" si="388"/>
        <v>35</v>
      </c>
      <c r="D2234" s="152" t="str">
        <f t="shared" si="389"/>
        <v>小林</v>
      </c>
      <c r="E2234" s="152" t="str">
        <f t="shared" si="390"/>
        <v>颯一朗</v>
      </c>
      <c r="F2234" s="153" t="str">
        <f t="shared" si="391"/>
        <v>ｺﾊﾞﾔｼ</v>
      </c>
      <c r="G2234" s="153" t="str">
        <f t="shared" si="392"/>
        <v>ｿｳｲﾁﾛｳ</v>
      </c>
      <c r="H2234" s="154">
        <f t="shared" si="393"/>
        <v>2</v>
      </c>
      <c r="I2234" s="152" t="str">
        <f t="shared" si="394"/>
        <v>都東大和</v>
      </c>
      <c r="K2234" s="152" t="str">
        <f t="shared" si="395"/>
        <v>男</v>
      </c>
      <c r="M2234" s="380">
        <v>63511</v>
      </c>
      <c r="N2234" s="380" t="s">
        <v>121</v>
      </c>
      <c r="O2234" s="380" t="s">
        <v>4707</v>
      </c>
      <c r="P2234" s="380" t="s">
        <v>375</v>
      </c>
      <c r="Q2234" s="380" t="s">
        <v>419</v>
      </c>
      <c r="R2234" s="380" t="s">
        <v>885</v>
      </c>
      <c r="S2234" s="379"/>
      <c r="T2234" s="380">
        <v>2</v>
      </c>
    </row>
    <row r="2235" spans="1:20" x14ac:dyDescent="0.2">
      <c r="A2235" s="151">
        <f t="shared" si="386"/>
        <v>63512</v>
      </c>
      <c r="B2235" s="151">
        <f t="shared" si="387"/>
        <v>6</v>
      </c>
      <c r="C2235" s="152">
        <f t="shared" si="388"/>
        <v>35</v>
      </c>
      <c r="D2235" s="152" t="str">
        <f t="shared" si="389"/>
        <v>鈴木</v>
      </c>
      <c r="E2235" s="152" t="str">
        <f t="shared" si="390"/>
        <v>結人</v>
      </c>
      <c r="F2235" s="153" t="str">
        <f t="shared" si="391"/>
        <v>ｽｽﾞｷ</v>
      </c>
      <c r="G2235" s="153" t="str">
        <f t="shared" si="392"/>
        <v>ﾕｲﾄ</v>
      </c>
      <c r="H2235" s="154">
        <f t="shared" si="393"/>
        <v>2</v>
      </c>
      <c r="I2235" s="152" t="str">
        <f t="shared" si="394"/>
        <v>都東大和</v>
      </c>
      <c r="K2235" s="152" t="str">
        <f t="shared" si="395"/>
        <v>男</v>
      </c>
      <c r="M2235" s="380">
        <v>63512</v>
      </c>
      <c r="N2235" s="380" t="s">
        <v>108</v>
      </c>
      <c r="O2235" s="380" t="s">
        <v>4541</v>
      </c>
      <c r="P2235" s="380" t="s">
        <v>356</v>
      </c>
      <c r="Q2235" s="380" t="s">
        <v>1345</v>
      </c>
      <c r="R2235" s="380" t="s">
        <v>885</v>
      </c>
      <c r="S2235" s="379"/>
      <c r="T2235" s="380">
        <v>2</v>
      </c>
    </row>
    <row r="2236" spans="1:20" x14ac:dyDescent="0.2">
      <c r="A2236" s="151">
        <f t="shared" si="386"/>
        <v>63513</v>
      </c>
      <c r="B2236" s="151">
        <f t="shared" si="387"/>
        <v>6</v>
      </c>
      <c r="C2236" s="152">
        <f t="shared" si="388"/>
        <v>35</v>
      </c>
      <c r="D2236" s="152" t="str">
        <f t="shared" si="389"/>
        <v>神林</v>
      </c>
      <c r="E2236" s="152" t="str">
        <f t="shared" si="390"/>
        <v>黎</v>
      </c>
      <c r="F2236" s="153" t="str">
        <f t="shared" si="391"/>
        <v>ｶﾝﾊﾞﾔｼ</v>
      </c>
      <c r="G2236" s="153" t="str">
        <f t="shared" si="392"/>
        <v>ﾚｲ</v>
      </c>
      <c r="H2236" s="154">
        <f t="shared" si="393"/>
        <v>2</v>
      </c>
      <c r="I2236" s="152" t="str">
        <f t="shared" si="394"/>
        <v>都東大和</v>
      </c>
      <c r="K2236" s="152" t="str">
        <f t="shared" si="395"/>
        <v>男</v>
      </c>
      <c r="M2236" s="380">
        <v>63513</v>
      </c>
      <c r="N2236" s="380" t="s">
        <v>4708</v>
      </c>
      <c r="O2236" s="380" t="s">
        <v>1683</v>
      </c>
      <c r="P2236" s="380" t="s">
        <v>4709</v>
      </c>
      <c r="Q2236" s="380" t="s">
        <v>427</v>
      </c>
      <c r="R2236" s="380" t="s">
        <v>885</v>
      </c>
      <c r="S2236" s="379"/>
      <c r="T2236" s="380">
        <v>2</v>
      </c>
    </row>
    <row r="2237" spans="1:20" x14ac:dyDescent="0.2">
      <c r="A2237" s="151">
        <f t="shared" si="386"/>
        <v>63514</v>
      </c>
      <c r="B2237" s="151">
        <f t="shared" si="387"/>
        <v>6</v>
      </c>
      <c r="C2237" s="152">
        <f t="shared" si="388"/>
        <v>35</v>
      </c>
      <c r="D2237" s="152" t="str">
        <f t="shared" si="389"/>
        <v>菅沼</v>
      </c>
      <c r="E2237" s="152" t="str">
        <f t="shared" si="390"/>
        <v>拓哉</v>
      </c>
      <c r="F2237" s="153" t="str">
        <f t="shared" si="391"/>
        <v>ｽｶﾞﾇﾏ</v>
      </c>
      <c r="G2237" s="153" t="str">
        <f t="shared" si="392"/>
        <v>ﾀｸﾔ</v>
      </c>
      <c r="H2237" s="154">
        <f t="shared" si="393"/>
        <v>1</v>
      </c>
      <c r="I2237" s="152" t="str">
        <f t="shared" si="394"/>
        <v>都東大和</v>
      </c>
      <c r="K2237" s="152" t="str">
        <f t="shared" si="395"/>
        <v>男</v>
      </c>
      <c r="M2237" s="380">
        <v>63514</v>
      </c>
      <c r="N2237" s="380" t="s">
        <v>5367</v>
      </c>
      <c r="O2237" s="380" t="s">
        <v>1350</v>
      </c>
      <c r="P2237" s="380" t="s">
        <v>5368</v>
      </c>
      <c r="Q2237" s="380" t="s">
        <v>357</v>
      </c>
      <c r="R2237" s="380" t="s">
        <v>885</v>
      </c>
      <c r="S2237" s="379"/>
      <c r="T2237" s="380">
        <v>1</v>
      </c>
    </row>
    <row r="2238" spans="1:20" x14ac:dyDescent="0.2">
      <c r="A2238" s="151">
        <f t="shared" si="386"/>
        <v>63515</v>
      </c>
      <c r="B2238" s="151">
        <f t="shared" si="387"/>
        <v>6</v>
      </c>
      <c r="C2238" s="152">
        <f t="shared" si="388"/>
        <v>35</v>
      </c>
      <c r="D2238" s="152" t="str">
        <f t="shared" si="389"/>
        <v>高石</v>
      </c>
      <c r="E2238" s="152" t="str">
        <f t="shared" si="390"/>
        <v>萩</v>
      </c>
      <c r="F2238" s="153" t="str">
        <f t="shared" si="391"/>
        <v>ﾀｶｲｼ</v>
      </c>
      <c r="G2238" s="153" t="str">
        <f t="shared" si="392"/>
        <v>ｼｭｳ</v>
      </c>
      <c r="H2238" s="154">
        <f t="shared" si="393"/>
        <v>1</v>
      </c>
      <c r="I2238" s="152" t="str">
        <f t="shared" si="394"/>
        <v>都東大和</v>
      </c>
      <c r="K2238" s="152" t="str">
        <f t="shared" si="395"/>
        <v>男</v>
      </c>
      <c r="M2238" s="380">
        <v>63515</v>
      </c>
      <c r="N2238" s="380" t="s">
        <v>5369</v>
      </c>
      <c r="O2238" s="380" t="s">
        <v>5370</v>
      </c>
      <c r="P2238" s="380" t="s">
        <v>5371</v>
      </c>
      <c r="Q2238" s="380" t="s">
        <v>2560</v>
      </c>
      <c r="R2238" s="380" t="s">
        <v>885</v>
      </c>
      <c r="S2238" s="379"/>
      <c r="T2238" s="380">
        <v>1</v>
      </c>
    </row>
    <row r="2239" spans="1:20" x14ac:dyDescent="0.2">
      <c r="A2239" s="151">
        <f t="shared" si="386"/>
        <v>63516</v>
      </c>
      <c r="B2239" s="151">
        <f t="shared" si="387"/>
        <v>6</v>
      </c>
      <c r="C2239" s="152">
        <f t="shared" si="388"/>
        <v>35</v>
      </c>
      <c r="D2239" s="152" t="str">
        <f t="shared" si="389"/>
        <v>上杉</v>
      </c>
      <c r="E2239" s="152" t="str">
        <f t="shared" si="390"/>
        <v>祥大</v>
      </c>
      <c r="F2239" s="153" t="str">
        <f t="shared" si="391"/>
        <v>ｳｴｽｷﾞ</v>
      </c>
      <c r="G2239" s="153" t="str">
        <f t="shared" si="392"/>
        <v>ﾋﾛﾄ</v>
      </c>
      <c r="H2239" s="154">
        <f t="shared" si="393"/>
        <v>1</v>
      </c>
      <c r="I2239" s="152" t="str">
        <f t="shared" si="394"/>
        <v>都東大和</v>
      </c>
      <c r="K2239" s="152" t="str">
        <f t="shared" si="395"/>
        <v>男</v>
      </c>
      <c r="M2239" s="380">
        <v>63516</v>
      </c>
      <c r="N2239" s="380" t="s">
        <v>5372</v>
      </c>
      <c r="O2239" s="380" t="s">
        <v>4647</v>
      </c>
      <c r="P2239" s="380" t="s">
        <v>5373</v>
      </c>
      <c r="Q2239" s="380" t="s">
        <v>484</v>
      </c>
      <c r="R2239" s="380" t="s">
        <v>885</v>
      </c>
      <c r="S2239" s="379"/>
      <c r="T2239" s="380">
        <v>1</v>
      </c>
    </row>
    <row r="2240" spans="1:20" x14ac:dyDescent="0.2">
      <c r="A2240" s="151">
        <f t="shared" si="386"/>
        <v>63517</v>
      </c>
      <c r="B2240" s="151">
        <f t="shared" si="387"/>
        <v>6</v>
      </c>
      <c r="C2240" s="152">
        <f t="shared" si="388"/>
        <v>35</v>
      </c>
      <c r="D2240" s="152" t="str">
        <f t="shared" si="389"/>
        <v>中井</v>
      </c>
      <c r="E2240" s="152" t="str">
        <f t="shared" si="390"/>
        <v>健人</v>
      </c>
      <c r="F2240" s="153" t="str">
        <f t="shared" si="391"/>
        <v>ﾅｶｲ</v>
      </c>
      <c r="G2240" s="153" t="str">
        <f t="shared" si="392"/>
        <v>ｹﾝﾄ</v>
      </c>
      <c r="H2240" s="154">
        <f t="shared" si="393"/>
        <v>1</v>
      </c>
      <c r="I2240" s="152" t="str">
        <f t="shared" si="394"/>
        <v>都東大和</v>
      </c>
      <c r="K2240" s="152" t="str">
        <f t="shared" si="395"/>
        <v>男</v>
      </c>
      <c r="M2240" s="380">
        <v>63517</v>
      </c>
      <c r="N2240" s="380" t="s">
        <v>5374</v>
      </c>
      <c r="O2240" s="380" t="s">
        <v>194</v>
      </c>
      <c r="P2240" s="380" t="s">
        <v>5375</v>
      </c>
      <c r="Q2240" s="380" t="s">
        <v>390</v>
      </c>
      <c r="R2240" s="380" t="s">
        <v>885</v>
      </c>
      <c r="S2240" s="379"/>
      <c r="T2240" s="380">
        <v>1</v>
      </c>
    </row>
    <row r="2241" spans="1:20" x14ac:dyDescent="0.2">
      <c r="A2241" s="151">
        <f t="shared" si="386"/>
        <v>63518</v>
      </c>
      <c r="B2241" s="151">
        <f t="shared" si="387"/>
        <v>6</v>
      </c>
      <c r="C2241" s="152">
        <f t="shared" si="388"/>
        <v>35</v>
      </c>
      <c r="D2241" s="152" t="str">
        <f t="shared" si="389"/>
        <v>眞貝</v>
      </c>
      <c r="E2241" s="152" t="str">
        <f t="shared" si="390"/>
        <v>彰</v>
      </c>
      <c r="F2241" s="153" t="str">
        <f t="shared" si="391"/>
        <v>ｼﾝｶｲ</v>
      </c>
      <c r="G2241" s="153" t="str">
        <f t="shared" si="392"/>
        <v>ｱｷﾗ</v>
      </c>
      <c r="H2241" s="154">
        <f t="shared" si="393"/>
        <v>1</v>
      </c>
      <c r="I2241" s="152" t="str">
        <f t="shared" si="394"/>
        <v>都東大和</v>
      </c>
      <c r="K2241" s="152" t="str">
        <f t="shared" si="395"/>
        <v>男</v>
      </c>
      <c r="M2241" s="380">
        <v>63518</v>
      </c>
      <c r="N2241" s="380" t="s">
        <v>5376</v>
      </c>
      <c r="O2241" s="380" t="s">
        <v>2850</v>
      </c>
      <c r="P2241" s="380" t="s">
        <v>1343</v>
      </c>
      <c r="Q2241" s="380" t="s">
        <v>335</v>
      </c>
      <c r="R2241" s="380" t="s">
        <v>885</v>
      </c>
      <c r="S2241" s="379"/>
      <c r="T2241" s="380">
        <v>1</v>
      </c>
    </row>
    <row r="2242" spans="1:20" x14ac:dyDescent="0.2">
      <c r="A2242" s="151">
        <f t="shared" si="386"/>
        <v>63519</v>
      </c>
      <c r="B2242" s="151">
        <f t="shared" si="387"/>
        <v>6</v>
      </c>
      <c r="C2242" s="152">
        <f t="shared" si="388"/>
        <v>35</v>
      </c>
      <c r="D2242" s="152" t="str">
        <f t="shared" si="389"/>
        <v>日置</v>
      </c>
      <c r="E2242" s="152" t="str">
        <f t="shared" si="390"/>
        <v>大輔</v>
      </c>
      <c r="F2242" s="153" t="str">
        <f t="shared" si="391"/>
        <v>ﾋｵｷ</v>
      </c>
      <c r="G2242" s="153" t="str">
        <f t="shared" si="392"/>
        <v>ﾀﾞｲｽｹ</v>
      </c>
      <c r="H2242" s="154">
        <f t="shared" si="393"/>
        <v>1</v>
      </c>
      <c r="I2242" s="152" t="str">
        <f t="shared" si="394"/>
        <v>都東大和</v>
      </c>
      <c r="K2242" s="152" t="str">
        <f t="shared" si="395"/>
        <v>男</v>
      </c>
      <c r="M2242" s="380">
        <v>63519</v>
      </c>
      <c r="N2242" s="380" t="s">
        <v>5377</v>
      </c>
      <c r="O2242" s="380" t="s">
        <v>169</v>
      </c>
      <c r="P2242" s="380" t="s">
        <v>5378</v>
      </c>
      <c r="Q2242" s="380" t="s">
        <v>334</v>
      </c>
      <c r="R2242" s="380" t="s">
        <v>885</v>
      </c>
      <c r="S2242" s="379"/>
      <c r="T2242" s="380">
        <v>1</v>
      </c>
    </row>
    <row r="2243" spans="1:20" x14ac:dyDescent="0.2">
      <c r="A2243" s="151">
        <f t="shared" si="386"/>
        <v>63520</v>
      </c>
      <c r="B2243" s="151">
        <f t="shared" si="387"/>
        <v>6</v>
      </c>
      <c r="C2243" s="152">
        <f t="shared" si="388"/>
        <v>35</v>
      </c>
      <c r="D2243" s="152" t="str">
        <f t="shared" si="389"/>
        <v>髙橋</v>
      </c>
      <c r="E2243" s="152" t="str">
        <f t="shared" si="390"/>
        <v>将英</v>
      </c>
      <c r="F2243" s="153" t="str">
        <f t="shared" si="391"/>
        <v>ﾀｶﾊｼ</v>
      </c>
      <c r="G2243" s="153" t="str">
        <f t="shared" si="392"/>
        <v>ｼｮｳｴｲ</v>
      </c>
      <c r="H2243" s="154">
        <f t="shared" si="393"/>
        <v>1</v>
      </c>
      <c r="I2243" s="152" t="str">
        <f t="shared" si="394"/>
        <v>都東大和</v>
      </c>
      <c r="K2243" s="152" t="str">
        <f t="shared" si="395"/>
        <v>男</v>
      </c>
      <c r="M2243" s="380">
        <v>63520</v>
      </c>
      <c r="N2243" s="380" t="s">
        <v>149</v>
      </c>
      <c r="O2243" s="380" t="s">
        <v>5380</v>
      </c>
      <c r="P2243" s="380" t="s">
        <v>302</v>
      </c>
      <c r="Q2243" s="380" t="s">
        <v>5381</v>
      </c>
      <c r="R2243" s="380" t="s">
        <v>885</v>
      </c>
      <c r="S2243" s="379"/>
      <c r="T2243" s="380">
        <v>1</v>
      </c>
    </row>
    <row r="2244" spans="1:20" x14ac:dyDescent="0.2">
      <c r="A2244" s="151">
        <f t="shared" si="386"/>
        <v>63521</v>
      </c>
      <c r="B2244" s="151">
        <f t="shared" si="387"/>
        <v>6</v>
      </c>
      <c r="C2244" s="152">
        <f t="shared" si="388"/>
        <v>35</v>
      </c>
      <c r="D2244" s="152" t="str">
        <f t="shared" si="389"/>
        <v>小川</v>
      </c>
      <c r="E2244" s="152" t="str">
        <f t="shared" si="390"/>
        <v>諒也</v>
      </c>
      <c r="F2244" s="153" t="str">
        <f t="shared" si="391"/>
        <v>ｵｶﾞﾜ</v>
      </c>
      <c r="G2244" s="153" t="str">
        <f t="shared" si="392"/>
        <v>ﾘｮｳﾔ</v>
      </c>
      <c r="H2244" s="154">
        <f t="shared" si="393"/>
        <v>1</v>
      </c>
      <c r="I2244" s="152" t="str">
        <f t="shared" si="394"/>
        <v>都東大和</v>
      </c>
      <c r="K2244" s="152" t="str">
        <f t="shared" si="395"/>
        <v>男</v>
      </c>
      <c r="M2244" s="380">
        <v>63521</v>
      </c>
      <c r="N2244" s="380" t="s">
        <v>128</v>
      </c>
      <c r="O2244" s="380" t="s">
        <v>5379</v>
      </c>
      <c r="P2244" s="380" t="s">
        <v>382</v>
      </c>
      <c r="Q2244" s="380" t="s">
        <v>640</v>
      </c>
      <c r="R2244" s="380" t="s">
        <v>885</v>
      </c>
      <c r="S2244" s="379"/>
      <c r="T2244" s="380">
        <v>1</v>
      </c>
    </row>
    <row r="2245" spans="1:20" x14ac:dyDescent="0.2">
      <c r="A2245" s="151">
        <f t="shared" si="386"/>
        <v>63522</v>
      </c>
      <c r="B2245" s="151">
        <f t="shared" si="387"/>
        <v>6</v>
      </c>
      <c r="C2245" s="152">
        <f t="shared" si="388"/>
        <v>35</v>
      </c>
      <c r="D2245" s="152" t="str">
        <f t="shared" si="389"/>
        <v>植竹</v>
      </c>
      <c r="E2245" s="152" t="str">
        <f t="shared" si="390"/>
        <v>康大</v>
      </c>
      <c r="F2245" s="153" t="str">
        <f t="shared" si="391"/>
        <v>ｳｴﾀｹ</v>
      </c>
      <c r="G2245" s="153" t="str">
        <f t="shared" si="392"/>
        <v>ｺｳﾀ</v>
      </c>
      <c r="H2245" s="154">
        <f t="shared" si="393"/>
        <v>1</v>
      </c>
      <c r="I2245" s="152" t="str">
        <f t="shared" si="394"/>
        <v>都東大和</v>
      </c>
      <c r="K2245" s="152" t="str">
        <f t="shared" si="395"/>
        <v>男</v>
      </c>
      <c r="M2245" s="380">
        <v>63522</v>
      </c>
      <c r="N2245" s="380" t="s">
        <v>6284</v>
      </c>
      <c r="O2245" s="380" t="s">
        <v>6285</v>
      </c>
      <c r="P2245" s="380" t="s">
        <v>6286</v>
      </c>
      <c r="Q2245" s="380" t="s">
        <v>535</v>
      </c>
      <c r="R2245" s="380" t="s">
        <v>885</v>
      </c>
      <c r="S2245" s="379"/>
      <c r="T2245" s="380">
        <v>1</v>
      </c>
    </row>
    <row r="2246" spans="1:20" x14ac:dyDescent="0.2">
      <c r="A2246" s="151">
        <f t="shared" si="386"/>
        <v>63523</v>
      </c>
      <c r="B2246" s="151">
        <f t="shared" si="387"/>
        <v>6</v>
      </c>
      <c r="C2246" s="152">
        <f t="shared" si="388"/>
        <v>35</v>
      </c>
      <c r="D2246" s="152" t="str">
        <f t="shared" si="389"/>
        <v>大木</v>
      </c>
      <c r="E2246" s="152" t="str">
        <f t="shared" si="390"/>
        <v>勇河</v>
      </c>
      <c r="F2246" s="153" t="str">
        <f t="shared" si="391"/>
        <v>ｵｵｷ</v>
      </c>
      <c r="G2246" s="153" t="str">
        <f t="shared" si="392"/>
        <v>ﾕｳｶﾞ</v>
      </c>
      <c r="H2246" s="154">
        <f t="shared" si="393"/>
        <v>1</v>
      </c>
      <c r="I2246" s="152" t="str">
        <f t="shared" si="394"/>
        <v>都東大和</v>
      </c>
      <c r="K2246" s="152" t="str">
        <f t="shared" si="395"/>
        <v>男</v>
      </c>
      <c r="M2246" s="380">
        <v>63523</v>
      </c>
      <c r="N2246" s="380" t="s">
        <v>1223</v>
      </c>
      <c r="O2246" s="380" t="s">
        <v>6287</v>
      </c>
      <c r="P2246" s="380" t="s">
        <v>1224</v>
      </c>
      <c r="Q2246" s="380" t="s">
        <v>955</v>
      </c>
      <c r="R2246" s="380" t="s">
        <v>885</v>
      </c>
      <c r="S2246" s="379"/>
      <c r="T2246" s="380">
        <v>1</v>
      </c>
    </row>
    <row r="2247" spans="1:20" x14ac:dyDescent="0.2">
      <c r="A2247" s="151">
        <f t="shared" si="386"/>
        <v>63524</v>
      </c>
      <c r="B2247" s="151">
        <f t="shared" si="387"/>
        <v>6</v>
      </c>
      <c r="C2247" s="152">
        <f t="shared" si="388"/>
        <v>35</v>
      </c>
      <c r="D2247" s="152" t="str">
        <f t="shared" si="389"/>
        <v>中島</v>
      </c>
      <c r="E2247" s="152" t="str">
        <f t="shared" si="390"/>
        <v>健大朗</v>
      </c>
      <c r="F2247" s="153" t="str">
        <f t="shared" si="391"/>
        <v>ﾅｶｼﾏ</v>
      </c>
      <c r="G2247" s="153" t="str">
        <f t="shared" si="392"/>
        <v>ｹﾝﾀﾛｳ</v>
      </c>
      <c r="H2247" s="154">
        <f t="shared" si="393"/>
        <v>1</v>
      </c>
      <c r="I2247" s="152" t="str">
        <f t="shared" si="394"/>
        <v>都東大和</v>
      </c>
      <c r="K2247" s="152" t="str">
        <f t="shared" si="395"/>
        <v>男</v>
      </c>
      <c r="M2247" s="380">
        <v>63524</v>
      </c>
      <c r="N2247" s="380" t="s">
        <v>224</v>
      </c>
      <c r="O2247" s="380" t="s">
        <v>6288</v>
      </c>
      <c r="P2247" s="380" t="s">
        <v>1486</v>
      </c>
      <c r="Q2247" s="380" t="s">
        <v>488</v>
      </c>
      <c r="R2247" s="380" t="s">
        <v>885</v>
      </c>
      <c r="S2247" s="379"/>
      <c r="T2247" s="380">
        <v>1</v>
      </c>
    </row>
    <row r="2248" spans="1:20" x14ac:dyDescent="0.2">
      <c r="A2248" s="151">
        <f t="shared" si="386"/>
        <v>63525</v>
      </c>
      <c r="B2248" s="151">
        <f t="shared" si="387"/>
        <v>6</v>
      </c>
      <c r="C2248" s="152">
        <f t="shared" si="388"/>
        <v>35</v>
      </c>
      <c r="D2248" s="152" t="str">
        <f t="shared" si="389"/>
        <v>芹沢</v>
      </c>
      <c r="E2248" s="152" t="str">
        <f t="shared" si="390"/>
        <v>秀翔</v>
      </c>
      <c r="F2248" s="153" t="str">
        <f t="shared" si="391"/>
        <v>ｾﾘｻﾞﾜ</v>
      </c>
      <c r="G2248" s="153" t="str">
        <f t="shared" si="392"/>
        <v>ｼｭｳﾄ</v>
      </c>
      <c r="H2248" s="154">
        <f t="shared" si="393"/>
        <v>1</v>
      </c>
      <c r="I2248" s="152" t="str">
        <f t="shared" si="394"/>
        <v>都東大和</v>
      </c>
      <c r="K2248" s="152" t="str">
        <f t="shared" si="395"/>
        <v>男</v>
      </c>
      <c r="M2248" s="380">
        <v>63525</v>
      </c>
      <c r="N2248" s="380" t="s">
        <v>6289</v>
      </c>
      <c r="O2248" s="380" t="s">
        <v>6290</v>
      </c>
      <c r="P2248" s="380" t="s">
        <v>6291</v>
      </c>
      <c r="Q2248" s="380" t="s">
        <v>361</v>
      </c>
      <c r="R2248" s="380" t="s">
        <v>885</v>
      </c>
      <c r="S2248" s="379"/>
      <c r="T2248" s="380">
        <v>1</v>
      </c>
    </row>
    <row r="2249" spans="1:20" x14ac:dyDescent="0.2">
      <c r="A2249" s="151">
        <f t="shared" si="386"/>
        <v>63526</v>
      </c>
      <c r="B2249" s="151">
        <f t="shared" si="387"/>
        <v>6</v>
      </c>
      <c r="C2249" s="152">
        <f t="shared" si="388"/>
        <v>35</v>
      </c>
      <c r="D2249" s="152" t="str">
        <f t="shared" si="389"/>
        <v>池田</v>
      </c>
      <c r="E2249" s="152" t="str">
        <f t="shared" si="390"/>
        <v>大晟</v>
      </c>
      <c r="F2249" s="153" t="str">
        <f t="shared" si="391"/>
        <v>ｲｹﾀﾞ</v>
      </c>
      <c r="G2249" s="153" t="str">
        <f t="shared" si="392"/>
        <v>ﾀｲｾｲ</v>
      </c>
      <c r="H2249" s="154">
        <f t="shared" si="393"/>
        <v>1</v>
      </c>
      <c r="I2249" s="152" t="str">
        <f t="shared" si="394"/>
        <v>都東大和</v>
      </c>
      <c r="K2249" s="152" t="str">
        <f t="shared" si="395"/>
        <v>男</v>
      </c>
      <c r="M2249" s="380">
        <v>63526</v>
      </c>
      <c r="N2249" s="380" t="s">
        <v>141</v>
      </c>
      <c r="O2249" s="380" t="s">
        <v>4457</v>
      </c>
      <c r="P2249" s="380" t="s">
        <v>377</v>
      </c>
      <c r="Q2249" s="380" t="s">
        <v>1438</v>
      </c>
      <c r="R2249" s="380" t="s">
        <v>885</v>
      </c>
      <c r="S2249" s="379"/>
      <c r="T2249" s="380">
        <v>1</v>
      </c>
    </row>
    <row r="2250" spans="1:20" x14ac:dyDescent="0.2">
      <c r="A2250" s="151">
        <f t="shared" si="386"/>
        <v>63527</v>
      </c>
      <c r="B2250" s="151">
        <f t="shared" si="387"/>
        <v>6</v>
      </c>
      <c r="C2250" s="152">
        <f t="shared" si="388"/>
        <v>35</v>
      </c>
      <c r="D2250" s="152" t="str">
        <f t="shared" si="389"/>
        <v>江頭</v>
      </c>
      <c r="E2250" s="152" t="str">
        <f t="shared" si="390"/>
        <v>元希</v>
      </c>
      <c r="F2250" s="153" t="str">
        <f t="shared" si="391"/>
        <v>ｴｶﾞｼﾗ</v>
      </c>
      <c r="G2250" s="153" t="str">
        <f t="shared" si="392"/>
        <v>ﾓﾄｷ</v>
      </c>
      <c r="H2250" s="154">
        <f t="shared" si="393"/>
        <v>3</v>
      </c>
      <c r="I2250" s="152" t="str">
        <f t="shared" si="394"/>
        <v>都東大和</v>
      </c>
      <c r="K2250" s="152" t="str">
        <f t="shared" si="395"/>
        <v>男</v>
      </c>
      <c r="M2250" s="380">
        <v>63527</v>
      </c>
      <c r="N2250" s="380" t="s">
        <v>2135</v>
      </c>
      <c r="O2250" s="380" t="s">
        <v>2136</v>
      </c>
      <c r="P2250" s="380" t="s">
        <v>2313</v>
      </c>
      <c r="Q2250" s="380" t="s">
        <v>1733</v>
      </c>
      <c r="R2250" s="380" t="s">
        <v>885</v>
      </c>
      <c r="S2250" s="379"/>
      <c r="T2250" s="380">
        <v>3</v>
      </c>
    </row>
    <row r="2251" spans="1:20" x14ac:dyDescent="0.2">
      <c r="A2251" s="151">
        <f t="shared" si="386"/>
        <v>63528</v>
      </c>
      <c r="B2251" s="151">
        <f t="shared" si="387"/>
        <v>6</v>
      </c>
      <c r="C2251" s="152">
        <f t="shared" si="388"/>
        <v>35</v>
      </c>
      <c r="D2251" s="152" t="str">
        <f t="shared" si="389"/>
        <v>中村</v>
      </c>
      <c r="E2251" s="152" t="str">
        <f t="shared" si="390"/>
        <v>翼</v>
      </c>
      <c r="F2251" s="153" t="str">
        <f t="shared" si="391"/>
        <v>ﾅｶﾑﾗ</v>
      </c>
      <c r="G2251" s="153" t="str">
        <f t="shared" si="392"/>
        <v>ﾂﾊﾞｻ</v>
      </c>
      <c r="H2251" s="154">
        <f t="shared" si="393"/>
        <v>3</v>
      </c>
      <c r="I2251" s="152" t="str">
        <f t="shared" si="394"/>
        <v>都東大和</v>
      </c>
      <c r="K2251" s="152" t="str">
        <f t="shared" si="395"/>
        <v>男</v>
      </c>
      <c r="M2251" s="380">
        <v>63528</v>
      </c>
      <c r="N2251" s="380" t="s">
        <v>147</v>
      </c>
      <c r="O2251" s="380" t="s">
        <v>291</v>
      </c>
      <c r="P2251" s="380" t="s">
        <v>445</v>
      </c>
      <c r="Q2251" s="380" t="s">
        <v>448</v>
      </c>
      <c r="R2251" s="380" t="s">
        <v>885</v>
      </c>
      <c r="S2251" s="379"/>
      <c r="T2251" s="380">
        <v>3</v>
      </c>
    </row>
    <row r="2252" spans="1:20" x14ac:dyDescent="0.2">
      <c r="A2252" s="151">
        <f t="shared" si="386"/>
        <v>63529</v>
      </c>
      <c r="B2252" s="151">
        <f t="shared" si="387"/>
        <v>6</v>
      </c>
      <c r="C2252" s="152">
        <f t="shared" si="388"/>
        <v>35</v>
      </c>
      <c r="D2252" s="152" t="str">
        <f t="shared" si="389"/>
        <v>常木</v>
      </c>
      <c r="E2252" s="152" t="str">
        <f t="shared" si="390"/>
        <v>渓介</v>
      </c>
      <c r="F2252" s="153" t="str">
        <f t="shared" si="391"/>
        <v>ﾂﾈｷ</v>
      </c>
      <c r="G2252" s="153" t="str">
        <f t="shared" si="392"/>
        <v>ｹｲｽｹ</v>
      </c>
      <c r="H2252" s="154">
        <f t="shared" si="393"/>
        <v>3</v>
      </c>
      <c r="I2252" s="152" t="str">
        <f t="shared" si="394"/>
        <v>都東大和</v>
      </c>
      <c r="K2252" s="152" t="str">
        <f t="shared" si="395"/>
        <v>男</v>
      </c>
      <c r="M2252" s="380">
        <v>63529</v>
      </c>
      <c r="N2252" s="380" t="s">
        <v>2137</v>
      </c>
      <c r="O2252" s="380" t="s">
        <v>2138</v>
      </c>
      <c r="P2252" s="380" t="s">
        <v>2314</v>
      </c>
      <c r="Q2252" s="380" t="s">
        <v>306</v>
      </c>
      <c r="R2252" s="380" t="s">
        <v>885</v>
      </c>
      <c r="S2252" s="379"/>
      <c r="T2252" s="380">
        <v>3</v>
      </c>
    </row>
    <row r="2253" spans="1:20" x14ac:dyDescent="0.2">
      <c r="A2253" s="151">
        <f t="shared" si="386"/>
        <v>63530</v>
      </c>
      <c r="B2253" s="151">
        <f t="shared" si="387"/>
        <v>6</v>
      </c>
      <c r="C2253" s="152">
        <f t="shared" si="388"/>
        <v>35</v>
      </c>
      <c r="D2253" s="152" t="str">
        <f t="shared" si="389"/>
        <v>宍戸</v>
      </c>
      <c r="E2253" s="152" t="str">
        <f t="shared" si="390"/>
        <v>奏太</v>
      </c>
      <c r="F2253" s="153" t="str">
        <f t="shared" si="391"/>
        <v>ｼｼﾄﾞ</v>
      </c>
      <c r="G2253" s="153" t="str">
        <f t="shared" si="392"/>
        <v>ｿｳﾀ</v>
      </c>
      <c r="H2253" s="154">
        <f t="shared" si="393"/>
        <v>3</v>
      </c>
      <c r="I2253" s="152" t="str">
        <f t="shared" si="394"/>
        <v>都東大和</v>
      </c>
      <c r="K2253" s="152" t="str">
        <f t="shared" si="395"/>
        <v>男</v>
      </c>
      <c r="M2253" s="380">
        <v>63530</v>
      </c>
      <c r="N2253" s="380" t="s">
        <v>2139</v>
      </c>
      <c r="O2253" s="380" t="s">
        <v>2140</v>
      </c>
      <c r="P2253" s="380" t="s">
        <v>2315</v>
      </c>
      <c r="Q2253" s="380" t="s">
        <v>594</v>
      </c>
      <c r="R2253" s="380" t="s">
        <v>885</v>
      </c>
      <c r="S2253" s="379"/>
      <c r="T2253" s="380">
        <v>3</v>
      </c>
    </row>
    <row r="2254" spans="1:20" x14ac:dyDescent="0.2">
      <c r="A2254" s="151">
        <f t="shared" si="386"/>
        <v>63531</v>
      </c>
      <c r="B2254" s="151">
        <f t="shared" si="387"/>
        <v>6</v>
      </c>
      <c r="C2254" s="152">
        <f t="shared" si="388"/>
        <v>35</v>
      </c>
      <c r="D2254" s="152" t="str">
        <f t="shared" si="389"/>
        <v>海野</v>
      </c>
      <c r="E2254" s="152" t="str">
        <f t="shared" si="390"/>
        <v>友作</v>
      </c>
      <c r="F2254" s="153" t="str">
        <f t="shared" si="391"/>
        <v>ｳﾐﾉ</v>
      </c>
      <c r="G2254" s="153" t="str">
        <f t="shared" si="392"/>
        <v>ﾕｳｻｸ</v>
      </c>
      <c r="H2254" s="154">
        <f t="shared" si="393"/>
        <v>3</v>
      </c>
      <c r="I2254" s="152" t="str">
        <f t="shared" si="394"/>
        <v>都東大和</v>
      </c>
      <c r="K2254" s="152" t="str">
        <f t="shared" si="395"/>
        <v>男</v>
      </c>
      <c r="M2254" s="380">
        <v>63531</v>
      </c>
      <c r="N2254" s="380" t="s">
        <v>43</v>
      </c>
      <c r="O2254" s="380" t="s">
        <v>2141</v>
      </c>
      <c r="P2254" s="380" t="s">
        <v>1603</v>
      </c>
      <c r="Q2254" s="380" t="s">
        <v>463</v>
      </c>
      <c r="R2254" s="380" t="s">
        <v>885</v>
      </c>
      <c r="S2254" s="379"/>
      <c r="T2254" s="380">
        <v>3</v>
      </c>
    </row>
    <row r="2255" spans="1:20" x14ac:dyDescent="0.2">
      <c r="A2255" s="151">
        <f t="shared" si="386"/>
        <v>63532</v>
      </c>
      <c r="B2255" s="151">
        <f t="shared" si="387"/>
        <v>6</v>
      </c>
      <c r="C2255" s="152">
        <f t="shared" si="388"/>
        <v>35</v>
      </c>
      <c r="D2255" s="152" t="str">
        <f t="shared" si="389"/>
        <v>池田</v>
      </c>
      <c r="E2255" s="152" t="str">
        <f t="shared" si="390"/>
        <v>智紀</v>
      </c>
      <c r="F2255" s="153" t="str">
        <f t="shared" si="391"/>
        <v>ｲｹﾀﾞ</v>
      </c>
      <c r="G2255" s="153" t="str">
        <f t="shared" si="392"/>
        <v>ﾄﾓｷ</v>
      </c>
      <c r="H2255" s="154">
        <f t="shared" si="393"/>
        <v>1</v>
      </c>
      <c r="I2255" s="152" t="str">
        <f t="shared" si="394"/>
        <v>都東大和</v>
      </c>
      <c r="K2255" s="152" t="str">
        <f t="shared" si="395"/>
        <v>男</v>
      </c>
      <c r="M2255" s="380">
        <v>63532</v>
      </c>
      <c r="N2255" s="380" t="s">
        <v>141</v>
      </c>
      <c r="O2255" s="380" t="s">
        <v>6292</v>
      </c>
      <c r="P2255" s="380" t="s">
        <v>377</v>
      </c>
      <c r="Q2255" s="380" t="s">
        <v>324</v>
      </c>
      <c r="R2255" s="380" t="s">
        <v>885</v>
      </c>
      <c r="S2255" s="379"/>
      <c r="T2255" s="380">
        <v>1</v>
      </c>
    </row>
    <row r="2256" spans="1:20" x14ac:dyDescent="0.2">
      <c r="A2256" s="151">
        <f t="shared" si="386"/>
        <v>63533</v>
      </c>
      <c r="B2256" s="151">
        <f t="shared" si="387"/>
        <v>6</v>
      </c>
      <c r="C2256" s="152">
        <f t="shared" si="388"/>
        <v>35</v>
      </c>
      <c r="D2256" s="152" t="str">
        <f t="shared" si="389"/>
        <v>岩野</v>
      </c>
      <c r="E2256" s="152" t="str">
        <f t="shared" si="390"/>
        <v>真幸</v>
      </c>
      <c r="F2256" s="153" t="str">
        <f t="shared" si="391"/>
        <v>ｲﾜﾉ</v>
      </c>
      <c r="G2256" s="153" t="str">
        <f t="shared" si="392"/>
        <v>ﾏｻﾕｷ</v>
      </c>
      <c r="H2256" s="154">
        <f t="shared" si="393"/>
        <v>3</v>
      </c>
      <c r="I2256" s="152" t="str">
        <f t="shared" si="394"/>
        <v>都東大和</v>
      </c>
      <c r="K2256" s="152" t="str">
        <f t="shared" si="395"/>
        <v>男</v>
      </c>
      <c r="M2256" s="380">
        <v>63533</v>
      </c>
      <c r="N2256" s="380" t="s">
        <v>2632</v>
      </c>
      <c r="O2256" s="380" t="s">
        <v>2907</v>
      </c>
      <c r="P2256" s="380" t="s">
        <v>2633</v>
      </c>
      <c r="Q2256" s="380" t="s">
        <v>305</v>
      </c>
      <c r="R2256" s="380" t="s">
        <v>885</v>
      </c>
      <c r="S2256" s="379"/>
      <c r="T2256" s="380">
        <v>3</v>
      </c>
    </row>
    <row r="2257" spans="1:20" x14ac:dyDescent="0.2">
      <c r="A2257" s="151">
        <f t="shared" si="386"/>
        <v>63534</v>
      </c>
      <c r="B2257" s="151">
        <f t="shared" si="387"/>
        <v>6</v>
      </c>
      <c r="C2257" s="152">
        <f t="shared" si="388"/>
        <v>35</v>
      </c>
      <c r="D2257" s="152" t="str">
        <f t="shared" si="389"/>
        <v>加藤</v>
      </c>
      <c r="E2257" s="152" t="str">
        <f t="shared" si="390"/>
        <v>雅樹</v>
      </c>
      <c r="F2257" s="153" t="str">
        <f t="shared" si="391"/>
        <v>ｶﾄｳ</v>
      </c>
      <c r="G2257" s="153" t="str">
        <f t="shared" si="392"/>
        <v>ﾏｻｷ</v>
      </c>
      <c r="H2257" s="154">
        <f t="shared" si="393"/>
        <v>3</v>
      </c>
      <c r="I2257" s="152" t="str">
        <f t="shared" si="394"/>
        <v>都東大和</v>
      </c>
      <c r="K2257" s="152" t="str">
        <f t="shared" si="395"/>
        <v>男</v>
      </c>
      <c r="M2257" s="380">
        <v>63534</v>
      </c>
      <c r="N2257" s="380" t="s">
        <v>111</v>
      </c>
      <c r="O2257" s="380" t="s">
        <v>1852</v>
      </c>
      <c r="P2257" s="380" t="s">
        <v>348</v>
      </c>
      <c r="Q2257" s="380" t="s">
        <v>446</v>
      </c>
      <c r="R2257" s="380" t="s">
        <v>885</v>
      </c>
      <c r="S2257" s="379"/>
      <c r="T2257" s="380">
        <v>3</v>
      </c>
    </row>
    <row r="2258" spans="1:20" x14ac:dyDescent="0.2">
      <c r="A2258" s="151">
        <f t="shared" si="386"/>
        <v>63535</v>
      </c>
      <c r="B2258" s="151">
        <f t="shared" si="387"/>
        <v>6</v>
      </c>
      <c r="C2258" s="152">
        <f t="shared" si="388"/>
        <v>35</v>
      </c>
      <c r="D2258" s="152" t="str">
        <f t="shared" si="389"/>
        <v>蒲</v>
      </c>
      <c r="E2258" s="152" t="str">
        <f t="shared" si="390"/>
        <v>諒次</v>
      </c>
      <c r="F2258" s="153" t="str">
        <f t="shared" si="391"/>
        <v>ｶﾊﾞ</v>
      </c>
      <c r="G2258" s="153" t="str">
        <f t="shared" si="392"/>
        <v>ﾘｮｳｼﾞ</v>
      </c>
      <c r="H2258" s="154">
        <f t="shared" si="393"/>
        <v>3</v>
      </c>
      <c r="I2258" s="152" t="str">
        <f t="shared" si="394"/>
        <v>都東大和</v>
      </c>
      <c r="K2258" s="152" t="str">
        <f t="shared" si="395"/>
        <v>男</v>
      </c>
      <c r="M2258" s="380">
        <v>63535</v>
      </c>
      <c r="N2258" s="380" t="s">
        <v>2908</v>
      </c>
      <c r="O2258" s="380" t="s">
        <v>2909</v>
      </c>
      <c r="P2258" s="380" t="s">
        <v>2910</v>
      </c>
      <c r="Q2258" s="380" t="s">
        <v>625</v>
      </c>
      <c r="R2258" s="380" t="s">
        <v>885</v>
      </c>
      <c r="S2258" s="379"/>
      <c r="T2258" s="380">
        <v>3</v>
      </c>
    </row>
    <row r="2259" spans="1:20" x14ac:dyDescent="0.2">
      <c r="A2259" s="151">
        <f t="shared" si="386"/>
        <v>63536</v>
      </c>
      <c r="B2259" s="151">
        <f t="shared" si="387"/>
        <v>6</v>
      </c>
      <c r="C2259" s="152">
        <f t="shared" si="388"/>
        <v>35</v>
      </c>
      <c r="D2259" s="152" t="str">
        <f t="shared" si="389"/>
        <v>青柳</v>
      </c>
      <c r="E2259" s="152" t="str">
        <f t="shared" si="390"/>
        <v>泰</v>
      </c>
      <c r="F2259" s="153" t="str">
        <f t="shared" si="391"/>
        <v>ｱｵﾔｷﾞ</v>
      </c>
      <c r="G2259" s="153" t="str">
        <f t="shared" si="392"/>
        <v>ﾕﾀｶ</v>
      </c>
      <c r="H2259" s="154">
        <f t="shared" si="393"/>
        <v>3</v>
      </c>
      <c r="I2259" s="152" t="str">
        <f t="shared" si="394"/>
        <v>都東大和</v>
      </c>
      <c r="K2259" s="152" t="str">
        <f t="shared" si="395"/>
        <v>男</v>
      </c>
      <c r="M2259" s="380">
        <v>63536</v>
      </c>
      <c r="N2259" s="380" t="s">
        <v>2870</v>
      </c>
      <c r="O2259" s="380" t="s">
        <v>1329</v>
      </c>
      <c r="P2259" s="380" t="s">
        <v>2872</v>
      </c>
      <c r="Q2259" s="380" t="s">
        <v>585</v>
      </c>
      <c r="R2259" s="380" t="s">
        <v>885</v>
      </c>
      <c r="S2259" s="379"/>
      <c r="T2259" s="380">
        <v>3</v>
      </c>
    </row>
    <row r="2260" spans="1:20" x14ac:dyDescent="0.2">
      <c r="A2260" s="151">
        <f t="shared" si="386"/>
        <v>63537</v>
      </c>
      <c r="B2260" s="151">
        <f t="shared" si="387"/>
        <v>6</v>
      </c>
      <c r="C2260" s="152">
        <f t="shared" si="388"/>
        <v>35</v>
      </c>
      <c r="D2260" s="152" t="str">
        <f t="shared" si="389"/>
        <v>中村</v>
      </c>
      <c r="E2260" s="152" t="str">
        <f t="shared" si="390"/>
        <v>亮介</v>
      </c>
      <c r="F2260" s="153" t="str">
        <f t="shared" si="391"/>
        <v>ﾅｶﾑﾗ</v>
      </c>
      <c r="G2260" s="153" t="str">
        <f t="shared" si="392"/>
        <v>ﾘｮｳｽｹ</v>
      </c>
      <c r="H2260" s="154">
        <f t="shared" si="393"/>
        <v>3</v>
      </c>
      <c r="I2260" s="152" t="str">
        <f t="shared" si="394"/>
        <v>都東大和</v>
      </c>
      <c r="K2260" s="152" t="str">
        <f t="shared" si="395"/>
        <v>男</v>
      </c>
      <c r="M2260" s="380">
        <v>63537</v>
      </c>
      <c r="N2260" s="380" t="s">
        <v>147</v>
      </c>
      <c r="O2260" s="380" t="s">
        <v>2911</v>
      </c>
      <c r="P2260" s="380" t="s">
        <v>445</v>
      </c>
      <c r="Q2260" s="380" t="s">
        <v>457</v>
      </c>
      <c r="R2260" s="380" t="s">
        <v>885</v>
      </c>
      <c r="S2260" s="379"/>
      <c r="T2260" s="380">
        <v>3</v>
      </c>
    </row>
    <row r="2261" spans="1:20" x14ac:dyDescent="0.2">
      <c r="A2261" s="151">
        <f t="shared" si="386"/>
        <v>63538</v>
      </c>
      <c r="B2261" s="151">
        <f t="shared" si="387"/>
        <v>6</v>
      </c>
      <c r="C2261" s="152">
        <f t="shared" si="388"/>
        <v>35</v>
      </c>
      <c r="D2261" s="152" t="str">
        <f t="shared" si="389"/>
        <v>中森</v>
      </c>
      <c r="E2261" s="152" t="str">
        <f t="shared" si="390"/>
        <v>大世</v>
      </c>
      <c r="F2261" s="153" t="str">
        <f t="shared" si="391"/>
        <v>ﾅｶﾓﾘ</v>
      </c>
      <c r="G2261" s="153" t="str">
        <f t="shared" si="392"/>
        <v>ﾀｲｾｲ</v>
      </c>
      <c r="H2261" s="154">
        <f t="shared" si="393"/>
        <v>3</v>
      </c>
      <c r="I2261" s="152" t="str">
        <f t="shared" si="394"/>
        <v>都東大和</v>
      </c>
      <c r="K2261" s="152" t="str">
        <f t="shared" si="395"/>
        <v>男</v>
      </c>
      <c r="M2261" s="380">
        <v>63538</v>
      </c>
      <c r="N2261" s="380" t="s">
        <v>2912</v>
      </c>
      <c r="O2261" s="380" t="s">
        <v>2913</v>
      </c>
      <c r="P2261" s="380" t="s">
        <v>2914</v>
      </c>
      <c r="Q2261" s="380" t="s">
        <v>1438</v>
      </c>
      <c r="R2261" s="380" t="s">
        <v>885</v>
      </c>
      <c r="S2261" s="379"/>
      <c r="T2261" s="380">
        <v>3</v>
      </c>
    </row>
    <row r="2262" spans="1:20" x14ac:dyDescent="0.2">
      <c r="A2262" s="151">
        <f t="shared" si="386"/>
        <v>63539</v>
      </c>
      <c r="B2262" s="151">
        <f t="shared" si="387"/>
        <v>6</v>
      </c>
      <c r="C2262" s="152">
        <f t="shared" si="388"/>
        <v>35</v>
      </c>
      <c r="D2262" s="152" t="str">
        <f t="shared" si="389"/>
        <v>佐藤</v>
      </c>
      <c r="E2262" s="152" t="str">
        <f t="shared" si="390"/>
        <v>果也</v>
      </c>
      <c r="F2262" s="153" t="str">
        <f t="shared" si="391"/>
        <v>ｻﾄｳ</v>
      </c>
      <c r="G2262" s="153" t="str">
        <f t="shared" si="392"/>
        <v>ｶﾅﾙ</v>
      </c>
      <c r="H2262" s="154">
        <f t="shared" si="393"/>
        <v>3</v>
      </c>
      <c r="I2262" s="152" t="str">
        <f t="shared" si="394"/>
        <v>都東大和</v>
      </c>
      <c r="K2262" s="152" t="str">
        <f t="shared" si="395"/>
        <v>男</v>
      </c>
      <c r="M2262" s="380">
        <v>63539</v>
      </c>
      <c r="N2262" s="380" t="s">
        <v>101</v>
      </c>
      <c r="O2262" s="380" t="s">
        <v>2915</v>
      </c>
      <c r="P2262" s="380" t="s">
        <v>313</v>
      </c>
      <c r="Q2262" s="380" t="s">
        <v>2916</v>
      </c>
      <c r="R2262" s="380" t="s">
        <v>885</v>
      </c>
      <c r="S2262" s="379"/>
      <c r="T2262" s="380">
        <v>3</v>
      </c>
    </row>
    <row r="2263" spans="1:20" x14ac:dyDescent="0.2">
      <c r="A2263" s="151">
        <f t="shared" si="386"/>
        <v>63540</v>
      </c>
      <c r="B2263" s="151">
        <f t="shared" si="387"/>
        <v>6</v>
      </c>
      <c r="C2263" s="152">
        <f t="shared" si="388"/>
        <v>35</v>
      </c>
      <c r="D2263" s="152" t="str">
        <f t="shared" si="389"/>
        <v>御手洗</v>
      </c>
      <c r="E2263" s="152" t="str">
        <f t="shared" si="390"/>
        <v>卓矢</v>
      </c>
      <c r="F2263" s="153" t="str">
        <f t="shared" si="391"/>
        <v>ﾐﾀﾗｲ</v>
      </c>
      <c r="G2263" s="153" t="str">
        <f t="shared" si="392"/>
        <v>ﾀｸﾔ</v>
      </c>
      <c r="H2263" s="154">
        <f t="shared" si="393"/>
        <v>3</v>
      </c>
      <c r="I2263" s="152" t="str">
        <f t="shared" si="394"/>
        <v>都東大和</v>
      </c>
      <c r="K2263" s="152" t="str">
        <f t="shared" si="395"/>
        <v>男</v>
      </c>
      <c r="M2263" s="380">
        <v>63540</v>
      </c>
      <c r="N2263" s="380" t="s">
        <v>2917</v>
      </c>
      <c r="O2263" s="380" t="s">
        <v>2918</v>
      </c>
      <c r="P2263" s="380" t="s">
        <v>2919</v>
      </c>
      <c r="Q2263" s="380" t="s">
        <v>357</v>
      </c>
      <c r="R2263" s="380" t="s">
        <v>885</v>
      </c>
      <c r="S2263" s="379"/>
      <c r="T2263" s="380">
        <v>3</v>
      </c>
    </row>
    <row r="2264" spans="1:20" x14ac:dyDescent="0.2">
      <c r="A2264" s="151">
        <f t="shared" si="386"/>
        <v>63541</v>
      </c>
      <c r="B2264" s="151">
        <f t="shared" si="387"/>
        <v>6</v>
      </c>
      <c r="C2264" s="152">
        <f t="shared" si="388"/>
        <v>35</v>
      </c>
      <c r="D2264" s="152" t="str">
        <f t="shared" si="389"/>
        <v>楠</v>
      </c>
      <c r="E2264" s="152" t="str">
        <f t="shared" si="390"/>
        <v>悠汰</v>
      </c>
      <c r="F2264" s="153" t="str">
        <f t="shared" si="391"/>
        <v>ｸｽﾉｷ</v>
      </c>
      <c r="G2264" s="153" t="str">
        <f t="shared" si="392"/>
        <v>ﾕｳﾀ</v>
      </c>
      <c r="H2264" s="154">
        <f t="shared" si="393"/>
        <v>3</v>
      </c>
      <c r="I2264" s="152" t="str">
        <f t="shared" si="394"/>
        <v>都東大和</v>
      </c>
      <c r="K2264" s="152" t="str">
        <f t="shared" si="395"/>
        <v>男</v>
      </c>
      <c r="M2264" s="380">
        <v>63541</v>
      </c>
      <c r="N2264" s="380" t="s">
        <v>2920</v>
      </c>
      <c r="O2264" s="380" t="s">
        <v>2921</v>
      </c>
      <c r="P2264" s="380" t="s">
        <v>2385</v>
      </c>
      <c r="Q2264" s="380" t="s">
        <v>373</v>
      </c>
      <c r="R2264" s="380" t="s">
        <v>885</v>
      </c>
      <c r="S2264" s="379"/>
      <c r="T2264" s="380">
        <v>3</v>
      </c>
    </row>
    <row r="2265" spans="1:20" x14ac:dyDescent="0.2">
      <c r="A2265" s="151">
        <f t="shared" ref="A2265:A2328" si="396">M2265</f>
        <v>63542</v>
      </c>
      <c r="B2265" s="151">
        <f t="shared" ref="B2265:B2328" si="397">ROUNDDOWN(A2265/10000,0)</f>
        <v>6</v>
      </c>
      <c r="C2265" s="152">
        <f t="shared" ref="C2265:C2328" si="398">ROUNDDOWN((A2265-B2265*10000)/100,0)</f>
        <v>35</v>
      </c>
      <c r="D2265" s="152" t="str">
        <f t="shared" ref="D2265:D2328" si="399">N2265</f>
        <v>山口</v>
      </c>
      <c r="E2265" s="152" t="str">
        <f t="shared" ref="E2265:E2328" si="400">O2265</f>
        <v>晴輝</v>
      </c>
      <c r="F2265" s="153" t="str">
        <f t="shared" ref="F2265:F2328" si="401">P2265</f>
        <v>ﾔﾏｸﾞﾁ</v>
      </c>
      <c r="G2265" s="153" t="str">
        <f t="shared" ref="G2265:G2328" si="402">Q2265</f>
        <v>ﾊﾙｷ</v>
      </c>
      <c r="H2265" s="154">
        <f t="shared" ref="H2265:H2328" si="403">T2265</f>
        <v>3</v>
      </c>
      <c r="I2265" s="152" t="str">
        <f t="shared" ref="I2265:I2328" si="404">VLOOKUP(B2265*100+C2265,テスト,2,0)</f>
        <v>都東大和</v>
      </c>
      <c r="K2265" s="152" t="str">
        <f t="shared" ref="K2265:K2328" si="405">R2265</f>
        <v>男</v>
      </c>
      <c r="M2265" s="380">
        <v>63542</v>
      </c>
      <c r="N2265" s="380" t="s">
        <v>180</v>
      </c>
      <c r="O2265" s="380" t="s">
        <v>1642</v>
      </c>
      <c r="P2265" s="380" t="s">
        <v>565</v>
      </c>
      <c r="Q2265" s="380" t="s">
        <v>503</v>
      </c>
      <c r="R2265" s="380" t="s">
        <v>885</v>
      </c>
      <c r="S2265" s="379"/>
      <c r="T2265" s="380">
        <v>3</v>
      </c>
    </row>
    <row r="2266" spans="1:20" x14ac:dyDescent="0.2">
      <c r="A2266" s="151">
        <f t="shared" si="396"/>
        <v>63543</v>
      </c>
      <c r="B2266" s="151">
        <f t="shared" si="397"/>
        <v>6</v>
      </c>
      <c r="C2266" s="152">
        <f t="shared" si="398"/>
        <v>35</v>
      </c>
      <c r="D2266" s="152" t="str">
        <f t="shared" si="399"/>
        <v>井上</v>
      </c>
      <c r="E2266" s="152" t="str">
        <f t="shared" si="400"/>
        <v>拓海</v>
      </c>
      <c r="F2266" s="153" t="str">
        <f t="shared" si="401"/>
        <v>ｲﾉｳｴ</v>
      </c>
      <c r="G2266" s="153" t="str">
        <f t="shared" si="402"/>
        <v>ﾀｸﾐ</v>
      </c>
      <c r="H2266" s="154">
        <f t="shared" si="403"/>
        <v>3</v>
      </c>
      <c r="I2266" s="152" t="str">
        <f t="shared" si="404"/>
        <v>都東大和</v>
      </c>
      <c r="K2266" s="152" t="str">
        <f t="shared" si="405"/>
        <v>男</v>
      </c>
      <c r="M2266" s="380">
        <v>63543</v>
      </c>
      <c r="N2266" s="380" t="s">
        <v>166</v>
      </c>
      <c r="O2266" s="380" t="s">
        <v>104</v>
      </c>
      <c r="P2266" s="380" t="s">
        <v>508</v>
      </c>
      <c r="Q2266" s="380" t="s">
        <v>312</v>
      </c>
      <c r="R2266" s="380" t="s">
        <v>885</v>
      </c>
      <c r="S2266" s="379"/>
      <c r="T2266" s="380">
        <v>3</v>
      </c>
    </row>
    <row r="2267" spans="1:20" x14ac:dyDescent="0.2">
      <c r="A2267" s="151">
        <f t="shared" si="396"/>
        <v>63544</v>
      </c>
      <c r="B2267" s="151">
        <f t="shared" si="397"/>
        <v>6</v>
      </c>
      <c r="C2267" s="152">
        <f t="shared" si="398"/>
        <v>35</v>
      </c>
      <c r="D2267" s="152" t="str">
        <f t="shared" si="399"/>
        <v>森</v>
      </c>
      <c r="E2267" s="152" t="str">
        <f t="shared" si="400"/>
        <v>奏眞</v>
      </c>
      <c r="F2267" s="153" t="str">
        <f t="shared" si="401"/>
        <v>ﾓﾘ</v>
      </c>
      <c r="G2267" s="153" t="str">
        <f t="shared" si="402"/>
        <v>ｿｳﾏ</v>
      </c>
      <c r="H2267" s="154">
        <f t="shared" si="403"/>
        <v>2</v>
      </c>
      <c r="I2267" s="152" t="str">
        <f t="shared" si="404"/>
        <v>都東大和</v>
      </c>
      <c r="K2267" s="152" t="str">
        <f t="shared" si="405"/>
        <v>男</v>
      </c>
      <c r="M2267" s="380">
        <v>63544</v>
      </c>
      <c r="N2267" s="380" t="s">
        <v>379</v>
      </c>
      <c r="O2267" s="380" t="s">
        <v>3839</v>
      </c>
      <c r="P2267" s="380" t="s">
        <v>380</v>
      </c>
      <c r="Q2267" s="380" t="s">
        <v>1313</v>
      </c>
      <c r="R2267" s="380" t="s">
        <v>885</v>
      </c>
      <c r="S2267" s="379"/>
      <c r="T2267" s="380">
        <v>2</v>
      </c>
    </row>
    <row r="2268" spans="1:20" x14ac:dyDescent="0.2">
      <c r="A2268" s="151">
        <f t="shared" si="396"/>
        <v>63545</v>
      </c>
      <c r="B2268" s="151">
        <f t="shared" si="397"/>
        <v>6</v>
      </c>
      <c r="C2268" s="152">
        <f t="shared" si="398"/>
        <v>35</v>
      </c>
      <c r="D2268" s="152" t="str">
        <f t="shared" si="399"/>
        <v>小池</v>
      </c>
      <c r="E2268" s="152" t="str">
        <f t="shared" si="400"/>
        <v>直己</v>
      </c>
      <c r="F2268" s="153" t="str">
        <f t="shared" si="401"/>
        <v>ｺｲｹ</v>
      </c>
      <c r="G2268" s="153" t="str">
        <f t="shared" si="402"/>
        <v>ﾅｵﾐ</v>
      </c>
      <c r="H2268" s="154">
        <f t="shared" si="403"/>
        <v>2</v>
      </c>
      <c r="I2268" s="152" t="str">
        <f t="shared" si="404"/>
        <v>都東大和</v>
      </c>
      <c r="K2268" s="152" t="str">
        <f t="shared" si="405"/>
        <v>男</v>
      </c>
      <c r="M2268" s="380">
        <v>63545</v>
      </c>
      <c r="N2268" s="380" t="s">
        <v>1195</v>
      </c>
      <c r="O2268" s="380" t="s">
        <v>3840</v>
      </c>
      <c r="P2268" s="380" t="s">
        <v>1196</v>
      </c>
      <c r="Q2268" s="380" t="s">
        <v>2897</v>
      </c>
      <c r="R2268" s="380" t="s">
        <v>885</v>
      </c>
      <c r="S2268" s="379"/>
      <c r="T2268" s="380">
        <v>2</v>
      </c>
    </row>
    <row r="2269" spans="1:20" x14ac:dyDescent="0.2">
      <c r="A2269" s="151">
        <f t="shared" si="396"/>
        <v>63546</v>
      </c>
      <c r="B2269" s="151">
        <f t="shared" si="397"/>
        <v>6</v>
      </c>
      <c r="C2269" s="152">
        <f t="shared" si="398"/>
        <v>35</v>
      </c>
      <c r="D2269" s="152" t="str">
        <f t="shared" si="399"/>
        <v>佐藤</v>
      </c>
      <c r="E2269" s="152" t="str">
        <f t="shared" si="400"/>
        <v>壮馬</v>
      </c>
      <c r="F2269" s="153" t="str">
        <f t="shared" si="401"/>
        <v>ｻﾄｳ</v>
      </c>
      <c r="G2269" s="153" t="str">
        <f t="shared" si="402"/>
        <v>ｿｳﾏ</v>
      </c>
      <c r="H2269" s="154">
        <f t="shared" si="403"/>
        <v>2</v>
      </c>
      <c r="I2269" s="152" t="str">
        <f t="shared" si="404"/>
        <v>都東大和</v>
      </c>
      <c r="K2269" s="152" t="str">
        <f t="shared" si="405"/>
        <v>男</v>
      </c>
      <c r="M2269" s="380">
        <v>63546</v>
      </c>
      <c r="N2269" s="380" t="s">
        <v>101</v>
      </c>
      <c r="O2269" s="380" t="s">
        <v>1693</v>
      </c>
      <c r="P2269" s="380" t="s">
        <v>313</v>
      </c>
      <c r="Q2269" s="380" t="s">
        <v>1313</v>
      </c>
      <c r="R2269" s="380" t="s">
        <v>885</v>
      </c>
      <c r="S2269" s="379"/>
      <c r="T2269" s="380">
        <v>2</v>
      </c>
    </row>
    <row r="2270" spans="1:20" x14ac:dyDescent="0.2">
      <c r="A2270" s="151">
        <f t="shared" si="396"/>
        <v>63547</v>
      </c>
      <c r="B2270" s="151">
        <f t="shared" si="397"/>
        <v>6</v>
      </c>
      <c r="C2270" s="152">
        <f t="shared" si="398"/>
        <v>35</v>
      </c>
      <c r="D2270" s="152" t="str">
        <f t="shared" si="399"/>
        <v>佐藤</v>
      </c>
      <c r="E2270" s="152" t="str">
        <f t="shared" si="400"/>
        <v>周平</v>
      </c>
      <c r="F2270" s="153" t="str">
        <f t="shared" si="401"/>
        <v>ｻﾄｳ</v>
      </c>
      <c r="G2270" s="153" t="str">
        <f t="shared" si="402"/>
        <v>ｼｭｳﾍｲ</v>
      </c>
      <c r="H2270" s="154">
        <f t="shared" si="403"/>
        <v>2</v>
      </c>
      <c r="I2270" s="152" t="str">
        <f t="shared" si="404"/>
        <v>都東大和</v>
      </c>
      <c r="K2270" s="152" t="str">
        <f t="shared" si="405"/>
        <v>男</v>
      </c>
      <c r="M2270" s="380">
        <v>63547</v>
      </c>
      <c r="N2270" s="380" t="s">
        <v>101</v>
      </c>
      <c r="O2270" s="380" t="s">
        <v>931</v>
      </c>
      <c r="P2270" s="380" t="s">
        <v>313</v>
      </c>
      <c r="Q2270" s="380" t="s">
        <v>932</v>
      </c>
      <c r="R2270" s="380" t="s">
        <v>885</v>
      </c>
      <c r="S2270" s="379"/>
      <c r="T2270" s="380">
        <v>2</v>
      </c>
    </row>
    <row r="2271" spans="1:20" x14ac:dyDescent="0.2">
      <c r="A2271" s="151">
        <f t="shared" si="396"/>
        <v>63548</v>
      </c>
      <c r="B2271" s="151">
        <f t="shared" si="397"/>
        <v>6</v>
      </c>
      <c r="C2271" s="152">
        <f t="shared" si="398"/>
        <v>35</v>
      </c>
      <c r="D2271" s="152" t="str">
        <f t="shared" si="399"/>
        <v>鈴木</v>
      </c>
      <c r="E2271" s="152" t="str">
        <f t="shared" si="400"/>
        <v>涼雅</v>
      </c>
      <c r="F2271" s="153" t="str">
        <f t="shared" si="401"/>
        <v>ｽｽﾞｷ</v>
      </c>
      <c r="G2271" s="153" t="str">
        <f t="shared" si="402"/>
        <v>ﾘｮｳｶﾞ</v>
      </c>
      <c r="H2271" s="154">
        <f t="shared" si="403"/>
        <v>2</v>
      </c>
      <c r="I2271" s="152" t="str">
        <f t="shared" si="404"/>
        <v>都東大和</v>
      </c>
      <c r="K2271" s="152" t="str">
        <f t="shared" si="405"/>
        <v>男</v>
      </c>
      <c r="M2271" s="380">
        <v>63548</v>
      </c>
      <c r="N2271" s="380" t="s">
        <v>108</v>
      </c>
      <c r="O2271" s="380" t="s">
        <v>3841</v>
      </c>
      <c r="P2271" s="380" t="s">
        <v>356</v>
      </c>
      <c r="Q2271" s="380" t="s">
        <v>934</v>
      </c>
      <c r="R2271" s="380" t="s">
        <v>885</v>
      </c>
      <c r="S2271" s="379"/>
      <c r="T2271" s="380">
        <v>2</v>
      </c>
    </row>
    <row r="2272" spans="1:20" x14ac:dyDescent="0.2">
      <c r="A2272" s="151">
        <f t="shared" si="396"/>
        <v>63549</v>
      </c>
      <c r="B2272" s="151">
        <f t="shared" si="397"/>
        <v>6</v>
      </c>
      <c r="C2272" s="152">
        <f t="shared" si="398"/>
        <v>35</v>
      </c>
      <c r="D2272" s="152" t="str">
        <f t="shared" si="399"/>
        <v>竹村</v>
      </c>
      <c r="E2272" s="152" t="str">
        <f t="shared" si="400"/>
        <v>亮正</v>
      </c>
      <c r="F2272" s="153" t="str">
        <f t="shared" si="401"/>
        <v>ﾀｹﾑﾗ</v>
      </c>
      <c r="G2272" s="153" t="str">
        <f t="shared" si="402"/>
        <v>ｱｷﾏｻ</v>
      </c>
      <c r="H2272" s="154">
        <f t="shared" si="403"/>
        <v>2</v>
      </c>
      <c r="I2272" s="152" t="str">
        <f t="shared" si="404"/>
        <v>都東大和</v>
      </c>
      <c r="K2272" s="152" t="str">
        <f t="shared" si="405"/>
        <v>男</v>
      </c>
      <c r="M2272" s="380">
        <v>63549</v>
      </c>
      <c r="N2272" s="380" t="s">
        <v>1663</v>
      </c>
      <c r="O2272" s="380" t="s">
        <v>3842</v>
      </c>
      <c r="P2272" s="380" t="s">
        <v>1664</v>
      </c>
      <c r="Q2272" s="380" t="s">
        <v>3843</v>
      </c>
      <c r="R2272" s="380" t="s">
        <v>885</v>
      </c>
      <c r="S2272" s="379"/>
      <c r="T2272" s="380">
        <v>2</v>
      </c>
    </row>
    <row r="2273" spans="1:20" x14ac:dyDescent="0.2">
      <c r="A2273" s="151">
        <f t="shared" si="396"/>
        <v>63550</v>
      </c>
      <c r="B2273" s="151">
        <f t="shared" si="397"/>
        <v>6</v>
      </c>
      <c r="C2273" s="152">
        <f t="shared" si="398"/>
        <v>35</v>
      </c>
      <c r="D2273" s="152" t="str">
        <f t="shared" si="399"/>
        <v>中村</v>
      </c>
      <c r="E2273" s="152" t="str">
        <f t="shared" si="400"/>
        <v>健人</v>
      </c>
      <c r="F2273" s="153" t="str">
        <f t="shared" si="401"/>
        <v>ﾅｶﾑﾗ</v>
      </c>
      <c r="G2273" s="153" t="str">
        <f t="shared" si="402"/>
        <v>ｹﾝﾄ</v>
      </c>
      <c r="H2273" s="154">
        <f t="shared" si="403"/>
        <v>2</v>
      </c>
      <c r="I2273" s="152" t="str">
        <f t="shared" si="404"/>
        <v>都東大和</v>
      </c>
      <c r="K2273" s="152" t="str">
        <f t="shared" si="405"/>
        <v>男</v>
      </c>
      <c r="M2273" s="380">
        <v>63550</v>
      </c>
      <c r="N2273" s="380" t="s">
        <v>147</v>
      </c>
      <c r="O2273" s="380" t="s">
        <v>194</v>
      </c>
      <c r="P2273" s="380" t="s">
        <v>445</v>
      </c>
      <c r="Q2273" s="380" t="s">
        <v>390</v>
      </c>
      <c r="R2273" s="380" t="s">
        <v>885</v>
      </c>
      <c r="S2273" s="379"/>
      <c r="T2273" s="380">
        <v>2</v>
      </c>
    </row>
    <row r="2274" spans="1:20" x14ac:dyDescent="0.2">
      <c r="A2274" s="151">
        <f t="shared" si="396"/>
        <v>63551</v>
      </c>
      <c r="B2274" s="151">
        <f t="shared" si="397"/>
        <v>6</v>
      </c>
      <c r="C2274" s="152">
        <f t="shared" si="398"/>
        <v>35</v>
      </c>
      <c r="D2274" s="152" t="str">
        <f t="shared" si="399"/>
        <v>堀内</v>
      </c>
      <c r="E2274" s="152" t="str">
        <f t="shared" si="400"/>
        <v>杏輝</v>
      </c>
      <c r="F2274" s="153" t="str">
        <f t="shared" si="401"/>
        <v>ﾎﾘｳﾁ</v>
      </c>
      <c r="G2274" s="153" t="str">
        <f t="shared" si="402"/>
        <v>ﾕｳｷ</v>
      </c>
      <c r="H2274" s="154">
        <f t="shared" si="403"/>
        <v>1</v>
      </c>
      <c r="I2274" s="152" t="str">
        <f t="shared" si="404"/>
        <v>都東大和</v>
      </c>
      <c r="K2274" s="152" t="str">
        <f t="shared" si="405"/>
        <v>男</v>
      </c>
      <c r="M2274" s="380">
        <v>63551</v>
      </c>
      <c r="N2274" s="380" t="s">
        <v>1314</v>
      </c>
      <c r="O2274" s="380" t="s">
        <v>6293</v>
      </c>
      <c r="P2274" s="380" t="s">
        <v>1315</v>
      </c>
      <c r="Q2274" s="380" t="s">
        <v>307</v>
      </c>
      <c r="R2274" s="380" t="s">
        <v>885</v>
      </c>
      <c r="S2274" s="379"/>
      <c r="T2274" s="380">
        <v>1</v>
      </c>
    </row>
    <row r="2275" spans="1:20" x14ac:dyDescent="0.2">
      <c r="A2275" s="151">
        <f t="shared" si="396"/>
        <v>63552</v>
      </c>
      <c r="B2275" s="151">
        <f t="shared" si="397"/>
        <v>6</v>
      </c>
      <c r="C2275" s="152">
        <f t="shared" si="398"/>
        <v>35</v>
      </c>
      <c r="D2275" s="152" t="str">
        <f t="shared" si="399"/>
        <v>西村</v>
      </c>
      <c r="E2275" s="152" t="str">
        <f t="shared" si="400"/>
        <v>紀祈</v>
      </c>
      <c r="F2275" s="153" t="str">
        <f t="shared" si="401"/>
        <v>ﾆｼﾑﾗ</v>
      </c>
      <c r="G2275" s="153" t="str">
        <f t="shared" si="402"/>
        <v>ｶｽﾞｷ</v>
      </c>
      <c r="H2275" s="154">
        <f t="shared" si="403"/>
        <v>1</v>
      </c>
      <c r="I2275" s="152" t="str">
        <f t="shared" si="404"/>
        <v>都東大和</v>
      </c>
      <c r="K2275" s="152" t="str">
        <f t="shared" si="405"/>
        <v>男</v>
      </c>
      <c r="M2275" s="380">
        <v>63552</v>
      </c>
      <c r="N2275" s="380" t="s">
        <v>329</v>
      </c>
      <c r="O2275" s="380" t="s">
        <v>6294</v>
      </c>
      <c r="P2275" s="380" t="s">
        <v>330</v>
      </c>
      <c r="Q2275" s="380" t="s">
        <v>376</v>
      </c>
      <c r="R2275" s="380" t="s">
        <v>885</v>
      </c>
      <c r="S2275" s="379"/>
      <c r="T2275" s="380">
        <v>1</v>
      </c>
    </row>
    <row r="2276" spans="1:20" x14ac:dyDescent="0.2">
      <c r="A2276" s="151">
        <f t="shared" si="396"/>
        <v>63553</v>
      </c>
      <c r="B2276" s="151">
        <f t="shared" si="397"/>
        <v>6</v>
      </c>
      <c r="C2276" s="152">
        <f t="shared" si="398"/>
        <v>35</v>
      </c>
      <c r="D2276" s="152" t="str">
        <f t="shared" si="399"/>
        <v>真行寺</v>
      </c>
      <c r="E2276" s="152" t="str">
        <f t="shared" si="400"/>
        <v>薫</v>
      </c>
      <c r="F2276" s="153" t="str">
        <f t="shared" si="401"/>
        <v>ｼﾝｷﾞｮｳｼﾞ</v>
      </c>
      <c r="G2276" s="153" t="str">
        <f t="shared" si="402"/>
        <v>ｶｵﾙ</v>
      </c>
      <c r="H2276" s="154">
        <f t="shared" si="403"/>
        <v>1</v>
      </c>
      <c r="I2276" s="152" t="str">
        <f t="shared" si="404"/>
        <v>都東大和</v>
      </c>
      <c r="K2276" s="152" t="str">
        <f t="shared" si="405"/>
        <v>男</v>
      </c>
      <c r="M2276" s="380">
        <v>63553</v>
      </c>
      <c r="N2276" s="380" t="s">
        <v>6295</v>
      </c>
      <c r="O2276" s="380" t="s">
        <v>0</v>
      </c>
      <c r="P2276" s="380" t="s">
        <v>6296</v>
      </c>
      <c r="Q2276" s="380" t="s">
        <v>1</v>
      </c>
      <c r="R2276" s="380" t="s">
        <v>885</v>
      </c>
      <c r="S2276" s="379"/>
      <c r="T2276" s="380">
        <v>1</v>
      </c>
    </row>
    <row r="2277" spans="1:20" x14ac:dyDescent="0.2">
      <c r="A2277" s="151">
        <f t="shared" si="396"/>
        <v>63565</v>
      </c>
      <c r="B2277" s="151">
        <f t="shared" si="397"/>
        <v>6</v>
      </c>
      <c r="C2277" s="152">
        <f t="shared" si="398"/>
        <v>35</v>
      </c>
      <c r="D2277" s="152" t="str">
        <f t="shared" si="399"/>
        <v>福泉</v>
      </c>
      <c r="E2277" s="152" t="str">
        <f t="shared" si="400"/>
        <v>芽生</v>
      </c>
      <c r="F2277" s="153" t="str">
        <f t="shared" si="401"/>
        <v>ﾌｸｲｽﾞﾐ</v>
      </c>
      <c r="G2277" s="153" t="str">
        <f t="shared" si="402"/>
        <v>ﾒｲ</v>
      </c>
      <c r="H2277" s="154">
        <f t="shared" si="403"/>
        <v>3</v>
      </c>
      <c r="I2277" s="152" t="str">
        <f t="shared" si="404"/>
        <v>都東大和</v>
      </c>
      <c r="K2277" s="152" t="str">
        <f t="shared" si="405"/>
        <v>女</v>
      </c>
      <c r="M2277" s="380">
        <v>63565</v>
      </c>
      <c r="N2277" s="380" t="s">
        <v>2922</v>
      </c>
      <c r="O2277" s="380" t="s">
        <v>1784</v>
      </c>
      <c r="P2277" s="380" t="s">
        <v>2923</v>
      </c>
      <c r="Q2277" s="380" t="s">
        <v>1756</v>
      </c>
      <c r="R2277" s="380" t="s">
        <v>886</v>
      </c>
      <c r="S2277" s="379"/>
      <c r="T2277" s="380">
        <v>3</v>
      </c>
    </row>
    <row r="2278" spans="1:20" x14ac:dyDescent="0.2">
      <c r="A2278" s="151">
        <f t="shared" si="396"/>
        <v>63567</v>
      </c>
      <c r="B2278" s="151">
        <f t="shared" si="397"/>
        <v>6</v>
      </c>
      <c r="C2278" s="152">
        <f t="shared" si="398"/>
        <v>35</v>
      </c>
      <c r="D2278" s="152" t="str">
        <f t="shared" si="399"/>
        <v>小宮</v>
      </c>
      <c r="E2278" s="152" t="str">
        <f t="shared" si="400"/>
        <v>亜季</v>
      </c>
      <c r="F2278" s="153" t="str">
        <f t="shared" si="401"/>
        <v>ｺﾐﾔ</v>
      </c>
      <c r="G2278" s="153" t="str">
        <f t="shared" si="402"/>
        <v>ｱｷ</v>
      </c>
      <c r="H2278" s="154">
        <f t="shared" si="403"/>
        <v>3</v>
      </c>
      <c r="I2278" s="152" t="str">
        <f t="shared" si="404"/>
        <v>都東大和</v>
      </c>
      <c r="K2278" s="152" t="str">
        <f t="shared" si="405"/>
        <v>女</v>
      </c>
      <c r="M2278" s="380">
        <v>63567</v>
      </c>
      <c r="N2278" s="380" t="s">
        <v>2924</v>
      </c>
      <c r="O2278" s="380" t="s">
        <v>2925</v>
      </c>
      <c r="P2278" s="380" t="s">
        <v>2926</v>
      </c>
      <c r="Q2278" s="380" t="s">
        <v>1390</v>
      </c>
      <c r="R2278" s="380" t="s">
        <v>886</v>
      </c>
      <c r="S2278" s="379"/>
      <c r="T2278" s="380">
        <v>3</v>
      </c>
    </row>
    <row r="2279" spans="1:20" x14ac:dyDescent="0.2">
      <c r="A2279" s="151">
        <f t="shared" si="396"/>
        <v>63569</v>
      </c>
      <c r="B2279" s="151">
        <f t="shared" si="397"/>
        <v>6</v>
      </c>
      <c r="C2279" s="152">
        <f t="shared" si="398"/>
        <v>35</v>
      </c>
      <c r="D2279" s="152" t="str">
        <f t="shared" si="399"/>
        <v>納谷</v>
      </c>
      <c r="E2279" s="152" t="str">
        <f t="shared" si="400"/>
        <v>あかり</v>
      </c>
      <c r="F2279" s="153" t="str">
        <f t="shared" si="401"/>
        <v>ﾅﾔ</v>
      </c>
      <c r="G2279" s="153" t="str">
        <f t="shared" si="402"/>
        <v>ｱｶﾘ</v>
      </c>
      <c r="H2279" s="154">
        <f t="shared" si="403"/>
        <v>3</v>
      </c>
      <c r="I2279" s="152" t="str">
        <f t="shared" si="404"/>
        <v>都東大和</v>
      </c>
      <c r="K2279" s="152" t="str">
        <f t="shared" si="405"/>
        <v>女</v>
      </c>
      <c r="M2279" s="380">
        <v>63569</v>
      </c>
      <c r="N2279" s="380" t="s">
        <v>2927</v>
      </c>
      <c r="O2279" s="380" t="s">
        <v>2904</v>
      </c>
      <c r="P2279" s="380" t="s">
        <v>2928</v>
      </c>
      <c r="Q2279" s="380" t="s">
        <v>480</v>
      </c>
      <c r="R2279" s="380" t="s">
        <v>886</v>
      </c>
      <c r="S2279" s="379"/>
      <c r="T2279" s="380">
        <v>3</v>
      </c>
    </row>
    <row r="2280" spans="1:20" x14ac:dyDescent="0.2">
      <c r="A2280" s="151">
        <f t="shared" si="396"/>
        <v>63570</v>
      </c>
      <c r="B2280" s="151">
        <f t="shared" si="397"/>
        <v>6</v>
      </c>
      <c r="C2280" s="152">
        <f t="shared" si="398"/>
        <v>35</v>
      </c>
      <c r="D2280" s="152" t="str">
        <f t="shared" si="399"/>
        <v>根津</v>
      </c>
      <c r="E2280" s="152" t="str">
        <f t="shared" si="400"/>
        <v>萌花</v>
      </c>
      <c r="F2280" s="153" t="str">
        <f t="shared" si="401"/>
        <v>ﾈﾂﾞ</v>
      </c>
      <c r="G2280" s="153" t="str">
        <f t="shared" si="402"/>
        <v>ﾓｴｶ</v>
      </c>
      <c r="H2280" s="154">
        <f t="shared" si="403"/>
        <v>3</v>
      </c>
      <c r="I2280" s="152" t="str">
        <f t="shared" si="404"/>
        <v>都東大和</v>
      </c>
      <c r="K2280" s="152" t="str">
        <f t="shared" si="405"/>
        <v>女</v>
      </c>
      <c r="M2280" s="380">
        <v>63570</v>
      </c>
      <c r="N2280" s="380" t="s">
        <v>1518</v>
      </c>
      <c r="O2280" s="380" t="s">
        <v>1758</v>
      </c>
      <c r="P2280" s="380" t="s">
        <v>2929</v>
      </c>
      <c r="Q2280" s="380" t="s">
        <v>957</v>
      </c>
      <c r="R2280" s="380" t="s">
        <v>886</v>
      </c>
      <c r="S2280" s="379"/>
      <c r="T2280" s="380">
        <v>3</v>
      </c>
    </row>
    <row r="2281" spans="1:20" x14ac:dyDescent="0.2">
      <c r="A2281" s="151">
        <f t="shared" si="396"/>
        <v>63571</v>
      </c>
      <c r="B2281" s="151">
        <f t="shared" si="397"/>
        <v>6</v>
      </c>
      <c r="C2281" s="152">
        <f t="shared" si="398"/>
        <v>35</v>
      </c>
      <c r="D2281" s="152" t="str">
        <f t="shared" si="399"/>
        <v>駒牧</v>
      </c>
      <c r="E2281" s="152" t="str">
        <f t="shared" si="400"/>
        <v>みずき</v>
      </c>
      <c r="F2281" s="153" t="str">
        <f t="shared" si="401"/>
        <v>ｺﾏﾏｷ</v>
      </c>
      <c r="G2281" s="153" t="str">
        <f t="shared" si="402"/>
        <v>ﾐｽﾞｷ</v>
      </c>
      <c r="H2281" s="154">
        <f t="shared" si="403"/>
        <v>3</v>
      </c>
      <c r="I2281" s="152" t="str">
        <f t="shared" si="404"/>
        <v>都東大和</v>
      </c>
      <c r="K2281" s="152" t="str">
        <f t="shared" si="405"/>
        <v>女</v>
      </c>
      <c r="M2281" s="380">
        <v>63571</v>
      </c>
      <c r="N2281" s="380" t="s">
        <v>2930</v>
      </c>
      <c r="O2281" s="380" t="s">
        <v>2931</v>
      </c>
      <c r="P2281" s="380" t="s">
        <v>2932</v>
      </c>
      <c r="Q2281" s="380" t="s">
        <v>405</v>
      </c>
      <c r="R2281" s="380" t="s">
        <v>886</v>
      </c>
      <c r="S2281" s="379"/>
      <c r="T2281" s="380">
        <v>3</v>
      </c>
    </row>
    <row r="2282" spans="1:20" x14ac:dyDescent="0.2">
      <c r="A2282" s="151">
        <f t="shared" si="396"/>
        <v>63572</v>
      </c>
      <c r="B2282" s="151">
        <f t="shared" si="397"/>
        <v>6</v>
      </c>
      <c r="C2282" s="152">
        <f t="shared" si="398"/>
        <v>35</v>
      </c>
      <c r="D2282" s="152" t="str">
        <f t="shared" si="399"/>
        <v>岡崎</v>
      </c>
      <c r="E2282" s="152" t="str">
        <f t="shared" si="400"/>
        <v>佑海</v>
      </c>
      <c r="F2282" s="153" t="str">
        <f t="shared" si="401"/>
        <v>ｵｶｻﾞｷ</v>
      </c>
      <c r="G2282" s="153" t="str">
        <f t="shared" si="402"/>
        <v>ﾕｳﾐ</v>
      </c>
      <c r="H2282" s="154">
        <f t="shared" si="403"/>
        <v>3</v>
      </c>
      <c r="I2282" s="152" t="str">
        <f t="shared" si="404"/>
        <v>都東大和</v>
      </c>
      <c r="K2282" s="152" t="str">
        <f t="shared" si="405"/>
        <v>女</v>
      </c>
      <c r="M2282" s="380">
        <v>63572</v>
      </c>
      <c r="N2282" s="380" t="s">
        <v>2653</v>
      </c>
      <c r="O2282" s="380" t="s">
        <v>3844</v>
      </c>
      <c r="P2282" s="380" t="s">
        <v>1335</v>
      </c>
      <c r="Q2282" s="380" t="s">
        <v>2511</v>
      </c>
      <c r="R2282" s="380" t="s">
        <v>886</v>
      </c>
      <c r="S2282" s="379"/>
      <c r="T2282" s="380">
        <v>3</v>
      </c>
    </row>
    <row r="2283" spans="1:20" x14ac:dyDescent="0.2">
      <c r="A2283" s="151">
        <f t="shared" si="396"/>
        <v>63574</v>
      </c>
      <c r="B2283" s="151">
        <f t="shared" si="397"/>
        <v>6</v>
      </c>
      <c r="C2283" s="152">
        <f t="shared" si="398"/>
        <v>35</v>
      </c>
      <c r="D2283" s="152" t="str">
        <f t="shared" si="399"/>
        <v>矢治</v>
      </c>
      <c r="E2283" s="152" t="str">
        <f t="shared" si="400"/>
        <v>璃瑞奈</v>
      </c>
      <c r="F2283" s="153" t="str">
        <f t="shared" si="401"/>
        <v>ﾔｼﾞ</v>
      </c>
      <c r="G2283" s="153" t="str">
        <f t="shared" si="402"/>
        <v>ﾘｽﾞﾅ</v>
      </c>
      <c r="H2283" s="154">
        <f t="shared" si="403"/>
        <v>2</v>
      </c>
      <c r="I2283" s="152" t="str">
        <f t="shared" si="404"/>
        <v>都東大和</v>
      </c>
      <c r="K2283" s="152" t="str">
        <f t="shared" si="405"/>
        <v>女</v>
      </c>
      <c r="M2283" s="380">
        <v>63574</v>
      </c>
      <c r="N2283" s="380" t="s">
        <v>3846</v>
      </c>
      <c r="O2283" s="380" t="s">
        <v>3847</v>
      </c>
      <c r="P2283" s="380" t="s">
        <v>3848</v>
      </c>
      <c r="Q2283" s="380" t="s">
        <v>3849</v>
      </c>
      <c r="R2283" s="380" t="s">
        <v>886</v>
      </c>
      <c r="S2283" s="379"/>
      <c r="T2283" s="380">
        <v>2</v>
      </c>
    </row>
    <row r="2284" spans="1:20" x14ac:dyDescent="0.2">
      <c r="A2284" s="151">
        <f t="shared" si="396"/>
        <v>63575</v>
      </c>
      <c r="B2284" s="151">
        <f t="shared" si="397"/>
        <v>6</v>
      </c>
      <c r="C2284" s="152">
        <f t="shared" si="398"/>
        <v>35</v>
      </c>
      <c r="D2284" s="152" t="str">
        <f t="shared" si="399"/>
        <v>岩瀬</v>
      </c>
      <c r="E2284" s="152" t="str">
        <f t="shared" si="400"/>
        <v>萌瑛</v>
      </c>
      <c r="F2284" s="153" t="str">
        <f t="shared" si="401"/>
        <v>ｲﾜｾ</v>
      </c>
      <c r="G2284" s="153" t="str">
        <f t="shared" si="402"/>
        <v>ﾓｴ</v>
      </c>
      <c r="H2284" s="154">
        <f t="shared" si="403"/>
        <v>2</v>
      </c>
      <c r="I2284" s="152" t="str">
        <f t="shared" si="404"/>
        <v>都東大和</v>
      </c>
      <c r="K2284" s="152" t="str">
        <f t="shared" si="405"/>
        <v>女</v>
      </c>
      <c r="M2284" s="380">
        <v>63575</v>
      </c>
      <c r="N2284" s="380" t="s">
        <v>3741</v>
      </c>
      <c r="O2284" s="380" t="s">
        <v>3850</v>
      </c>
      <c r="P2284" s="380" t="s">
        <v>3743</v>
      </c>
      <c r="Q2284" s="380" t="s">
        <v>410</v>
      </c>
      <c r="R2284" s="380" t="s">
        <v>886</v>
      </c>
      <c r="S2284" s="379"/>
      <c r="T2284" s="380">
        <v>2</v>
      </c>
    </row>
    <row r="2285" spans="1:20" x14ac:dyDescent="0.2">
      <c r="A2285" s="151">
        <f t="shared" si="396"/>
        <v>63576</v>
      </c>
      <c r="B2285" s="151">
        <f t="shared" si="397"/>
        <v>6</v>
      </c>
      <c r="C2285" s="152">
        <f t="shared" si="398"/>
        <v>35</v>
      </c>
      <c r="D2285" s="152" t="str">
        <f t="shared" si="399"/>
        <v>醍醐</v>
      </c>
      <c r="E2285" s="152" t="str">
        <f t="shared" si="400"/>
        <v>利佳</v>
      </c>
      <c r="F2285" s="153" t="str">
        <f t="shared" si="401"/>
        <v>ﾀﾞｲｺﾞ</v>
      </c>
      <c r="G2285" s="153" t="str">
        <f t="shared" si="402"/>
        <v>ﾘｶ</v>
      </c>
      <c r="H2285" s="154">
        <f t="shared" si="403"/>
        <v>2</v>
      </c>
      <c r="I2285" s="152" t="str">
        <f t="shared" si="404"/>
        <v>都東大和</v>
      </c>
      <c r="K2285" s="152" t="str">
        <f t="shared" si="405"/>
        <v>女</v>
      </c>
      <c r="M2285" s="380">
        <v>63576</v>
      </c>
      <c r="N2285" s="380" t="s">
        <v>1856</v>
      </c>
      <c r="O2285" s="380" t="s">
        <v>3851</v>
      </c>
      <c r="P2285" s="380" t="s">
        <v>601</v>
      </c>
      <c r="Q2285" s="380" t="s">
        <v>575</v>
      </c>
      <c r="R2285" s="380" t="s">
        <v>886</v>
      </c>
      <c r="S2285" s="379"/>
      <c r="T2285" s="380">
        <v>2</v>
      </c>
    </row>
    <row r="2286" spans="1:20" x14ac:dyDescent="0.2">
      <c r="A2286" s="151">
        <f t="shared" si="396"/>
        <v>63577</v>
      </c>
      <c r="B2286" s="151">
        <f t="shared" si="397"/>
        <v>6</v>
      </c>
      <c r="C2286" s="152">
        <f t="shared" si="398"/>
        <v>35</v>
      </c>
      <c r="D2286" s="152" t="str">
        <f t="shared" si="399"/>
        <v>小村</v>
      </c>
      <c r="E2286" s="152" t="str">
        <f t="shared" si="400"/>
        <v>奈央</v>
      </c>
      <c r="F2286" s="153" t="str">
        <f t="shared" si="401"/>
        <v>ｺﾑﾗ</v>
      </c>
      <c r="G2286" s="153" t="str">
        <f t="shared" si="402"/>
        <v>ﾅｵ</v>
      </c>
      <c r="H2286" s="154">
        <f t="shared" si="403"/>
        <v>2</v>
      </c>
      <c r="I2286" s="152" t="str">
        <f t="shared" si="404"/>
        <v>都東大和</v>
      </c>
      <c r="K2286" s="152" t="str">
        <f t="shared" si="405"/>
        <v>女</v>
      </c>
      <c r="M2286" s="380">
        <v>63577</v>
      </c>
      <c r="N2286" s="380" t="s">
        <v>3852</v>
      </c>
      <c r="O2286" s="380" t="s">
        <v>2952</v>
      </c>
      <c r="P2286" s="380" t="s">
        <v>3853</v>
      </c>
      <c r="Q2286" s="380" t="s">
        <v>398</v>
      </c>
      <c r="R2286" s="380" t="s">
        <v>886</v>
      </c>
      <c r="S2286" s="379"/>
      <c r="T2286" s="380">
        <v>2</v>
      </c>
    </row>
    <row r="2287" spans="1:20" x14ac:dyDescent="0.2">
      <c r="A2287" s="151">
        <f t="shared" si="396"/>
        <v>63578</v>
      </c>
      <c r="B2287" s="151">
        <f t="shared" si="397"/>
        <v>6</v>
      </c>
      <c r="C2287" s="152">
        <f t="shared" si="398"/>
        <v>35</v>
      </c>
      <c r="D2287" s="152" t="str">
        <f t="shared" si="399"/>
        <v>宇田</v>
      </c>
      <c r="E2287" s="152" t="str">
        <f t="shared" si="400"/>
        <v>なづき</v>
      </c>
      <c r="F2287" s="153" t="str">
        <f t="shared" si="401"/>
        <v>ｳﾀﾞ</v>
      </c>
      <c r="G2287" s="153" t="str">
        <f t="shared" si="402"/>
        <v>ﾅﾂﾞｷ</v>
      </c>
      <c r="H2287" s="154">
        <f t="shared" si="403"/>
        <v>2</v>
      </c>
      <c r="I2287" s="152" t="str">
        <f t="shared" si="404"/>
        <v>都東大和</v>
      </c>
      <c r="K2287" s="152" t="str">
        <f t="shared" si="405"/>
        <v>女</v>
      </c>
      <c r="M2287" s="380">
        <v>63578</v>
      </c>
      <c r="N2287" s="380" t="s">
        <v>4710</v>
      </c>
      <c r="O2287" s="380" t="s">
        <v>4711</v>
      </c>
      <c r="P2287" s="380" t="s">
        <v>4712</v>
      </c>
      <c r="Q2287" s="380" t="s">
        <v>4713</v>
      </c>
      <c r="R2287" s="380" t="s">
        <v>886</v>
      </c>
      <c r="S2287" s="379"/>
      <c r="T2287" s="380">
        <v>2</v>
      </c>
    </row>
    <row r="2288" spans="1:20" x14ac:dyDescent="0.2">
      <c r="A2288" s="151">
        <f t="shared" si="396"/>
        <v>63579</v>
      </c>
      <c r="B2288" s="151">
        <f t="shared" si="397"/>
        <v>6</v>
      </c>
      <c r="C2288" s="152">
        <f t="shared" si="398"/>
        <v>35</v>
      </c>
      <c r="D2288" s="152" t="str">
        <f t="shared" si="399"/>
        <v>岡部</v>
      </c>
      <c r="E2288" s="152" t="str">
        <f t="shared" si="400"/>
        <v>梨紗</v>
      </c>
      <c r="F2288" s="153" t="str">
        <f t="shared" si="401"/>
        <v>ｵｶﾍﾞ</v>
      </c>
      <c r="G2288" s="153" t="str">
        <f t="shared" si="402"/>
        <v>ﾘｻ</v>
      </c>
      <c r="H2288" s="154">
        <f t="shared" si="403"/>
        <v>2</v>
      </c>
      <c r="I2288" s="152" t="str">
        <f t="shared" si="404"/>
        <v>都東大和</v>
      </c>
      <c r="K2288" s="152" t="str">
        <f t="shared" si="405"/>
        <v>女</v>
      </c>
      <c r="M2288" s="380">
        <v>63579</v>
      </c>
      <c r="N2288" s="380" t="s">
        <v>921</v>
      </c>
      <c r="O2288" s="380" t="s">
        <v>1644</v>
      </c>
      <c r="P2288" s="380" t="s">
        <v>922</v>
      </c>
      <c r="Q2288" s="380" t="s">
        <v>424</v>
      </c>
      <c r="R2288" s="380" t="s">
        <v>886</v>
      </c>
      <c r="S2288" s="379"/>
      <c r="T2288" s="380">
        <v>2</v>
      </c>
    </row>
    <row r="2289" spans="1:20" x14ac:dyDescent="0.2">
      <c r="A2289" s="151">
        <f t="shared" si="396"/>
        <v>63580</v>
      </c>
      <c r="B2289" s="151">
        <f t="shared" si="397"/>
        <v>6</v>
      </c>
      <c r="C2289" s="152">
        <f t="shared" si="398"/>
        <v>35</v>
      </c>
      <c r="D2289" s="152" t="str">
        <f t="shared" si="399"/>
        <v>齋藤</v>
      </c>
      <c r="E2289" s="152" t="str">
        <f t="shared" si="400"/>
        <v>祐実</v>
      </c>
      <c r="F2289" s="153" t="str">
        <f t="shared" si="401"/>
        <v>ｻｲﾄｳ</v>
      </c>
      <c r="G2289" s="153" t="str">
        <f t="shared" si="402"/>
        <v>ﾕﾐ</v>
      </c>
      <c r="H2289" s="154">
        <f t="shared" si="403"/>
        <v>2</v>
      </c>
      <c r="I2289" s="152" t="str">
        <f t="shared" si="404"/>
        <v>都東大和</v>
      </c>
      <c r="K2289" s="152" t="str">
        <f t="shared" si="405"/>
        <v>女</v>
      </c>
      <c r="M2289" s="380">
        <v>63580</v>
      </c>
      <c r="N2289" s="380" t="s">
        <v>236</v>
      </c>
      <c r="O2289" s="380" t="s">
        <v>4714</v>
      </c>
      <c r="P2289" s="380" t="s">
        <v>321</v>
      </c>
      <c r="Q2289" s="380" t="s">
        <v>2821</v>
      </c>
      <c r="R2289" s="380" t="s">
        <v>886</v>
      </c>
      <c r="S2289" s="379"/>
      <c r="T2289" s="380">
        <v>2</v>
      </c>
    </row>
    <row r="2290" spans="1:20" x14ac:dyDescent="0.2">
      <c r="A2290" s="151">
        <f t="shared" si="396"/>
        <v>63581</v>
      </c>
      <c r="B2290" s="151">
        <f t="shared" si="397"/>
        <v>6</v>
      </c>
      <c r="C2290" s="152">
        <f t="shared" si="398"/>
        <v>35</v>
      </c>
      <c r="D2290" s="152" t="str">
        <f t="shared" si="399"/>
        <v>田中</v>
      </c>
      <c r="E2290" s="152" t="str">
        <f t="shared" si="400"/>
        <v>優希子</v>
      </c>
      <c r="F2290" s="153" t="str">
        <f t="shared" si="401"/>
        <v>ﾀﾅｶ</v>
      </c>
      <c r="G2290" s="153" t="str">
        <f t="shared" si="402"/>
        <v>ﾕｷｺ</v>
      </c>
      <c r="H2290" s="154">
        <f t="shared" si="403"/>
        <v>2</v>
      </c>
      <c r="I2290" s="152" t="str">
        <f t="shared" si="404"/>
        <v>都東大和</v>
      </c>
      <c r="K2290" s="152" t="str">
        <f t="shared" si="405"/>
        <v>女</v>
      </c>
      <c r="M2290" s="380">
        <v>63581</v>
      </c>
      <c r="N2290" s="380" t="s">
        <v>138</v>
      </c>
      <c r="O2290" s="380" t="s">
        <v>4715</v>
      </c>
      <c r="P2290" s="380" t="s">
        <v>418</v>
      </c>
      <c r="Q2290" s="380" t="s">
        <v>4573</v>
      </c>
      <c r="R2290" s="380" t="s">
        <v>886</v>
      </c>
      <c r="S2290" s="379"/>
      <c r="T2290" s="380">
        <v>2</v>
      </c>
    </row>
    <row r="2291" spans="1:20" x14ac:dyDescent="0.2">
      <c r="A2291" s="151">
        <f t="shared" si="396"/>
        <v>63582</v>
      </c>
      <c r="B2291" s="151">
        <f t="shared" si="397"/>
        <v>6</v>
      </c>
      <c r="C2291" s="152">
        <f t="shared" si="398"/>
        <v>35</v>
      </c>
      <c r="D2291" s="152" t="str">
        <f t="shared" si="399"/>
        <v>梅村</v>
      </c>
      <c r="E2291" s="152" t="str">
        <f t="shared" si="400"/>
        <v>由佳</v>
      </c>
      <c r="F2291" s="153" t="str">
        <f t="shared" si="401"/>
        <v>ｳﾒﾑﾗ</v>
      </c>
      <c r="G2291" s="153" t="str">
        <f t="shared" si="402"/>
        <v>ﾕｶ</v>
      </c>
      <c r="H2291" s="154">
        <f t="shared" si="403"/>
        <v>2</v>
      </c>
      <c r="I2291" s="152" t="str">
        <f t="shared" si="404"/>
        <v>都東大和</v>
      </c>
      <c r="K2291" s="152" t="str">
        <f t="shared" si="405"/>
        <v>女</v>
      </c>
      <c r="M2291" s="380">
        <v>63582</v>
      </c>
      <c r="N2291" s="380" t="s">
        <v>4716</v>
      </c>
      <c r="O2291" s="380" t="s">
        <v>1508</v>
      </c>
      <c r="P2291" s="380" t="s">
        <v>4717</v>
      </c>
      <c r="Q2291" s="380" t="s">
        <v>347</v>
      </c>
      <c r="R2291" s="380" t="s">
        <v>886</v>
      </c>
      <c r="S2291" s="379"/>
      <c r="T2291" s="380">
        <v>2</v>
      </c>
    </row>
    <row r="2292" spans="1:20" x14ac:dyDescent="0.2">
      <c r="A2292" s="151">
        <f t="shared" si="396"/>
        <v>63583</v>
      </c>
      <c r="B2292" s="151">
        <f t="shared" si="397"/>
        <v>6</v>
      </c>
      <c r="C2292" s="152">
        <f t="shared" si="398"/>
        <v>35</v>
      </c>
      <c r="D2292" s="152" t="str">
        <f t="shared" si="399"/>
        <v>鷲ノ上</v>
      </c>
      <c r="E2292" s="152" t="str">
        <f t="shared" si="400"/>
        <v>くるみ</v>
      </c>
      <c r="F2292" s="153" t="str">
        <f t="shared" si="401"/>
        <v>ﾜｼﾉｳｴ</v>
      </c>
      <c r="G2292" s="153" t="str">
        <f t="shared" si="402"/>
        <v>ｸﾙﾐ</v>
      </c>
      <c r="H2292" s="154">
        <f t="shared" si="403"/>
        <v>2</v>
      </c>
      <c r="I2292" s="152" t="str">
        <f t="shared" si="404"/>
        <v>都東大和</v>
      </c>
      <c r="K2292" s="152" t="str">
        <f t="shared" si="405"/>
        <v>女</v>
      </c>
      <c r="M2292" s="380">
        <v>63583</v>
      </c>
      <c r="N2292" s="380" t="s">
        <v>6615</v>
      </c>
      <c r="O2292" s="380" t="s">
        <v>1004</v>
      </c>
      <c r="P2292" s="380" t="s">
        <v>4718</v>
      </c>
      <c r="Q2292" s="380" t="s">
        <v>949</v>
      </c>
      <c r="R2292" s="380" t="s">
        <v>886</v>
      </c>
      <c r="S2292" s="379"/>
      <c r="T2292" s="380">
        <v>2</v>
      </c>
    </row>
    <row r="2293" spans="1:20" x14ac:dyDescent="0.2">
      <c r="A2293" s="151">
        <f t="shared" si="396"/>
        <v>63584</v>
      </c>
      <c r="B2293" s="151">
        <f t="shared" si="397"/>
        <v>6</v>
      </c>
      <c r="C2293" s="152">
        <f t="shared" si="398"/>
        <v>35</v>
      </c>
      <c r="D2293" s="152" t="str">
        <f t="shared" si="399"/>
        <v>渡部</v>
      </c>
      <c r="E2293" s="152" t="str">
        <f t="shared" si="400"/>
        <v>さくら</v>
      </c>
      <c r="F2293" s="153" t="str">
        <f t="shared" si="401"/>
        <v>ﾜﾀﾅﾍﾞ</v>
      </c>
      <c r="G2293" s="153" t="str">
        <f t="shared" si="402"/>
        <v>ｻｸﾗ</v>
      </c>
      <c r="H2293" s="154">
        <f t="shared" si="403"/>
        <v>1</v>
      </c>
      <c r="I2293" s="152" t="str">
        <f t="shared" si="404"/>
        <v>都東大和</v>
      </c>
      <c r="K2293" s="152" t="str">
        <f t="shared" si="405"/>
        <v>女</v>
      </c>
      <c r="M2293" s="380">
        <v>63584</v>
      </c>
      <c r="N2293" s="380" t="s">
        <v>240</v>
      </c>
      <c r="O2293" s="380" t="s">
        <v>1961</v>
      </c>
      <c r="P2293" s="380" t="s">
        <v>346</v>
      </c>
      <c r="Q2293" s="380" t="s">
        <v>467</v>
      </c>
      <c r="R2293" s="380" t="s">
        <v>886</v>
      </c>
      <c r="S2293" s="379"/>
      <c r="T2293" s="380">
        <v>1</v>
      </c>
    </row>
    <row r="2294" spans="1:20" x14ac:dyDescent="0.2">
      <c r="A2294" s="151">
        <f t="shared" si="396"/>
        <v>63585</v>
      </c>
      <c r="B2294" s="151">
        <f t="shared" si="397"/>
        <v>6</v>
      </c>
      <c r="C2294" s="152">
        <f t="shared" si="398"/>
        <v>35</v>
      </c>
      <c r="D2294" s="152" t="str">
        <f t="shared" si="399"/>
        <v>村上</v>
      </c>
      <c r="E2294" s="152" t="str">
        <f t="shared" si="400"/>
        <v>弥央</v>
      </c>
      <c r="F2294" s="153" t="str">
        <f t="shared" si="401"/>
        <v>ﾑﾗｶﾐ</v>
      </c>
      <c r="G2294" s="153" t="str">
        <f t="shared" si="402"/>
        <v>ﾐｵ</v>
      </c>
      <c r="H2294" s="154">
        <f t="shared" si="403"/>
        <v>1</v>
      </c>
      <c r="I2294" s="152" t="str">
        <f t="shared" si="404"/>
        <v>都東大和</v>
      </c>
      <c r="K2294" s="152" t="str">
        <f t="shared" si="405"/>
        <v>女</v>
      </c>
      <c r="M2294" s="380">
        <v>63585</v>
      </c>
      <c r="N2294" s="380" t="s">
        <v>5382</v>
      </c>
      <c r="O2294" s="380" t="s">
        <v>5383</v>
      </c>
      <c r="P2294" s="380" t="s">
        <v>5384</v>
      </c>
      <c r="Q2294" s="380" t="s">
        <v>3650</v>
      </c>
      <c r="R2294" s="380" t="s">
        <v>886</v>
      </c>
      <c r="S2294" s="379"/>
      <c r="T2294" s="380">
        <v>1</v>
      </c>
    </row>
    <row r="2295" spans="1:20" x14ac:dyDescent="0.2">
      <c r="A2295" s="151">
        <f t="shared" si="396"/>
        <v>63586</v>
      </c>
      <c r="B2295" s="151">
        <f t="shared" si="397"/>
        <v>6</v>
      </c>
      <c r="C2295" s="152">
        <f t="shared" si="398"/>
        <v>35</v>
      </c>
      <c r="D2295" s="152" t="str">
        <f t="shared" si="399"/>
        <v>井上</v>
      </c>
      <c r="E2295" s="152" t="str">
        <f t="shared" si="400"/>
        <v>莉里加</v>
      </c>
      <c r="F2295" s="153" t="str">
        <f t="shared" si="401"/>
        <v>ｲﾉｳｴ</v>
      </c>
      <c r="G2295" s="153" t="str">
        <f t="shared" si="402"/>
        <v>ﾘﾘｶ</v>
      </c>
      <c r="H2295" s="154">
        <f t="shared" si="403"/>
        <v>1</v>
      </c>
      <c r="I2295" s="152" t="str">
        <f t="shared" si="404"/>
        <v>都東大和</v>
      </c>
      <c r="K2295" s="152" t="str">
        <f t="shared" si="405"/>
        <v>女</v>
      </c>
      <c r="M2295" s="380">
        <v>63586</v>
      </c>
      <c r="N2295" s="380" t="s">
        <v>166</v>
      </c>
      <c r="O2295" s="380" t="s">
        <v>5385</v>
      </c>
      <c r="P2295" s="380" t="s">
        <v>508</v>
      </c>
      <c r="Q2295" s="380" t="s">
        <v>5386</v>
      </c>
      <c r="R2295" s="380" t="s">
        <v>886</v>
      </c>
      <c r="S2295" s="379"/>
      <c r="T2295" s="380">
        <v>1</v>
      </c>
    </row>
    <row r="2296" spans="1:20" x14ac:dyDescent="0.2">
      <c r="A2296" s="151">
        <f t="shared" si="396"/>
        <v>63587</v>
      </c>
      <c r="B2296" s="151">
        <f t="shared" si="397"/>
        <v>6</v>
      </c>
      <c r="C2296" s="152">
        <f t="shared" si="398"/>
        <v>35</v>
      </c>
      <c r="D2296" s="152" t="str">
        <f t="shared" si="399"/>
        <v>河野</v>
      </c>
      <c r="E2296" s="152" t="str">
        <f t="shared" si="400"/>
        <v>萌々子</v>
      </c>
      <c r="F2296" s="153" t="str">
        <f t="shared" si="401"/>
        <v>ｺｳﾉ</v>
      </c>
      <c r="G2296" s="153" t="str">
        <f t="shared" si="402"/>
        <v>ﾓﾓｺ</v>
      </c>
      <c r="H2296" s="154">
        <f t="shared" si="403"/>
        <v>1</v>
      </c>
      <c r="I2296" s="152" t="str">
        <f t="shared" si="404"/>
        <v>都東大和</v>
      </c>
      <c r="K2296" s="152" t="str">
        <f t="shared" si="405"/>
        <v>女</v>
      </c>
      <c r="M2296" s="380">
        <v>63587</v>
      </c>
      <c r="N2296" s="380" t="s">
        <v>2410</v>
      </c>
      <c r="O2296" s="380" t="s">
        <v>5387</v>
      </c>
      <c r="P2296" s="380" t="s">
        <v>2411</v>
      </c>
      <c r="Q2296" s="380" t="s">
        <v>3798</v>
      </c>
      <c r="R2296" s="380" t="s">
        <v>886</v>
      </c>
      <c r="S2296" s="379"/>
      <c r="T2296" s="380">
        <v>1</v>
      </c>
    </row>
    <row r="2297" spans="1:20" x14ac:dyDescent="0.2">
      <c r="A2297" s="151">
        <f t="shared" si="396"/>
        <v>63588</v>
      </c>
      <c r="B2297" s="151">
        <f t="shared" si="397"/>
        <v>6</v>
      </c>
      <c r="C2297" s="152">
        <f t="shared" si="398"/>
        <v>35</v>
      </c>
      <c r="D2297" s="152" t="str">
        <f t="shared" si="399"/>
        <v>吉野</v>
      </c>
      <c r="E2297" s="152" t="str">
        <f t="shared" si="400"/>
        <v>さやの</v>
      </c>
      <c r="F2297" s="153" t="str">
        <f t="shared" si="401"/>
        <v>ﾖｼﾉ</v>
      </c>
      <c r="G2297" s="153" t="str">
        <f t="shared" si="402"/>
        <v>ｻﾔﾉ</v>
      </c>
      <c r="H2297" s="154">
        <f t="shared" si="403"/>
        <v>1</v>
      </c>
      <c r="I2297" s="152" t="str">
        <f t="shared" si="404"/>
        <v>都東大和</v>
      </c>
      <c r="K2297" s="152" t="str">
        <f t="shared" si="405"/>
        <v>女</v>
      </c>
      <c r="M2297" s="380">
        <v>63588</v>
      </c>
      <c r="N2297" s="380" t="s">
        <v>919</v>
      </c>
      <c r="O2297" s="380" t="s">
        <v>6297</v>
      </c>
      <c r="P2297" s="380" t="s">
        <v>920</v>
      </c>
      <c r="Q2297" s="380" t="s">
        <v>6298</v>
      </c>
      <c r="R2297" s="380" t="s">
        <v>886</v>
      </c>
      <c r="S2297" s="379"/>
      <c r="T2297" s="380">
        <v>1</v>
      </c>
    </row>
    <row r="2298" spans="1:20" x14ac:dyDescent="0.2">
      <c r="A2298" s="151">
        <f t="shared" si="396"/>
        <v>63589</v>
      </c>
      <c r="B2298" s="151">
        <f t="shared" si="397"/>
        <v>6</v>
      </c>
      <c r="C2298" s="152">
        <f t="shared" si="398"/>
        <v>35</v>
      </c>
      <c r="D2298" s="152" t="str">
        <f t="shared" si="399"/>
        <v>乙訓</v>
      </c>
      <c r="E2298" s="152" t="str">
        <f t="shared" si="400"/>
        <v>恩花</v>
      </c>
      <c r="F2298" s="153" t="str">
        <f t="shared" si="401"/>
        <v>ｵﾄｸﾆ</v>
      </c>
      <c r="G2298" s="153" t="str">
        <f t="shared" si="402"/>
        <v>ﾓﾓｶ</v>
      </c>
      <c r="H2298" s="154">
        <f t="shared" si="403"/>
        <v>1</v>
      </c>
      <c r="I2298" s="152" t="str">
        <f t="shared" si="404"/>
        <v>都東大和</v>
      </c>
      <c r="K2298" s="152" t="str">
        <f t="shared" si="405"/>
        <v>女</v>
      </c>
      <c r="M2298" s="380">
        <v>63589</v>
      </c>
      <c r="N2298" s="380" t="s">
        <v>6299</v>
      </c>
      <c r="O2298" s="380" t="s">
        <v>6300</v>
      </c>
      <c r="P2298" s="380" t="s">
        <v>6301</v>
      </c>
      <c r="Q2298" s="380" t="s">
        <v>409</v>
      </c>
      <c r="R2298" s="380" t="s">
        <v>886</v>
      </c>
      <c r="S2298" s="379"/>
      <c r="T2298" s="380">
        <v>1</v>
      </c>
    </row>
    <row r="2299" spans="1:20" x14ac:dyDescent="0.2">
      <c r="A2299" s="151">
        <f t="shared" si="396"/>
        <v>63590</v>
      </c>
      <c r="B2299" s="151">
        <f t="shared" si="397"/>
        <v>6</v>
      </c>
      <c r="C2299" s="152">
        <f t="shared" si="398"/>
        <v>35</v>
      </c>
      <c r="D2299" s="152" t="str">
        <f t="shared" si="399"/>
        <v>並木</v>
      </c>
      <c r="E2299" s="152" t="str">
        <f t="shared" si="400"/>
        <v>彩音</v>
      </c>
      <c r="F2299" s="153" t="str">
        <f t="shared" si="401"/>
        <v>ﾅﾐｷ</v>
      </c>
      <c r="G2299" s="153" t="str">
        <f t="shared" si="402"/>
        <v>ｱﾔﾈ</v>
      </c>
      <c r="H2299" s="154">
        <f t="shared" si="403"/>
        <v>1</v>
      </c>
      <c r="I2299" s="152" t="str">
        <f t="shared" si="404"/>
        <v>都東大和</v>
      </c>
      <c r="K2299" s="152" t="str">
        <f t="shared" si="405"/>
        <v>女</v>
      </c>
      <c r="M2299" s="380">
        <v>63590</v>
      </c>
      <c r="N2299" s="380" t="s">
        <v>5849</v>
      </c>
      <c r="O2299" s="380" t="s">
        <v>1801</v>
      </c>
      <c r="P2299" s="380" t="s">
        <v>5851</v>
      </c>
      <c r="Q2299" s="380" t="s">
        <v>401</v>
      </c>
      <c r="R2299" s="380" t="s">
        <v>886</v>
      </c>
      <c r="S2299" s="379"/>
      <c r="T2299" s="380">
        <v>1</v>
      </c>
    </row>
    <row r="2300" spans="1:20" x14ac:dyDescent="0.2">
      <c r="A2300" s="151">
        <f t="shared" si="396"/>
        <v>63591</v>
      </c>
      <c r="B2300" s="151">
        <f t="shared" si="397"/>
        <v>6</v>
      </c>
      <c r="C2300" s="152">
        <f t="shared" si="398"/>
        <v>35</v>
      </c>
      <c r="D2300" s="152" t="str">
        <f t="shared" si="399"/>
        <v>大野</v>
      </c>
      <c r="E2300" s="152" t="str">
        <f t="shared" si="400"/>
        <v>千鶴</v>
      </c>
      <c r="F2300" s="153" t="str">
        <f t="shared" si="401"/>
        <v>ｵｵﾉ</v>
      </c>
      <c r="G2300" s="153" t="str">
        <f t="shared" si="402"/>
        <v>ﾁﾂﾞﾙ</v>
      </c>
      <c r="H2300" s="154">
        <f t="shared" si="403"/>
        <v>1</v>
      </c>
      <c r="I2300" s="152" t="str">
        <f t="shared" si="404"/>
        <v>都東大和</v>
      </c>
      <c r="K2300" s="152" t="str">
        <f t="shared" si="405"/>
        <v>女</v>
      </c>
      <c r="M2300" s="380">
        <v>63591</v>
      </c>
      <c r="N2300" s="380" t="s">
        <v>170</v>
      </c>
      <c r="O2300" s="380" t="s">
        <v>6302</v>
      </c>
      <c r="P2300" s="380" t="s">
        <v>537</v>
      </c>
      <c r="Q2300" s="380" t="s">
        <v>6303</v>
      </c>
      <c r="R2300" s="380" t="s">
        <v>886</v>
      </c>
      <c r="S2300" s="379"/>
      <c r="T2300" s="380">
        <v>1</v>
      </c>
    </row>
    <row r="2301" spans="1:20" x14ac:dyDescent="0.2">
      <c r="A2301" s="151">
        <f t="shared" si="396"/>
        <v>63592</v>
      </c>
      <c r="B2301" s="151">
        <f t="shared" si="397"/>
        <v>6</v>
      </c>
      <c r="C2301" s="152">
        <f t="shared" si="398"/>
        <v>35</v>
      </c>
      <c r="D2301" s="152" t="str">
        <f t="shared" si="399"/>
        <v>吉田</v>
      </c>
      <c r="E2301" s="152" t="str">
        <f t="shared" si="400"/>
        <v>日向</v>
      </c>
      <c r="F2301" s="153" t="str">
        <f t="shared" si="401"/>
        <v>ﾖｼﾀﾞ</v>
      </c>
      <c r="G2301" s="153" t="str">
        <f t="shared" si="402"/>
        <v>ﾋﾅﾀ</v>
      </c>
      <c r="H2301" s="154">
        <f t="shared" si="403"/>
        <v>1</v>
      </c>
      <c r="I2301" s="152" t="str">
        <f t="shared" si="404"/>
        <v>都東大和</v>
      </c>
      <c r="K2301" s="152" t="str">
        <f t="shared" si="405"/>
        <v>女</v>
      </c>
      <c r="M2301" s="380">
        <v>63592</v>
      </c>
      <c r="N2301" s="380" t="s">
        <v>163</v>
      </c>
      <c r="O2301" s="380" t="s">
        <v>6304</v>
      </c>
      <c r="P2301" s="380" t="s">
        <v>510</v>
      </c>
      <c r="Q2301" s="380" t="s">
        <v>2268</v>
      </c>
      <c r="R2301" s="380" t="s">
        <v>886</v>
      </c>
      <c r="S2301" s="379"/>
      <c r="T2301" s="380">
        <v>1</v>
      </c>
    </row>
    <row r="2302" spans="1:20" x14ac:dyDescent="0.2">
      <c r="A2302" s="151">
        <f t="shared" si="396"/>
        <v>63601</v>
      </c>
      <c r="B2302" s="151">
        <f t="shared" si="397"/>
        <v>6</v>
      </c>
      <c r="C2302" s="152">
        <f t="shared" si="398"/>
        <v>36</v>
      </c>
      <c r="D2302" s="152" t="str">
        <f t="shared" si="399"/>
        <v>西村</v>
      </c>
      <c r="E2302" s="152" t="str">
        <f t="shared" si="400"/>
        <v>竜輝</v>
      </c>
      <c r="F2302" s="153" t="str">
        <f t="shared" si="401"/>
        <v>ﾆｼﾑﾗ</v>
      </c>
      <c r="G2302" s="153" t="str">
        <f t="shared" si="402"/>
        <v>ﾘｭｳｷ</v>
      </c>
      <c r="H2302" s="154">
        <f t="shared" si="403"/>
        <v>1</v>
      </c>
      <c r="I2302" s="152" t="str">
        <f t="shared" si="404"/>
        <v>都東大和南</v>
      </c>
      <c r="K2302" s="152" t="str">
        <f t="shared" si="405"/>
        <v>男</v>
      </c>
      <c r="M2302" s="380">
        <v>63601</v>
      </c>
      <c r="N2302" s="380" t="s">
        <v>329</v>
      </c>
      <c r="O2302" s="380" t="s">
        <v>2418</v>
      </c>
      <c r="P2302" s="380" t="s">
        <v>330</v>
      </c>
      <c r="Q2302" s="380" t="s">
        <v>1746</v>
      </c>
      <c r="R2302" s="380" t="s">
        <v>885</v>
      </c>
      <c r="S2302" s="379"/>
      <c r="T2302" s="380">
        <v>1</v>
      </c>
    </row>
    <row r="2303" spans="1:20" x14ac:dyDescent="0.2">
      <c r="A2303" s="151">
        <f t="shared" si="396"/>
        <v>63602</v>
      </c>
      <c r="B2303" s="151">
        <f t="shared" si="397"/>
        <v>6</v>
      </c>
      <c r="C2303" s="152">
        <f t="shared" si="398"/>
        <v>36</v>
      </c>
      <c r="D2303" s="152" t="str">
        <f t="shared" si="399"/>
        <v>黒田</v>
      </c>
      <c r="E2303" s="152" t="str">
        <f t="shared" si="400"/>
        <v>隼平</v>
      </c>
      <c r="F2303" s="153" t="str">
        <f t="shared" si="401"/>
        <v>ｸﾛﾀﾞ</v>
      </c>
      <c r="G2303" s="153" t="str">
        <f t="shared" si="402"/>
        <v>ｼｭﾝﾍﾟｲ</v>
      </c>
      <c r="H2303" s="154">
        <f t="shared" si="403"/>
        <v>1</v>
      </c>
      <c r="I2303" s="152" t="str">
        <f t="shared" si="404"/>
        <v>都東大和南</v>
      </c>
      <c r="K2303" s="152" t="str">
        <f t="shared" si="405"/>
        <v>男</v>
      </c>
      <c r="M2303" s="380">
        <v>63602</v>
      </c>
      <c r="N2303" s="380" t="s">
        <v>1240</v>
      </c>
      <c r="O2303" s="380" t="s">
        <v>3425</v>
      </c>
      <c r="P2303" s="380" t="s">
        <v>1241</v>
      </c>
      <c r="Q2303" s="380" t="s">
        <v>2732</v>
      </c>
      <c r="R2303" s="380" t="s">
        <v>885</v>
      </c>
      <c r="S2303" s="379"/>
      <c r="T2303" s="380">
        <v>1</v>
      </c>
    </row>
    <row r="2304" spans="1:20" x14ac:dyDescent="0.2">
      <c r="A2304" s="151">
        <f t="shared" si="396"/>
        <v>63610</v>
      </c>
      <c r="B2304" s="151">
        <f t="shared" si="397"/>
        <v>6</v>
      </c>
      <c r="C2304" s="152">
        <f t="shared" si="398"/>
        <v>36</v>
      </c>
      <c r="D2304" s="152" t="str">
        <f t="shared" si="399"/>
        <v>伊藤</v>
      </c>
      <c r="E2304" s="152" t="str">
        <f t="shared" si="400"/>
        <v>竜</v>
      </c>
      <c r="F2304" s="153" t="str">
        <f t="shared" si="401"/>
        <v>ｲﾄｳ</v>
      </c>
      <c r="G2304" s="153" t="str">
        <f t="shared" si="402"/>
        <v>ﾘｭｳ</v>
      </c>
      <c r="H2304" s="154">
        <f t="shared" si="403"/>
        <v>2</v>
      </c>
      <c r="I2304" s="152" t="str">
        <f t="shared" si="404"/>
        <v>都東大和南</v>
      </c>
      <c r="K2304" s="152" t="str">
        <f t="shared" si="405"/>
        <v>男</v>
      </c>
      <c r="M2304" s="380">
        <v>63610</v>
      </c>
      <c r="N2304" s="380" t="s">
        <v>106</v>
      </c>
      <c r="O2304" s="380" t="s">
        <v>3854</v>
      </c>
      <c r="P2304" s="380" t="s">
        <v>319</v>
      </c>
      <c r="Q2304" s="380" t="s">
        <v>530</v>
      </c>
      <c r="R2304" s="380" t="s">
        <v>885</v>
      </c>
      <c r="S2304" s="379"/>
      <c r="T2304" s="380">
        <v>2</v>
      </c>
    </row>
    <row r="2305" spans="1:20" x14ac:dyDescent="0.2">
      <c r="A2305" s="151">
        <f t="shared" si="396"/>
        <v>63611</v>
      </c>
      <c r="B2305" s="151">
        <f t="shared" si="397"/>
        <v>6</v>
      </c>
      <c r="C2305" s="152">
        <f t="shared" si="398"/>
        <v>36</v>
      </c>
      <c r="D2305" s="152" t="str">
        <f t="shared" si="399"/>
        <v>菊田</v>
      </c>
      <c r="E2305" s="152" t="str">
        <f t="shared" si="400"/>
        <v>凛雪</v>
      </c>
      <c r="F2305" s="153" t="str">
        <f t="shared" si="401"/>
        <v>ｷｸﾀ</v>
      </c>
      <c r="G2305" s="153" t="str">
        <f t="shared" si="402"/>
        <v>ﾘﾝｾﾂ</v>
      </c>
      <c r="H2305" s="154">
        <f t="shared" si="403"/>
        <v>2</v>
      </c>
      <c r="I2305" s="152" t="str">
        <f t="shared" si="404"/>
        <v>都東大和南</v>
      </c>
      <c r="K2305" s="152" t="str">
        <f t="shared" si="405"/>
        <v>男</v>
      </c>
      <c r="M2305" s="380">
        <v>63611</v>
      </c>
      <c r="N2305" s="380" t="s">
        <v>2779</v>
      </c>
      <c r="O2305" s="380" t="s">
        <v>3855</v>
      </c>
      <c r="P2305" s="380" t="s">
        <v>2781</v>
      </c>
      <c r="Q2305" s="380" t="s">
        <v>3856</v>
      </c>
      <c r="R2305" s="380" t="s">
        <v>885</v>
      </c>
      <c r="S2305" s="379"/>
      <c r="T2305" s="380">
        <v>2</v>
      </c>
    </row>
    <row r="2306" spans="1:20" x14ac:dyDescent="0.2">
      <c r="A2306" s="151">
        <f t="shared" si="396"/>
        <v>63613</v>
      </c>
      <c r="B2306" s="151">
        <f t="shared" si="397"/>
        <v>6</v>
      </c>
      <c r="C2306" s="152">
        <f t="shared" si="398"/>
        <v>36</v>
      </c>
      <c r="D2306" s="152" t="str">
        <f t="shared" si="399"/>
        <v>中島</v>
      </c>
      <c r="E2306" s="152" t="str">
        <f t="shared" si="400"/>
        <v>瑠星</v>
      </c>
      <c r="F2306" s="153" t="str">
        <f t="shared" si="401"/>
        <v>ﾅｶｼﾞﾏ</v>
      </c>
      <c r="G2306" s="153" t="str">
        <f t="shared" si="402"/>
        <v>ﾘｭｳｾｲ</v>
      </c>
      <c r="H2306" s="154">
        <f t="shared" si="403"/>
        <v>2</v>
      </c>
      <c r="I2306" s="152" t="str">
        <f t="shared" si="404"/>
        <v>都東大和南</v>
      </c>
      <c r="K2306" s="152" t="str">
        <f t="shared" si="405"/>
        <v>男</v>
      </c>
      <c r="M2306" s="380">
        <v>63613</v>
      </c>
      <c r="N2306" s="380" t="s">
        <v>224</v>
      </c>
      <c r="O2306" s="380" t="s">
        <v>3857</v>
      </c>
      <c r="P2306" s="380" t="s">
        <v>323</v>
      </c>
      <c r="Q2306" s="380" t="s">
        <v>1288</v>
      </c>
      <c r="R2306" s="380" t="s">
        <v>885</v>
      </c>
      <c r="S2306" s="379"/>
      <c r="T2306" s="380">
        <v>2</v>
      </c>
    </row>
    <row r="2307" spans="1:20" x14ac:dyDescent="0.2">
      <c r="A2307" s="151">
        <f t="shared" si="396"/>
        <v>63614</v>
      </c>
      <c r="B2307" s="151">
        <f t="shared" si="397"/>
        <v>6</v>
      </c>
      <c r="C2307" s="152">
        <f t="shared" si="398"/>
        <v>36</v>
      </c>
      <c r="D2307" s="152" t="str">
        <f t="shared" si="399"/>
        <v>中里</v>
      </c>
      <c r="E2307" s="152" t="str">
        <f t="shared" si="400"/>
        <v>彪馬</v>
      </c>
      <c r="F2307" s="153" t="str">
        <f t="shared" si="401"/>
        <v>ﾅｶｻﾞﾄ</v>
      </c>
      <c r="G2307" s="153" t="str">
        <f t="shared" si="402"/>
        <v>ﾋｮｳﾏ</v>
      </c>
      <c r="H2307" s="154">
        <f t="shared" si="403"/>
        <v>2</v>
      </c>
      <c r="I2307" s="152" t="str">
        <f t="shared" si="404"/>
        <v>都東大和南</v>
      </c>
      <c r="K2307" s="152" t="str">
        <f t="shared" si="405"/>
        <v>男</v>
      </c>
      <c r="M2307" s="380">
        <v>63614</v>
      </c>
      <c r="N2307" s="380" t="s">
        <v>1366</v>
      </c>
      <c r="O2307" s="380" t="s">
        <v>3858</v>
      </c>
      <c r="P2307" s="380" t="s">
        <v>1367</v>
      </c>
      <c r="Q2307" s="380" t="s">
        <v>3859</v>
      </c>
      <c r="R2307" s="380" t="s">
        <v>885</v>
      </c>
      <c r="S2307" s="379"/>
      <c r="T2307" s="380">
        <v>2</v>
      </c>
    </row>
    <row r="2308" spans="1:20" x14ac:dyDescent="0.2">
      <c r="A2308" s="151">
        <f t="shared" si="396"/>
        <v>63615</v>
      </c>
      <c r="B2308" s="151">
        <f t="shared" si="397"/>
        <v>6</v>
      </c>
      <c r="C2308" s="152">
        <f t="shared" si="398"/>
        <v>36</v>
      </c>
      <c r="D2308" s="152" t="str">
        <f t="shared" si="399"/>
        <v>木村</v>
      </c>
      <c r="E2308" s="152" t="str">
        <f t="shared" si="400"/>
        <v>勇斗</v>
      </c>
      <c r="F2308" s="153" t="str">
        <f t="shared" si="401"/>
        <v>ｷﾑﾗ</v>
      </c>
      <c r="G2308" s="153" t="str">
        <f t="shared" si="402"/>
        <v>ﾕｳﾄ</v>
      </c>
      <c r="H2308" s="154">
        <f t="shared" si="403"/>
        <v>2</v>
      </c>
      <c r="I2308" s="152" t="str">
        <f t="shared" si="404"/>
        <v>都東大和南</v>
      </c>
      <c r="K2308" s="152" t="str">
        <f t="shared" si="405"/>
        <v>男</v>
      </c>
      <c r="M2308" s="380">
        <v>63615</v>
      </c>
      <c r="N2308" s="380" t="s">
        <v>148</v>
      </c>
      <c r="O2308" s="380" t="s">
        <v>978</v>
      </c>
      <c r="P2308" s="380" t="s">
        <v>363</v>
      </c>
      <c r="Q2308" s="380" t="s">
        <v>423</v>
      </c>
      <c r="R2308" s="380" t="s">
        <v>885</v>
      </c>
      <c r="S2308" s="379"/>
      <c r="T2308" s="380">
        <v>2</v>
      </c>
    </row>
    <row r="2309" spans="1:20" x14ac:dyDescent="0.2">
      <c r="A2309" s="151">
        <f t="shared" si="396"/>
        <v>63616</v>
      </c>
      <c r="B2309" s="151">
        <f t="shared" si="397"/>
        <v>6</v>
      </c>
      <c r="C2309" s="152">
        <f t="shared" si="398"/>
        <v>36</v>
      </c>
      <c r="D2309" s="152" t="str">
        <f t="shared" si="399"/>
        <v>中村</v>
      </c>
      <c r="E2309" s="152" t="str">
        <f t="shared" si="400"/>
        <v>仁</v>
      </c>
      <c r="F2309" s="153" t="str">
        <f t="shared" si="401"/>
        <v>ﾅｶﾑﾗ</v>
      </c>
      <c r="G2309" s="153" t="str">
        <f t="shared" si="402"/>
        <v>ｼﾞﾝ</v>
      </c>
      <c r="H2309" s="154">
        <f t="shared" si="403"/>
        <v>2</v>
      </c>
      <c r="I2309" s="152" t="str">
        <f t="shared" si="404"/>
        <v>都東大和南</v>
      </c>
      <c r="K2309" s="152" t="str">
        <f t="shared" si="405"/>
        <v>男</v>
      </c>
      <c r="M2309" s="380">
        <v>63616</v>
      </c>
      <c r="N2309" s="380" t="s">
        <v>147</v>
      </c>
      <c r="O2309" s="380" t="s">
        <v>5210</v>
      </c>
      <c r="P2309" s="380" t="s">
        <v>445</v>
      </c>
      <c r="Q2309" s="380" t="s">
        <v>5038</v>
      </c>
      <c r="R2309" s="380" t="s">
        <v>885</v>
      </c>
      <c r="S2309" s="379"/>
      <c r="T2309" s="380">
        <v>2</v>
      </c>
    </row>
    <row r="2310" spans="1:20" x14ac:dyDescent="0.2">
      <c r="A2310" s="151">
        <f t="shared" si="396"/>
        <v>63630</v>
      </c>
      <c r="B2310" s="151">
        <f t="shared" si="397"/>
        <v>6</v>
      </c>
      <c r="C2310" s="152">
        <f t="shared" si="398"/>
        <v>36</v>
      </c>
      <c r="D2310" s="152" t="str">
        <f t="shared" si="399"/>
        <v>井上</v>
      </c>
      <c r="E2310" s="152" t="str">
        <f t="shared" si="400"/>
        <v>夕輔</v>
      </c>
      <c r="F2310" s="153" t="str">
        <f t="shared" si="401"/>
        <v>ｲﾉｳｴ</v>
      </c>
      <c r="G2310" s="153" t="str">
        <f t="shared" si="402"/>
        <v>ﾕｳｽｹ</v>
      </c>
      <c r="H2310" s="154">
        <f t="shared" si="403"/>
        <v>3</v>
      </c>
      <c r="I2310" s="152" t="str">
        <f t="shared" si="404"/>
        <v>都東大和南</v>
      </c>
      <c r="K2310" s="152" t="str">
        <f t="shared" si="405"/>
        <v>男</v>
      </c>
      <c r="M2310" s="380">
        <v>63630</v>
      </c>
      <c r="N2310" s="380" t="s">
        <v>166</v>
      </c>
      <c r="O2310" s="380" t="s">
        <v>2142</v>
      </c>
      <c r="P2310" s="380" t="s">
        <v>508</v>
      </c>
      <c r="Q2310" s="380" t="s">
        <v>447</v>
      </c>
      <c r="R2310" s="380" t="s">
        <v>885</v>
      </c>
      <c r="S2310" s="379"/>
      <c r="T2310" s="380">
        <v>3</v>
      </c>
    </row>
    <row r="2311" spans="1:20" x14ac:dyDescent="0.2">
      <c r="A2311" s="151">
        <f t="shared" si="396"/>
        <v>63631</v>
      </c>
      <c r="B2311" s="151">
        <f t="shared" si="397"/>
        <v>6</v>
      </c>
      <c r="C2311" s="152">
        <f t="shared" si="398"/>
        <v>36</v>
      </c>
      <c r="D2311" s="152" t="str">
        <f t="shared" si="399"/>
        <v>井上</v>
      </c>
      <c r="E2311" s="152" t="str">
        <f t="shared" si="400"/>
        <v>大輔</v>
      </c>
      <c r="F2311" s="153" t="str">
        <f t="shared" si="401"/>
        <v>ｲﾉｳｴ</v>
      </c>
      <c r="G2311" s="153" t="str">
        <f t="shared" si="402"/>
        <v>ﾀﾞｲｽｹ</v>
      </c>
      <c r="H2311" s="154">
        <f t="shared" si="403"/>
        <v>3</v>
      </c>
      <c r="I2311" s="152" t="str">
        <f t="shared" si="404"/>
        <v>都東大和南</v>
      </c>
      <c r="K2311" s="152" t="str">
        <f t="shared" si="405"/>
        <v>男</v>
      </c>
      <c r="M2311" s="380">
        <v>63631</v>
      </c>
      <c r="N2311" s="380" t="s">
        <v>166</v>
      </c>
      <c r="O2311" s="380" t="s">
        <v>169</v>
      </c>
      <c r="P2311" s="380" t="s">
        <v>508</v>
      </c>
      <c r="Q2311" s="380" t="s">
        <v>334</v>
      </c>
      <c r="R2311" s="380" t="s">
        <v>885</v>
      </c>
      <c r="S2311" s="379"/>
      <c r="T2311" s="380">
        <v>3</v>
      </c>
    </row>
    <row r="2312" spans="1:20" x14ac:dyDescent="0.2">
      <c r="A2312" s="151">
        <f t="shared" si="396"/>
        <v>63632</v>
      </c>
      <c r="B2312" s="151">
        <f t="shared" si="397"/>
        <v>6</v>
      </c>
      <c r="C2312" s="152">
        <f t="shared" si="398"/>
        <v>36</v>
      </c>
      <c r="D2312" s="152" t="str">
        <f t="shared" si="399"/>
        <v>行田</v>
      </c>
      <c r="E2312" s="152" t="str">
        <f t="shared" si="400"/>
        <v>和馬</v>
      </c>
      <c r="F2312" s="153" t="str">
        <f t="shared" si="401"/>
        <v>ｺｳﾀﾞ</v>
      </c>
      <c r="G2312" s="153" t="str">
        <f t="shared" si="402"/>
        <v>ｶｽﾞﾏ</v>
      </c>
      <c r="H2312" s="154">
        <f t="shared" si="403"/>
        <v>3</v>
      </c>
      <c r="I2312" s="152" t="str">
        <f t="shared" si="404"/>
        <v>都東大和南</v>
      </c>
      <c r="K2312" s="152" t="str">
        <f t="shared" si="405"/>
        <v>男</v>
      </c>
      <c r="M2312" s="380">
        <v>63632</v>
      </c>
      <c r="N2312" s="380" t="s">
        <v>2143</v>
      </c>
      <c r="O2312" s="380" t="s">
        <v>1576</v>
      </c>
      <c r="P2312" s="380" t="s">
        <v>2316</v>
      </c>
      <c r="Q2312" s="380" t="s">
        <v>544</v>
      </c>
      <c r="R2312" s="380" t="s">
        <v>885</v>
      </c>
      <c r="S2312" s="379"/>
      <c r="T2312" s="380">
        <v>3</v>
      </c>
    </row>
    <row r="2313" spans="1:20" x14ac:dyDescent="0.2">
      <c r="A2313" s="151">
        <f t="shared" si="396"/>
        <v>63634</v>
      </c>
      <c r="B2313" s="151">
        <f t="shared" si="397"/>
        <v>6</v>
      </c>
      <c r="C2313" s="152">
        <f t="shared" si="398"/>
        <v>36</v>
      </c>
      <c r="D2313" s="152" t="str">
        <f t="shared" si="399"/>
        <v>伊奈</v>
      </c>
      <c r="E2313" s="152" t="str">
        <f t="shared" si="400"/>
        <v>壮二郎</v>
      </c>
      <c r="F2313" s="153" t="str">
        <f t="shared" si="401"/>
        <v>ｲﾅ</v>
      </c>
      <c r="G2313" s="153" t="str">
        <f t="shared" si="402"/>
        <v>ｿｳｼﾞﾛｳ</v>
      </c>
      <c r="H2313" s="154">
        <f t="shared" si="403"/>
        <v>3</v>
      </c>
      <c r="I2313" s="152" t="str">
        <f t="shared" si="404"/>
        <v>都東大和南</v>
      </c>
      <c r="K2313" s="152" t="str">
        <f t="shared" si="405"/>
        <v>男</v>
      </c>
      <c r="M2313" s="380">
        <v>63634</v>
      </c>
      <c r="N2313" s="380" t="s">
        <v>2144</v>
      </c>
      <c r="O2313" s="380" t="s">
        <v>2145</v>
      </c>
      <c r="P2313" s="380" t="s">
        <v>2317</v>
      </c>
      <c r="Q2313" s="380" t="s">
        <v>2318</v>
      </c>
      <c r="R2313" s="380" t="s">
        <v>885</v>
      </c>
      <c r="S2313" s="379"/>
      <c r="T2313" s="380">
        <v>3</v>
      </c>
    </row>
    <row r="2314" spans="1:20" x14ac:dyDescent="0.2">
      <c r="A2314" s="151">
        <f t="shared" si="396"/>
        <v>63635</v>
      </c>
      <c r="B2314" s="151">
        <f t="shared" si="397"/>
        <v>6</v>
      </c>
      <c r="C2314" s="152">
        <f t="shared" si="398"/>
        <v>36</v>
      </c>
      <c r="D2314" s="152" t="str">
        <f t="shared" si="399"/>
        <v>児玉</v>
      </c>
      <c r="E2314" s="152" t="str">
        <f t="shared" si="400"/>
        <v>慶太</v>
      </c>
      <c r="F2314" s="153" t="str">
        <f t="shared" si="401"/>
        <v>ｺﾀﾞﾏ</v>
      </c>
      <c r="G2314" s="153" t="str">
        <f t="shared" si="402"/>
        <v>ｹｲﾀ</v>
      </c>
      <c r="H2314" s="154">
        <f t="shared" si="403"/>
        <v>3</v>
      </c>
      <c r="I2314" s="152" t="str">
        <f t="shared" si="404"/>
        <v>都東大和南</v>
      </c>
      <c r="K2314" s="152" t="str">
        <f t="shared" si="405"/>
        <v>男</v>
      </c>
      <c r="M2314" s="380">
        <v>63635</v>
      </c>
      <c r="N2314" s="380" t="s">
        <v>1741</v>
      </c>
      <c r="O2314" s="380" t="s">
        <v>1533</v>
      </c>
      <c r="P2314" s="380" t="s">
        <v>1743</v>
      </c>
      <c r="Q2314" s="380" t="s">
        <v>358</v>
      </c>
      <c r="R2314" s="380" t="s">
        <v>885</v>
      </c>
      <c r="S2314" s="379"/>
      <c r="T2314" s="380">
        <v>3</v>
      </c>
    </row>
    <row r="2315" spans="1:20" x14ac:dyDescent="0.2">
      <c r="A2315" s="151">
        <f t="shared" si="396"/>
        <v>63636</v>
      </c>
      <c r="B2315" s="151">
        <f t="shared" si="397"/>
        <v>6</v>
      </c>
      <c r="C2315" s="152">
        <f t="shared" si="398"/>
        <v>36</v>
      </c>
      <c r="D2315" s="152" t="str">
        <f t="shared" si="399"/>
        <v>五十嵐</v>
      </c>
      <c r="E2315" s="152" t="str">
        <f t="shared" si="400"/>
        <v>翼</v>
      </c>
      <c r="F2315" s="153" t="str">
        <f t="shared" si="401"/>
        <v>ｲｶﾞﾗｼ</v>
      </c>
      <c r="G2315" s="153" t="str">
        <f t="shared" si="402"/>
        <v>ﾖｸ</v>
      </c>
      <c r="H2315" s="154">
        <f t="shared" si="403"/>
        <v>3</v>
      </c>
      <c r="I2315" s="152" t="str">
        <f t="shared" si="404"/>
        <v>都東大和南</v>
      </c>
      <c r="K2315" s="152" t="str">
        <f t="shared" si="405"/>
        <v>男</v>
      </c>
      <c r="M2315" s="380">
        <v>63636</v>
      </c>
      <c r="N2315" s="380" t="s">
        <v>437</v>
      </c>
      <c r="O2315" s="380" t="s">
        <v>291</v>
      </c>
      <c r="P2315" s="380" t="s">
        <v>438</v>
      </c>
      <c r="Q2315" s="380" t="s">
        <v>2933</v>
      </c>
      <c r="R2315" s="380" t="s">
        <v>885</v>
      </c>
      <c r="S2315" s="379"/>
      <c r="T2315" s="380">
        <v>3</v>
      </c>
    </row>
    <row r="2316" spans="1:20" x14ac:dyDescent="0.2">
      <c r="A2316" s="151">
        <f t="shared" si="396"/>
        <v>63637</v>
      </c>
      <c r="B2316" s="151">
        <f t="shared" si="397"/>
        <v>6</v>
      </c>
      <c r="C2316" s="152">
        <f t="shared" si="398"/>
        <v>36</v>
      </c>
      <c r="D2316" s="152" t="str">
        <f t="shared" si="399"/>
        <v>穴沢</v>
      </c>
      <c r="E2316" s="152" t="str">
        <f t="shared" si="400"/>
        <v>孝行</v>
      </c>
      <c r="F2316" s="153" t="str">
        <f t="shared" si="401"/>
        <v>ｱﾅｻﾞﾜ</v>
      </c>
      <c r="G2316" s="153" t="str">
        <f t="shared" si="402"/>
        <v>ﾀｶﾕｷ</v>
      </c>
      <c r="H2316" s="154">
        <f t="shared" si="403"/>
        <v>3</v>
      </c>
      <c r="I2316" s="152" t="str">
        <f t="shared" si="404"/>
        <v>都東大和南</v>
      </c>
      <c r="K2316" s="152" t="str">
        <f t="shared" si="405"/>
        <v>男</v>
      </c>
      <c r="M2316" s="380">
        <v>63637</v>
      </c>
      <c r="N2316" s="380" t="s">
        <v>2934</v>
      </c>
      <c r="O2316" s="380" t="s">
        <v>2935</v>
      </c>
      <c r="P2316" s="380" t="s">
        <v>2936</v>
      </c>
      <c r="Q2316" s="380" t="s">
        <v>452</v>
      </c>
      <c r="R2316" s="380" t="s">
        <v>885</v>
      </c>
      <c r="S2316" s="379"/>
      <c r="T2316" s="380">
        <v>3</v>
      </c>
    </row>
    <row r="2317" spans="1:20" x14ac:dyDescent="0.2">
      <c r="A2317" s="151">
        <f t="shared" si="396"/>
        <v>63638</v>
      </c>
      <c r="B2317" s="151">
        <f t="shared" si="397"/>
        <v>6</v>
      </c>
      <c r="C2317" s="152">
        <f t="shared" si="398"/>
        <v>36</v>
      </c>
      <c r="D2317" s="152" t="str">
        <f t="shared" si="399"/>
        <v>正木</v>
      </c>
      <c r="E2317" s="152" t="str">
        <f t="shared" si="400"/>
        <v>友晶</v>
      </c>
      <c r="F2317" s="153" t="str">
        <f t="shared" si="401"/>
        <v>ﾏｻｷ</v>
      </c>
      <c r="G2317" s="153" t="str">
        <f t="shared" si="402"/>
        <v>ﾄﾓｱｷ</v>
      </c>
      <c r="H2317" s="154">
        <f t="shared" si="403"/>
        <v>3</v>
      </c>
      <c r="I2317" s="152" t="str">
        <f t="shared" si="404"/>
        <v>都東大和南</v>
      </c>
      <c r="K2317" s="152" t="str">
        <f t="shared" si="405"/>
        <v>男</v>
      </c>
      <c r="M2317" s="380">
        <v>63638</v>
      </c>
      <c r="N2317" s="380" t="s">
        <v>2937</v>
      </c>
      <c r="O2317" s="380" t="s">
        <v>3860</v>
      </c>
      <c r="P2317" s="380" t="s">
        <v>446</v>
      </c>
      <c r="Q2317" s="380" t="s">
        <v>501</v>
      </c>
      <c r="R2317" s="380" t="s">
        <v>885</v>
      </c>
      <c r="S2317" s="379"/>
      <c r="T2317" s="380">
        <v>3</v>
      </c>
    </row>
    <row r="2318" spans="1:20" x14ac:dyDescent="0.2">
      <c r="A2318" s="151">
        <f t="shared" si="396"/>
        <v>63639</v>
      </c>
      <c r="B2318" s="151">
        <f t="shared" si="397"/>
        <v>6</v>
      </c>
      <c r="C2318" s="152">
        <f t="shared" si="398"/>
        <v>36</v>
      </c>
      <c r="D2318" s="152" t="str">
        <f t="shared" si="399"/>
        <v>鈴木</v>
      </c>
      <c r="E2318" s="152" t="str">
        <f t="shared" si="400"/>
        <v>葵</v>
      </c>
      <c r="F2318" s="153" t="str">
        <f t="shared" si="401"/>
        <v>ｽｽﾞｷ</v>
      </c>
      <c r="G2318" s="153" t="str">
        <f t="shared" si="402"/>
        <v>ﾏﾓﾙ</v>
      </c>
      <c r="H2318" s="154">
        <f t="shared" si="403"/>
        <v>3</v>
      </c>
      <c r="I2318" s="152" t="str">
        <f t="shared" si="404"/>
        <v>都東大和南</v>
      </c>
      <c r="K2318" s="152" t="str">
        <f t="shared" si="405"/>
        <v>男</v>
      </c>
      <c r="M2318" s="380">
        <v>63639</v>
      </c>
      <c r="N2318" s="380" t="s">
        <v>108</v>
      </c>
      <c r="O2318" s="380" t="s">
        <v>951</v>
      </c>
      <c r="P2318" s="380" t="s">
        <v>356</v>
      </c>
      <c r="Q2318" s="380" t="s">
        <v>471</v>
      </c>
      <c r="R2318" s="380" t="s">
        <v>885</v>
      </c>
      <c r="S2318" s="379"/>
      <c r="T2318" s="380">
        <v>3</v>
      </c>
    </row>
    <row r="2319" spans="1:20" x14ac:dyDescent="0.2">
      <c r="A2319" s="151">
        <f t="shared" si="396"/>
        <v>63640</v>
      </c>
      <c r="B2319" s="151">
        <f t="shared" si="397"/>
        <v>6</v>
      </c>
      <c r="C2319" s="152">
        <f t="shared" si="398"/>
        <v>36</v>
      </c>
      <c r="D2319" s="152" t="str">
        <f t="shared" si="399"/>
        <v>中里</v>
      </c>
      <c r="E2319" s="152" t="str">
        <f t="shared" si="400"/>
        <v>拓也</v>
      </c>
      <c r="F2319" s="153" t="str">
        <f t="shared" si="401"/>
        <v>ﾅｶｻﾞﾄ</v>
      </c>
      <c r="G2319" s="153" t="str">
        <f t="shared" si="402"/>
        <v>ﾀｸﾔ</v>
      </c>
      <c r="H2319" s="154">
        <f t="shared" si="403"/>
        <v>3</v>
      </c>
      <c r="I2319" s="152" t="str">
        <f t="shared" si="404"/>
        <v>都東大和南</v>
      </c>
      <c r="K2319" s="152" t="str">
        <f t="shared" si="405"/>
        <v>男</v>
      </c>
      <c r="M2319" s="380">
        <v>63640</v>
      </c>
      <c r="N2319" s="380" t="s">
        <v>1366</v>
      </c>
      <c r="O2319" s="380" t="s">
        <v>114</v>
      </c>
      <c r="P2319" s="380" t="s">
        <v>1367</v>
      </c>
      <c r="Q2319" s="380" t="s">
        <v>357</v>
      </c>
      <c r="R2319" s="380" t="s">
        <v>885</v>
      </c>
      <c r="S2319" s="379"/>
      <c r="T2319" s="380">
        <v>3</v>
      </c>
    </row>
    <row r="2320" spans="1:20" x14ac:dyDescent="0.2">
      <c r="A2320" s="151">
        <f t="shared" si="396"/>
        <v>63641</v>
      </c>
      <c r="B2320" s="151">
        <f t="shared" si="397"/>
        <v>6</v>
      </c>
      <c r="C2320" s="152">
        <f t="shared" si="398"/>
        <v>36</v>
      </c>
      <c r="D2320" s="152" t="str">
        <f t="shared" si="399"/>
        <v>吉田</v>
      </c>
      <c r="E2320" s="152" t="str">
        <f t="shared" si="400"/>
        <v>拓真</v>
      </c>
      <c r="F2320" s="153" t="str">
        <f t="shared" si="401"/>
        <v>ﾖｼﾀﾞ</v>
      </c>
      <c r="G2320" s="153" t="str">
        <f t="shared" si="402"/>
        <v>ﾀｸﾏ</v>
      </c>
      <c r="H2320" s="154">
        <f t="shared" si="403"/>
        <v>3</v>
      </c>
      <c r="I2320" s="152" t="str">
        <f t="shared" si="404"/>
        <v>都東大和南</v>
      </c>
      <c r="K2320" s="152" t="str">
        <f t="shared" si="405"/>
        <v>男</v>
      </c>
      <c r="M2320" s="380">
        <v>63641</v>
      </c>
      <c r="N2320" s="380" t="s">
        <v>163</v>
      </c>
      <c r="O2320" s="380" t="s">
        <v>2938</v>
      </c>
      <c r="P2320" s="380" t="s">
        <v>510</v>
      </c>
      <c r="Q2320" s="380" t="s">
        <v>378</v>
      </c>
      <c r="R2320" s="380" t="s">
        <v>885</v>
      </c>
      <c r="S2320" s="379"/>
      <c r="T2320" s="380">
        <v>3</v>
      </c>
    </row>
    <row r="2321" spans="1:20" x14ac:dyDescent="0.2">
      <c r="A2321" s="151">
        <f t="shared" si="396"/>
        <v>63645</v>
      </c>
      <c r="B2321" s="151">
        <f t="shared" si="397"/>
        <v>6</v>
      </c>
      <c r="C2321" s="152">
        <f t="shared" si="398"/>
        <v>36</v>
      </c>
      <c r="D2321" s="152" t="str">
        <f t="shared" si="399"/>
        <v>吉野</v>
      </c>
      <c r="E2321" s="152" t="str">
        <f t="shared" si="400"/>
        <v>杜和</v>
      </c>
      <c r="F2321" s="153" t="str">
        <f t="shared" si="401"/>
        <v>ﾖｼﾉ</v>
      </c>
      <c r="G2321" s="153" t="str">
        <f t="shared" si="402"/>
        <v>ﾄﾜ</v>
      </c>
      <c r="H2321" s="154">
        <f t="shared" si="403"/>
        <v>1</v>
      </c>
      <c r="I2321" s="152" t="str">
        <f t="shared" si="404"/>
        <v>都東大和南</v>
      </c>
      <c r="K2321" s="152" t="str">
        <f t="shared" si="405"/>
        <v>男</v>
      </c>
      <c r="M2321" s="380">
        <v>63645</v>
      </c>
      <c r="N2321" s="380" t="s">
        <v>919</v>
      </c>
      <c r="O2321" s="380" t="s">
        <v>5388</v>
      </c>
      <c r="P2321" s="380" t="s">
        <v>920</v>
      </c>
      <c r="Q2321" s="380" t="s">
        <v>2186</v>
      </c>
      <c r="R2321" s="380" t="s">
        <v>885</v>
      </c>
      <c r="S2321" s="379"/>
      <c r="T2321" s="380">
        <v>1</v>
      </c>
    </row>
    <row r="2322" spans="1:20" x14ac:dyDescent="0.2">
      <c r="A2322" s="151">
        <f t="shared" si="396"/>
        <v>63646</v>
      </c>
      <c r="B2322" s="151">
        <f t="shared" si="397"/>
        <v>6</v>
      </c>
      <c r="C2322" s="152">
        <f t="shared" si="398"/>
        <v>36</v>
      </c>
      <c r="D2322" s="152" t="str">
        <f t="shared" si="399"/>
        <v>熊崎</v>
      </c>
      <c r="E2322" s="152" t="str">
        <f t="shared" si="400"/>
        <v>風我</v>
      </c>
      <c r="F2322" s="153" t="str">
        <f t="shared" si="401"/>
        <v>ｸﾏｻﾞｷ</v>
      </c>
      <c r="G2322" s="153" t="str">
        <f t="shared" si="402"/>
        <v>ﾌｳｶﾞ</v>
      </c>
      <c r="H2322" s="154">
        <f t="shared" si="403"/>
        <v>1</v>
      </c>
      <c r="I2322" s="152" t="str">
        <f t="shared" si="404"/>
        <v>都東大和南</v>
      </c>
      <c r="K2322" s="152" t="str">
        <f t="shared" si="405"/>
        <v>男</v>
      </c>
      <c r="M2322" s="380">
        <v>63646</v>
      </c>
      <c r="N2322" s="380" t="s">
        <v>5389</v>
      </c>
      <c r="O2322" s="380" t="s">
        <v>5390</v>
      </c>
      <c r="P2322" s="380" t="s">
        <v>5391</v>
      </c>
      <c r="Q2322" s="380" t="s">
        <v>4555</v>
      </c>
      <c r="R2322" s="380" t="s">
        <v>885</v>
      </c>
      <c r="S2322" s="379"/>
      <c r="T2322" s="380">
        <v>1</v>
      </c>
    </row>
    <row r="2323" spans="1:20" x14ac:dyDescent="0.2">
      <c r="A2323" s="151">
        <f t="shared" si="396"/>
        <v>63647</v>
      </c>
      <c r="B2323" s="151">
        <f t="shared" si="397"/>
        <v>6</v>
      </c>
      <c r="C2323" s="152">
        <f t="shared" si="398"/>
        <v>36</v>
      </c>
      <c r="D2323" s="152" t="str">
        <f t="shared" si="399"/>
        <v>市川</v>
      </c>
      <c r="E2323" s="152" t="str">
        <f t="shared" si="400"/>
        <v>真伍</v>
      </c>
      <c r="F2323" s="153" t="str">
        <f t="shared" si="401"/>
        <v>ｲﾁｶﾜ</v>
      </c>
      <c r="G2323" s="153" t="str">
        <f t="shared" si="402"/>
        <v>ｼﾝｺﾞ</v>
      </c>
      <c r="H2323" s="154">
        <f t="shared" si="403"/>
        <v>1</v>
      </c>
      <c r="I2323" s="152" t="str">
        <f t="shared" si="404"/>
        <v>都東大和南</v>
      </c>
      <c r="K2323" s="152" t="str">
        <f t="shared" si="405"/>
        <v>男</v>
      </c>
      <c r="M2323" s="380">
        <v>63647</v>
      </c>
      <c r="N2323" s="380" t="s">
        <v>205</v>
      </c>
      <c r="O2323" s="380" t="s">
        <v>5392</v>
      </c>
      <c r="P2323" s="380" t="s">
        <v>495</v>
      </c>
      <c r="Q2323" s="380" t="s">
        <v>4140</v>
      </c>
      <c r="R2323" s="380" t="s">
        <v>885</v>
      </c>
      <c r="S2323" s="379"/>
      <c r="T2323" s="380">
        <v>1</v>
      </c>
    </row>
    <row r="2324" spans="1:20" x14ac:dyDescent="0.2">
      <c r="A2324" s="151">
        <f t="shared" si="396"/>
        <v>63648</v>
      </c>
      <c r="B2324" s="151">
        <f t="shared" si="397"/>
        <v>6</v>
      </c>
      <c r="C2324" s="152">
        <f t="shared" si="398"/>
        <v>36</v>
      </c>
      <c r="D2324" s="152" t="str">
        <f t="shared" si="399"/>
        <v>大澤</v>
      </c>
      <c r="E2324" s="152" t="str">
        <f t="shared" si="400"/>
        <v>銀河</v>
      </c>
      <c r="F2324" s="153" t="str">
        <f t="shared" si="401"/>
        <v>ｵｵｻﾜ</v>
      </c>
      <c r="G2324" s="153" t="str">
        <f t="shared" si="402"/>
        <v>ｷﾞﾝｶﾞ</v>
      </c>
      <c r="H2324" s="154">
        <f t="shared" si="403"/>
        <v>1</v>
      </c>
      <c r="I2324" s="152" t="str">
        <f t="shared" si="404"/>
        <v>都東大和南</v>
      </c>
      <c r="K2324" s="152" t="str">
        <f t="shared" si="405"/>
        <v>男</v>
      </c>
      <c r="M2324" s="380">
        <v>63648</v>
      </c>
      <c r="N2324" s="380" t="s">
        <v>5075</v>
      </c>
      <c r="O2324" s="380" t="s">
        <v>5393</v>
      </c>
      <c r="P2324" s="380" t="s">
        <v>1322</v>
      </c>
      <c r="Q2324" s="380" t="s">
        <v>5394</v>
      </c>
      <c r="R2324" s="380" t="s">
        <v>885</v>
      </c>
      <c r="S2324" s="379"/>
      <c r="T2324" s="380">
        <v>1</v>
      </c>
    </row>
    <row r="2325" spans="1:20" x14ac:dyDescent="0.2">
      <c r="A2325" s="151">
        <f t="shared" si="396"/>
        <v>63649</v>
      </c>
      <c r="B2325" s="151">
        <f t="shared" si="397"/>
        <v>6</v>
      </c>
      <c r="C2325" s="152">
        <f t="shared" si="398"/>
        <v>36</v>
      </c>
      <c r="D2325" s="152" t="str">
        <f t="shared" si="399"/>
        <v>森川</v>
      </c>
      <c r="E2325" s="152" t="str">
        <f t="shared" si="400"/>
        <v>航</v>
      </c>
      <c r="F2325" s="153" t="str">
        <f t="shared" si="401"/>
        <v>ﾓﾘｶﾜ</v>
      </c>
      <c r="G2325" s="153" t="str">
        <f t="shared" si="402"/>
        <v>ﾜﾀﾙ</v>
      </c>
      <c r="H2325" s="154">
        <f t="shared" si="403"/>
        <v>1</v>
      </c>
      <c r="I2325" s="152" t="str">
        <f t="shared" si="404"/>
        <v>都東大和南</v>
      </c>
      <c r="K2325" s="152" t="str">
        <f t="shared" si="405"/>
        <v>男</v>
      </c>
      <c r="M2325" s="380">
        <v>63649</v>
      </c>
      <c r="N2325" s="380" t="s">
        <v>5395</v>
      </c>
      <c r="O2325" s="380" t="s">
        <v>162</v>
      </c>
      <c r="P2325" s="380" t="s">
        <v>5396</v>
      </c>
      <c r="Q2325" s="380" t="s">
        <v>5336</v>
      </c>
      <c r="R2325" s="380" t="s">
        <v>885</v>
      </c>
      <c r="S2325" s="379"/>
      <c r="T2325" s="380">
        <v>1</v>
      </c>
    </row>
    <row r="2326" spans="1:20" x14ac:dyDescent="0.2">
      <c r="A2326" s="151">
        <f t="shared" si="396"/>
        <v>63650</v>
      </c>
      <c r="B2326" s="151">
        <f t="shared" si="397"/>
        <v>6</v>
      </c>
      <c r="C2326" s="152">
        <f t="shared" si="398"/>
        <v>36</v>
      </c>
      <c r="D2326" s="152" t="str">
        <f t="shared" si="399"/>
        <v>石田</v>
      </c>
      <c r="E2326" s="152" t="str">
        <f t="shared" si="400"/>
        <v>大誠</v>
      </c>
      <c r="F2326" s="153" t="str">
        <f t="shared" si="401"/>
        <v>ｲｼﾀﾞ</v>
      </c>
      <c r="G2326" s="153" t="str">
        <f t="shared" si="402"/>
        <v>ﾀｲｾｲ</v>
      </c>
      <c r="H2326" s="154">
        <f t="shared" si="403"/>
        <v>1</v>
      </c>
      <c r="I2326" s="152" t="str">
        <f t="shared" si="404"/>
        <v>都東大和南</v>
      </c>
      <c r="K2326" s="152" t="str">
        <f t="shared" si="405"/>
        <v>男</v>
      </c>
      <c r="M2326" s="380">
        <v>63650</v>
      </c>
      <c r="N2326" s="380" t="s">
        <v>120</v>
      </c>
      <c r="O2326" s="380" t="s">
        <v>5397</v>
      </c>
      <c r="P2326" s="380" t="s">
        <v>610</v>
      </c>
      <c r="Q2326" s="380" t="s">
        <v>1438</v>
      </c>
      <c r="R2326" s="380" t="s">
        <v>885</v>
      </c>
      <c r="S2326" s="379"/>
      <c r="T2326" s="380">
        <v>1</v>
      </c>
    </row>
    <row r="2327" spans="1:20" x14ac:dyDescent="0.2">
      <c r="A2327" s="151">
        <f t="shared" si="396"/>
        <v>63670</v>
      </c>
      <c r="B2327" s="151">
        <f t="shared" si="397"/>
        <v>6</v>
      </c>
      <c r="C2327" s="152">
        <f t="shared" si="398"/>
        <v>36</v>
      </c>
      <c r="D2327" s="152" t="str">
        <f t="shared" si="399"/>
        <v>長岡</v>
      </c>
      <c r="E2327" s="152" t="str">
        <f t="shared" si="400"/>
        <v>千遥</v>
      </c>
      <c r="F2327" s="153" t="str">
        <f t="shared" si="401"/>
        <v>ﾅｶﾞｵｶ</v>
      </c>
      <c r="G2327" s="153" t="str">
        <f t="shared" si="402"/>
        <v>ﾁﾊﾙ</v>
      </c>
      <c r="H2327" s="154">
        <f t="shared" si="403"/>
        <v>3</v>
      </c>
      <c r="I2327" s="152" t="str">
        <f t="shared" si="404"/>
        <v>都東大和南</v>
      </c>
      <c r="K2327" s="152" t="str">
        <f t="shared" si="405"/>
        <v>女</v>
      </c>
      <c r="M2327" s="380">
        <v>63670</v>
      </c>
      <c r="N2327" s="380" t="s">
        <v>965</v>
      </c>
      <c r="O2327" s="380" t="s">
        <v>2146</v>
      </c>
      <c r="P2327" s="380" t="s">
        <v>966</v>
      </c>
      <c r="Q2327" s="380" t="s">
        <v>539</v>
      </c>
      <c r="R2327" s="380" t="s">
        <v>886</v>
      </c>
      <c r="S2327" s="379"/>
      <c r="T2327" s="380">
        <v>3</v>
      </c>
    </row>
    <row r="2328" spans="1:20" x14ac:dyDescent="0.2">
      <c r="A2328" s="151">
        <f t="shared" si="396"/>
        <v>63671</v>
      </c>
      <c r="B2328" s="151">
        <f t="shared" si="397"/>
        <v>6</v>
      </c>
      <c r="C2328" s="152">
        <f t="shared" si="398"/>
        <v>36</v>
      </c>
      <c r="D2328" s="152" t="str">
        <f t="shared" si="399"/>
        <v>佐藤</v>
      </c>
      <c r="E2328" s="152" t="str">
        <f t="shared" si="400"/>
        <v>由梨奈</v>
      </c>
      <c r="F2328" s="153" t="str">
        <f t="shared" si="401"/>
        <v>ｻﾄｳ</v>
      </c>
      <c r="G2328" s="153" t="str">
        <f t="shared" si="402"/>
        <v>ﾕﾘﾅ</v>
      </c>
      <c r="H2328" s="154">
        <f t="shared" si="403"/>
        <v>3</v>
      </c>
      <c r="I2328" s="152" t="str">
        <f t="shared" si="404"/>
        <v>都東大和南</v>
      </c>
      <c r="K2328" s="152" t="str">
        <f t="shared" si="405"/>
        <v>女</v>
      </c>
      <c r="M2328" s="380">
        <v>63671</v>
      </c>
      <c r="N2328" s="380" t="s">
        <v>101</v>
      </c>
      <c r="O2328" s="380" t="s">
        <v>1477</v>
      </c>
      <c r="P2328" s="380" t="s">
        <v>313</v>
      </c>
      <c r="Q2328" s="380" t="s">
        <v>1478</v>
      </c>
      <c r="R2328" s="380" t="s">
        <v>886</v>
      </c>
      <c r="S2328" s="379"/>
      <c r="T2328" s="380">
        <v>3</v>
      </c>
    </row>
    <row r="2329" spans="1:20" x14ac:dyDescent="0.2">
      <c r="A2329" s="151">
        <f t="shared" ref="A2329:A2392" si="406">M2329</f>
        <v>63680</v>
      </c>
      <c r="B2329" s="151">
        <f t="shared" ref="B2329:B2392" si="407">ROUNDDOWN(A2329/10000,0)</f>
        <v>6</v>
      </c>
      <c r="C2329" s="152">
        <f t="shared" ref="C2329:C2392" si="408">ROUNDDOWN((A2329-B2329*10000)/100,0)</f>
        <v>36</v>
      </c>
      <c r="D2329" s="152" t="str">
        <f t="shared" ref="D2329:D2392" si="409">N2329</f>
        <v>石塚</v>
      </c>
      <c r="E2329" s="152" t="str">
        <f t="shared" ref="E2329:E2392" si="410">O2329</f>
        <v>真歩</v>
      </c>
      <c r="F2329" s="153" t="str">
        <f t="shared" ref="F2329:F2392" si="411">P2329</f>
        <v>ｲｼﾂﾞｶ</v>
      </c>
      <c r="G2329" s="153" t="str">
        <f t="shared" ref="G2329:G2392" si="412">Q2329</f>
        <v>ﾏﾎ</v>
      </c>
      <c r="H2329" s="154">
        <f t="shared" ref="H2329:H2392" si="413">T2329</f>
        <v>2</v>
      </c>
      <c r="I2329" s="152" t="str">
        <f t="shared" ref="I2329:I2392" si="414">VLOOKUP(B2329*100+C2329,テスト,2,0)</f>
        <v>都東大和南</v>
      </c>
      <c r="K2329" s="152" t="str">
        <f t="shared" ref="K2329:K2392" si="415">R2329</f>
        <v>女</v>
      </c>
      <c r="M2329" s="380">
        <v>63680</v>
      </c>
      <c r="N2329" s="380" t="s">
        <v>1849</v>
      </c>
      <c r="O2329" s="380" t="s">
        <v>2376</v>
      </c>
      <c r="P2329" s="380" t="s">
        <v>1850</v>
      </c>
      <c r="Q2329" s="380" t="s">
        <v>560</v>
      </c>
      <c r="R2329" s="380" t="s">
        <v>886</v>
      </c>
      <c r="S2329" s="379"/>
      <c r="T2329" s="380">
        <v>2</v>
      </c>
    </row>
    <row r="2330" spans="1:20" x14ac:dyDescent="0.2">
      <c r="A2330" s="151">
        <f t="shared" si="406"/>
        <v>63681</v>
      </c>
      <c r="B2330" s="151">
        <f t="shared" si="407"/>
        <v>6</v>
      </c>
      <c r="C2330" s="152">
        <f t="shared" si="408"/>
        <v>36</v>
      </c>
      <c r="D2330" s="152" t="str">
        <f t="shared" si="409"/>
        <v>菊地</v>
      </c>
      <c r="E2330" s="152" t="str">
        <f t="shared" si="410"/>
        <v>胡桃</v>
      </c>
      <c r="F2330" s="153" t="str">
        <f t="shared" si="411"/>
        <v>ｷｸﾁ</v>
      </c>
      <c r="G2330" s="153" t="str">
        <f t="shared" si="412"/>
        <v>ｸﾙﾐ</v>
      </c>
      <c r="H2330" s="154">
        <f t="shared" si="413"/>
        <v>2</v>
      </c>
      <c r="I2330" s="152" t="str">
        <f t="shared" si="414"/>
        <v>都東大和南</v>
      </c>
      <c r="K2330" s="152" t="str">
        <f t="shared" si="415"/>
        <v>女</v>
      </c>
      <c r="M2330" s="380">
        <v>63681</v>
      </c>
      <c r="N2330" s="380" t="s">
        <v>1747</v>
      </c>
      <c r="O2330" s="380" t="s">
        <v>3528</v>
      </c>
      <c r="P2330" s="380" t="s">
        <v>338</v>
      </c>
      <c r="Q2330" s="380" t="s">
        <v>949</v>
      </c>
      <c r="R2330" s="380" t="s">
        <v>886</v>
      </c>
      <c r="S2330" s="379"/>
      <c r="T2330" s="380">
        <v>2</v>
      </c>
    </row>
    <row r="2331" spans="1:20" x14ac:dyDescent="0.2">
      <c r="A2331" s="151">
        <f t="shared" si="406"/>
        <v>63682</v>
      </c>
      <c r="B2331" s="151">
        <f t="shared" si="407"/>
        <v>6</v>
      </c>
      <c r="C2331" s="152">
        <f t="shared" si="408"/>
        <v>36</v>
      </c>
      <c r="D2331" s="152" t="str">
        <f t="shared" si="409"/>
        <v>三浦</v>
      </c>
      <c r="E2331" s="152" t="str">
        <f t="shared" si="410"/>
        <v>なつの</v>
      </c>
      <c r="F2331" s="153" t="str">
        <f t="shared" si="411"/>
        <v>ﾐｳﾗ</v>
      </c>
      <c r="G2331" s="153" t="str">
        <f t="shared" si="412"/>
        <v>ﾅﾂﾉ</v>
      </c>
      <c r="H2331" s="154">
        <f t="shared" si="413"/>
        <v>2</v>
      </c>
      <c r="I2331" s="152" t="str">
        <f t="shared" si="414"/>
        <v>都東大和南</v>
      </c>
      <c r="K2331" s="152" t="str">
        <f t="shared" si="415"/>
        <v>女</v>
      </c>
      <c r="M2331" s="380">
        <v>63682</v>
      </c>
      <c r="N2331" s="380" t="s">
        <v>206</v>
      </c>
      <c r="O2331" s="380" t="s">
        <v>3861</v>
      </c>
      <c r="P2331" s="380" t="s">
        <v>354</v>
      </c>
      <c r="Q2331" s="380" t="s">
        <v>3862</v>
      </c>
      <c r="R2331" s="380" t="s">
        <v>886</v>
      </c>
      <c r="S2331" s="379"/>
      <c r="T2331" s="380">
        <v>2</v>
      </c>
    </row>
    <row r="2332" spans="1:20" x14ac:dyDescent="0.2">
      <c r="A2332" s="151">
        <f t="shared" si="406"/>
        <v>63684</v>
      </c>
      <c r="B2332" s="151">
        <f t="shared" si="407"/>
        <v>6</v>
      </c>
      <c r="C2332" s="152">
        <f t="shared" si="408"/>
        <v>36</v>
      </c>
      <c r="D2332" s="152" t="str">
        <f t="shared" si="409"/>
        <v>上野</v>
      </c>
      <c r="E2332" s="152" t="str">
        <f t="shared" si="410"/>
        <v>真知</v>
      </c>
      <c r="F2332" s="153" t="str">
        <f t="shared" si="411"/>
        <v>ｳｴﾉ</v>
      </c>
      <c r="G2332" s="153" t="str">
        <f t="shared" si="412"/>
        <v>ｻﾁ</v>
      </c>
      <c r="H2332" s="154">
        <f t="shared" si="413"/>
        <v>2</v>
      </c>
      <c r="I2332" s="152" t="str">
        <f t="shared" si="414"/>
        <v>都東大和南</v>
      </c>
      <c r="K2332" s="152" t="str">
        <f t="shared" si="415"/>
        <v>女</v>
      </c>
      <c r="M2332" s="380">
        <v>63684</v>
      </c>
      <c r="N2332" s="380" t="s">
        <v>248</v>
      </c>
      <c r="O2332" s="380" t="s">
        <v>3863</v>
      </c>
      <c r="P2332" s="380" t="s">
        <v>550</v>
      </c>
      <c r="Q2332" s="380" t="s">
        <v>3864</v>
      </c>
      <c r="R2332" s="380" t="s">
        <v>886</v>
      </c>
      <c r="S2332" s="379"/>
      <c r="T2332" s="380">
        <v>2</v>
      </c>
    </row>
    <row r="2333" spans="1:20" x14ac:dyDescent="0.2">
      <c r="A2333" s="151">
        <f t="shared" si="406"/>
        <v>63685</v>
      </c>
      <c r="B2333" s="151">
        <f t="shared" si="407"/>
        <v>6</v>
      </c>
      <c r="C2333" s="152">
        <f t="shared" si="408"/>
        <v>36</v>
      </c>
      <c r="D2333" s="152" t="str">
        <f t="shared" si="409"/>
        <v>中里</v>
      </c>
      <c r="E2333" s="152" t="str">
        <f t="shared" si="410"/>
        <v>愛実</v>
      </c>
      <c r="F2333" s="153" t="str">
        <f t="shared" si="411"/>
        <v>ﾅｶｻﾞﾄ</v>
      </c>
      <c r="G2333" s="153" t="str">
        <f t="shared" si="412"/>
        <v>ﾏﾅﾐ</v>
      </c>
      <c r="H2333" s="154">
        <f t="shared" si="413"/>
        <v>2</v>
      </c>
      <c r="I2333" s="152" t="str">
        <f t="shared" si="414"/>
        <v>都東大和南</v>
      </c>
      <c r="K2333" s="152" t="str">
        <f t="shared" si="415"/>
        <v>女</v>
      </c>
      <c r="M2333" s="380">
        <v>63685</v>
      </c>
      <c r="N2333" s="380" t="s">
        <v>1366</v>
      </c>
      <c r="O2333" s="380" t="s">
        <v>3865</v>
      </c>
      <c r="P2333" s="380" t="s">
        <v>1367</v>
      </c>
      <c r="Q2333" s="380" t="s">
        <v>1319</v>
      </c>
      <c r="R2333" s="380" t="s">
        <v>886</v>
      </c>
      <c r="S2333" s="379"/>
      <c r="T2333" s="380">
        <v>2</v>
      </c>
    </row>
    <row r="2334" spans="1:20" x14ac:dyDescent="0.2">
      <c r="A2334" s="151">
        <f t="shared" si="406"/>
        <v>63686</v>
      </c>
      <c r="B2334" s="151">
        <f t="shared" si="407"/>
        <v>6</v>
      </c>
      <c r="C2334" s="152">
        <f t="shared" si="408"/>
        <v>36</v>
      </c>
      <c r="D2334" s="152" t="str">
        <f t="shared" si="409"/>
        <v>濵中</v>
      </c>
      <c r="E2334" s="152" t="str">
        <f t="shared" si="410"/>
        <v>香澄</v>
      </c>
      <c r="F2334" s="153" t="str">
        <f t="shared" si="411"/>
        <v>ﾊﾏﾅｶ</v>
      </c>
      <c r="G2334" s="153" t="str">
        <f t="shared" si="412"/>
        <v>ｶｽﾐ</v>
      </c>
      <c r="H2334" s="154">
        <f t="shared" si="413"/>
        <v>2</v>
      </c>
      <c r="I2334" s="152" t="str">
        <f t="shared" si="414"/>
        <v>都東大和南</v>
      </c>
      <c r="K2334" s="152" t="str">
        <f t="shared" si="415"/>
        <v>女</v>
      </c>
      <c r="M2334" s="380">
        <v>63686</v>
      </c>
      <c r="N2334" s="380" t="s">
        <v>5398</v>
      </c>
      <c r="O2334" s="380" t="s">
        <v>4719</v>
      </c>
      <c r="P2334" s="380" t="s">
        <v>1308</v>
      </c>
      <c r="Q2334" s="380" t="s">
        <v>1290</v>
      </c>
      <c r="R2334" s="380" t="s">
        <v>886</v>
      </c>
      <c r="S2334" s="379"/>
      <c r="T2334" s="380">
        <v>2</v>
      </c>
    </row>
    <row r="2335" spans="1:20" x14ac:dyDescent="0.2">
      <c r="A2335" s="151">
        <f t="shared" si="406"/>
        <v>63690</v>
      </c>
      <c r="B2335" s="151">
        <f t="shared" si="407"/>
        <v>6</v>
      </c>
      <c r="C2335" s="152">
        <f t="shared" si="408"/>
        <v>36</v>
      </c>
      <c r="D2335" s="152" t="str">
        <f t="shared" si="409"/>
        <v>石川</v>
      </c>
      <c r="E2335" s="152" t="str">
        <f t="shared" si="410"/>
        <v>歩美</v>
      </c>
      <c r="F2335" s="153" t="str">
        <f t="shared" si="411"/>
        <v>ｲｼｶﾜ</v>
      </c>
      <c r="G2335" s="153" t="str">
        <f t="shared" si="412"/>
        <v>ｱﾕﾐ</v>
      </c>
      <c r="H2335" s="154">
        <f t="shared" si="413"/>
        <v>1</v>
      </c>
      <c r="I2335" s="152" t="str">
        <f t="shared" si="414"/>
        <v>都東大和南</v>
      </c>
      <c r="K2335" s="152" t="str">
        <f t="shared" si="415"/>
        <v>女</v>
      </c>
      <c r="M2335" s="380">
        <v>63690</v>
      </c>
      <c r="N2335" s="380" t="s">
        <v>119</v>
      </c>
      <c r="O2335" s="380" t="s">
        <v>1827</v>
      </c>
      <c r="P2335" s="380" t="s">
        <v>547</v>
      </c>
      <c r="Q2335" s="380" t="s">
        <v>599</v>
      </c>
      <c r="R2335" s="380" t="s">
        <v>886</v>
      </c>
      <c r="S2335" s="379"/>
      <c r="T2335" s="380">
        <v>1</v>
      </c>
    </row>
    <row r="2336" spans="1:20" x14ac:dyDescent="0.2">
      <c r="A2336" s="151">
        <f t="shared" si="406"/>
        <v>63691</v>
      </c>
      <c r="B2336" s="151">
        <f t="shared" si="407"/>
        <v>6</v>
      </c>
      <c r="C2336" s="152">
        <f t="shared" si="408"/>
        <v>36</v>
      </c>
      <c r="D2336" s="152" t="str">
        <f t="shared" si="409"/>
        <v>石井</v>
      </c>
      <c r="E2336" s="152" t="str">
        <f t="shared" si="410"/>
        <v>萌香</v>
      </c>
      <c r="F2336" s="153" t="str">
        <f t="shared" si="411"/>
        <v>ｲｼｲ</v>
      </c>
      <c r="G2336" s="153" t="str">
        <f t="shared" si="412"/>
        <v>ﾓｴｶ</v>
      </c>
      <c r="H2336" s="154">
        <f t="shared" si="413"/>
        <v>1</v>
      </c>
      <c r="I2336" s="152" t="str">
        <f t="shared" si="414"/>
        <v>都東大和南</v>
      </c>
      <c r="K2336" s="152" t="str">
        <f t="shared" si="415"/>
        <v>女</v>
      </c>
      <c r="M2336" s="380">
        <v>63691</v>
      </c>
      <c r="N2336" s="380" t="s">
        <v>153</v>
      </c>
      <c r="O2336" s="380" t="s">
        <v>5399</v>
      </c>
      <c r="P2336" s="380" t="s">
        <v>310</v>
      </c>
      <c r="Q2336" s="380" t="s">
        <v>957</v>
      </c>
      <c r="R2336" s="380" t="s">
        <v>886</v>
      </c>
      <c r="S2336" s="379"/>
      <c r="T2336" s="380">
        <v>1</v>
      </c>
    </row>
    <row r="2337" spans="1:20" x14ac:dyDescent="0.2">
      <c r="A2337" s="151">
        <f t="shared" si="406"/>
        <v>63692</v>
      </c>
      <c r="B2337" s="151">
        <f t="shared" si="407"/>
        <v>6</v>
      </c>
      <c r="C2337" s="152">
        <f t="shared" si="408"/>
        <v>36</v>
      </c>
      <c r="D2337" s="152" t="str">
        <f t="shared" si="409"/>
        <v>小川</v>
      </c>
      <c r="E2337" s="152" t="str">
        <f t="shared" si="410"/>
        <v>敦子ウンバ</v>
      </c>
      <c r="F2337" s="153" t="str">
        <f t="shared" si="411"/>
        <v>ｵｶﾞﾜ</v>
      </c>
      <c r="G2337" s="153" t="str">
        <f t="shared" si="412"/>
        <v>ｱﾂｺｳﾝﾊﾞ</v>
      </c>
      <c r="H2337" s="154">
        <f t="shared" si="413"/>
        <v>1</v>
      </c>
      <c r="I2337" s="152" t="str">
        <f t="shared" si="414"/>
        <v>都東大和南</v>
      </c>
      <c r="K2337" s="152" t="str">
        <f t="shared" si="415"/>
        <v>女</v>
      </c>
      <c r="M2337" s="380">
        <v>63692</v>
      </c>
      <c r="N2337" s="380" t="s">
        <v>128</v>
      </c>
      <c r="O2337" s="380" t="s">
        <v>6616</v>
      </c>
      <c r="P2337" s="380" t="s">
        <v>382</v>
      </c>
      <c r="Q2337" s="380" t="s">
        <v>5400</v>
      </c>
      <c r="R2337" s="380" t="s">
        <v>886</v>
      </c>
      <c r="S2337" s="379"/>
      <c r="T2337" s="380">
        <v>1</v>
      </c>
    </row>
    <row r="2338" spans="1:20" x14ac:dyDescent="0.2">
      <c r="A2338" s="151">
        <f t="shared" si="406"/>
        <v>63693</v>
      </c>
      <c r="B2338" s="151">
        <f t="shared" si="407"/>
        <v>6</v>
      </c>
      <c r="C2338" s="152">
        <f t="shared" si="408"/>
        <v>36</v>
      </c>
      <c r="D2338" s="152" t="str">
        <f t="shared" si="409"/>
        <v>吉田</v>
      </c>
      <c r="E2338" s="152" t="str">
        <f t="shared" si="410"/>
        <v>美波</v>
      </c>
      <c r="F2338" s="153" t="str">
        <f t="shared" si="411"/>
        <v>ﾖｼﾀﾞ</v>
      </c>
      <c r="G2338" s="153" t="str">
        <f t="shared" si="412"/>
        <v>ﾐﾅﾐ</v>
      </c>
      <c r="H2338" s="154">
        <f t="shared" si="413"/>
        <v>1</v>
      </c>
      <c r="I2338" s="152" t="str">
        <f t="shared" si="414"/>
        <v>都東大和南</v>
      </c>
      <c r="K2338" s="152" t="str">
        <f t="shared" si="415"/>
        <v>女</v>
      </c>
      <c r="M2338" s="380">
        <v>63693</v>
      </c>
      <c r="N2338" s="380" t="s">
        <v>163</v>
      </c>
      <c r="O2338" s="380" t="s">
        <v>1545</v>
      </c>
      <c r="P2338" s="380" t="s">
        <v>510</v>
      </c>
      <c r="Q2338" s="380" t="s">
        <v>514</v>
      </c>
      <c r="R2338" s="380" t="s">
        <v>886</v>
      </c>
      <c r="S2338" s="379"/>
      <c r="T2338" s="380">
        <v>1</v>
      </c>
    </row>
    <row r="2339" spans="1:20" x14ac:dyDescent="0.2">
      <c r="A2339" s="151">
        <f t="shared" si="406"/>
        <v>63694</v>
      </c>
      <c r="B2339" s="151">
        <f t="shared" si="407"/>
        <v>6</v>
      </c>
      <c r="C2339" s="152">
        <f t="shared" si="408"/>
        <v>36</v>
      </c>
      <c r="D2339" s="152" t="str">
        <f t="shared" si="409"/>
        <v>五十崎</v>
      </c>
      <c r="E2339" s="152" t="str">
        <f t="shared" si="410"/>
        <v>鈴乃</v>
      </c>
      <c r="F2339" s="153" t="str">
        <f t="shared" si="411"/>
        <v>ｲｿｻﾞｷ</v>
      </c>
      <c r="G2339" s="153" t="str">
        <f t="shared" si="412"/>
        <v>ｽｽﾞﾉ</v>
      </c>
      <c r="H2339" s="154">
        <f t="shared" si="413"/>
        <v>1</v>
      </c>
      <c r="I2339" s="152" t="str">
        <f t="shared" si="414"/>
        <v>都東大和南</v>
      </c>
      <c r="K2339" s="152" t="str">
        <f t="shared" si="415"/>
        <v>女</v>
      </c>
      <c r="M2339" s="380">
        <v>63694</v>
      </c>
      <c r="N2339" s="380" t="s">
        <v>5401</v>
      </c>
      <c r="O2339" s="380" t="s">
        <v>1925</v>
      </c>
      <c r="P2339" s="380" t="s">
        <v>5402</v>
      </c>
      <c r="Q2339" s="380" t="s">
        <v>2201</v>
      </c>
      <c r="R2339" s="380" t="s">
        <v>886</v>
      </c>
      <c r="S2339" s="379"/>
      <c r="T2339" s="380">
        <v>1</v>
      </c>
    </row>
    <row r="2340" spans="1:20" x14ac:dyDescent="0.2">
      <c r="A2340" s="151">
        <f t="shared" si="406"/>
        <v>63736</v>
      </c>
      <c r="B2340" s="151">
        <f t="shared" si="407"/>
        <v>6</v>
      </c>
      <c r="C2340" s="152">
        <f t="shared" si="408"/>
        <v>37</v>
      </c>
      <c r="D2340" s="152" t="str">
        <f t="shared" si="409"/>
        <v>木村</v>
      </c>
      <c r="E2340" s="152" t="str">
        <f t="shared" si="410"/>
        <v>広</v>
      </c>
      <c r="F2340" s="153" t="str">
        <f t="shared" si="411"/>
        <v>ｷﾑﾗ</v>
      </c>
      <c r="G2340" s="153" t="str">
        <f t="shared" si="412"/>
        <v>ﾋﾛ</v>
      </c>
      <c r="H2340" s="154">
        <f t="shared" si="413"/>
        <v>3</v>
      </c>
      <c r="I2340" s="152" t="str">
        <f t="shared" si="414"/>
        <v>都多摩工</v>
      </c>
      <c r="K2340" s="152" t="str">
        <f t="shared" si="415"/>
        <v>男</v>
      </c>
      <c r="M2340" s="380">
        <v>63736</v>
      </c>
      <c r="N2340" s="380" t="s">
        <v>148</v>
      </c>
      <c r="O2340" s="380" t="s">
        <v>2147</v>
      </c>
      <c r="P2340" s="380" t="s">
        <v>363</v>
      </c>
      <c r="Q2340" s="380" t="s">
        <v>2319</v>
      </c>
      <c r="R2340" s="380" t="s">
        <v>885</v>
      </c>
      <c r="S2340" s="379"/>
      <c r="T2340" s="380">
        <v>3</v>
      </c>
    </row>
    <row r="2341" spans="1:20" x14ac:dyDescent="0.2">
      <c r="A2341" s="151">
        <f t="shared" si="406"/>
        <v>63737</v>
      </c>
      <c r="B2341" s="151">
        <f t="shared" si="407"/>
        <v>6</v>
      </c>
      <c r="C2341" s="152">
        <f t="shared" si="408"/>
        <v>37</v>
      </c>
      <c r="D2341" s="152" t="str">
        <f t="shared" si="409"/>
        <v>上野</v>
      </c>
      <c r="E2341" s="152" t="str">
        <f t="shared" si="410"/>
        <v>悟</v>
      </c>
      <c r="F2341" s="153" t="str">
        <f t="shared" si="411"/>
        <v>ｳｴﾉ</v>
      </c>
      <c r="G2341" s="153" t="str">
        <f t="shared" si="412"/>
        <v>ｻﾄﾙ</v>
      </c>
      <c r="H2341" s="154">
        <f t="shared" si="413"/>
        <v>3</v>
      </c>
      <c r="I2341" s="152" t="str">
        <f t="shared" si="414"/>
        <v>都多摩工</v>
      </c>
      <c r="K2341" s="152" t="str">
        <f t="shared" si="415"/>
        <v>男</v>
      </c>
      <c r="M2341" s="380">
        <v>63737</v>
      </c>
      <c r="N2341" s="380" t="s">
        <v>248</v>
      </c>
      <c r="O2341" s="380" t="s">
        <v>2148</v>
      </c>
      <c r="P2341" s="380" t="s">
        <v>550</v>
      </c>
      <c r="Q2341" s="380" t="s">
        <v>2320</v>
      </c>
      <c r="R2341" s="380" t="s">
        <v>885</v>
      </c>
      <c r="S2341" s="379"/>
      <c r="T2341" s="380">
        <v>3</v>
      </c>
    </row>
    <row r="2342" spans="1:20" x14ac:dyDescent="0.2">
      <c r="A2342" s="151">
        <f t="shared" si="406"/>
        <v>63738</v>
      </c>
      <c r="B2342" s="151">
        <f t="shared" si="407"/>
        <v>6</v>
      </c>
      <c r="C2342" s="152">
        <f t="shared" si="408"/>
        <v>37</v>
      </c>
      <c r="D2342" s="152" t="str">
        <f t="shared" si="409"/>
        <v>中村</v>
      </c>
      <c r="E2342" s="152" t="str">
        <f t="shared" si="410"/>
        <v>勇太</v>
      </c>
      <c r="F2342" s="153" t="str">
        <f t="shared" si="411"/>
        <v>ﾅｶﾑﾗ</v>
      </c>
      <c r="G2342" s="153" t="str">
        <f t="shared" si="412"/>
        <v>ﾕｳﾀ</v>
      </c>
      <c r="H2342" s="154">
        <f t="shared" si="413"/>
        <v>2</v>
      </c>
      <c r="I2342" s="152" t="str">
        <f t="shared" si="414"/>
        <v>都多摩工</v>
      </c>
      <c r="K2342" s="152" t="str">
        <f t="shared" si="415"/>
        <v>男</v>
      </c>
      <c r="M2342" s="380">
        <v>63738</v>
      </c>
      <c r="N2342" s="380" t="s">
        <v>147</v>
      </c>
      <c r="O2342" s="380" t="s">
        <v>192</v>
      </c>
      <c r="P2342" s="380" t="s">
        <v>445</v>
      </c>
      <c r="Q2342" s="380" t="s">
        <v>373</v>
      </c>
      <c r="R2342" s="380" t="s">
        <v>885</v>
      </c>
      <c r="S2342" s="379"/>
      <c r="T2342" s="380">
        <v>2</v>
      </c>
    </row>
    <row r="2343" spans="1:20" x14ac:dyDescent="0.2">
      <c r="A2343" s="151">
        <f t="shared" si="406"/>
        <v>63741</v>
      </c>
      <c r="B2343" s="151">
        <f t="shared" si="407"/>
        <v>6</v>
      </c>
      <c r="C2343" s="152">
        <f t="shared" si="408"/>
        <v>37</v>
      </c>
      <c r="D2343" s="152" t="str">
        <f t="shared" si="409"/>
        <v>コナテイエリイ</v>
      </c>
      <c r="E2343" s="152" t="str">
        <f t="shared" si="410"/>
        <v>理吾</v>
      </c>
      <c r="F2343" s="153" t="str">
        <f t="shared" si="411"/>
        <v>ｺﾅﾃｲｴﾘｲ</v>
      </c>
      <c r="G2343" s="153" t="str">
        <f t="shared" si="412"/>
        <v>ﾘｺﾞ</v>
      </c>
      <c r="H2343" s="154">
        <f t="shared" si="413"/>
        <v>1</v>
      </c>
      <c r="I2343" s="152" t="str">
        <f t="shared" si="414"/>
        <v>都多摩工</v>
      </c>
      <c r="K2343" s="152" t="str">
        <f t="shared" si="415"/>
        <v>男</v>
      </c>
      <c r="M2343" s="380">
        <v>63741</v>
      </c>
      <c r="N2343" s="380" t="s">
        <v>6617</v>
      </c>
      <c r="O2343" s="380" t="s">
        <v>6306</v>
      </c>
      <c r="P2343" s="380" t="s">
        <v>6305</v>
      </c>
      <c r="Q2343" s="380" t="s">
        <v>6307</v>
      </c>
      <c r="R2343" s="380" t="s">
        <v>885</v>
      </c>
      <c r="S2343" s="379"/>
      <c r="T2343" s="380">
        <v>1</v>
      </c>
    </row>
    <row r="2344" spans="1:20" x14ac:dyDescent="0.2">
      <c r="A2344" s="151">
        <f t="shared" si="406"/>
        <v>63742</v>
      </c>
      <c r="B2344" s="151">
        <f t="shared" si="407"/>
        <v>6</v>
      </c>
      <c r="C2344" s="152">
        <f t="shared" si="408"/>
        <v>37</v>
      </c>
      <c r="D2344" s="152" t="str">
        <f t="shared" si="409"/>
        <v>加藤</v>
      </c>
      <c r="E2344" s="152" t="str">
        <f t="shared" si="410"/>
        <v>央我</v>
      </c>
      <c r="F2344" s="153" t="str">
        <f t="shared" si="411"/>
        <v>ｶﾄｳ</v>
      </c>
      <c r="G2344" s="153" t="str">
        <f t="shared" si="412"/>
        <v>ｵｳｶﾞ</v>
      </c>
      <c r="H2344" s="154">
        <f t="shared" si="413"/>
        <v>1</v>
      </c>
      <c r="I2344" s="152" t="str">
        <f t="shared" si="414"/>
        <v>都多摩工</v>
      </c>
      <c r="K2344" s="152" t="str">
        <f t="shared" si="415"/>
        <v>男</v>
      </c>
      <c r="M2344" s="380">
        <v>63742</v>
      </c>
      <c r="N2344" s="380" t="s">
        <v>111</v>
      </c>
      <c r="O2344" s="380" t="s">
        <v>6308</v>
      </c>
      <c r="P2344" s="380" t="s">
        <v>348</v>
      </c>
      <c r="Q2344" s="380" t="s">
        <v>6309</v>
      </c>
      <c r="R2344" s="380" t="s">
        <v>885</v>
      </c>
      <c r="S2344" s="379"/>
      <c r="T2344" s="380">
        <v>1</v>
      </c>
    </row>
    <row r="2345" spans="1:20" x14ac:dyDescent="0.2">
      <c r="A2345" s="151">
        <f t="shared" si="406"/>
        <v>63743</v>
      </c>
      <c r="B2345" s="151">
        <f t="shared" si="407"/>
        <v>6</v>
      </c>
      <c r="C2345" s="152">
        <f t="shared" si="408"/>
        <v>37</v>
      </c>
      <c r="D2345" s="152" t="str">
        <f t="shared" si="409"/>
        <v>野尻</v>
      </c>
      <c r="E2345" s="152" t="str">
        <f t="shared" si="410"/>
        <v>佳</v>
      </c>
      <c r="F2345" s="153" t="str">
        <f t="shared" si="411"/>
        <v>ﾉｼﾞﾘ</v>
      </c>
      <c r="G2345" s="153" t="str">
        <f t="shared" si="412"/>
        <v>ｹｲ</v>
      </c>
      <c r="H2345" s="154">
        <f t="shared" si="413"/>
        <v>1</v>
      </c>
      <c r="I2345" s="152" t="str">
        <f t="shared" si="414"/>
        <v>都多摩工</v>
      </c>
      <c r="K2345" s="152" t="str">
        <f t="shared" si="415"/>
        <v>男</v>
      </c>
      <c r="M2345" s="380">
        <v>63743</v>
      </c>
      <c r="N2345" s="380" t="s">
        <v>6310</v>
      </c>
      <c r="O2345" s="380" t="s">
        <v>6311</v>
      </c>
      <c r="P2345" s="380" t="s">
        <v>6312</v>
      </c>
      <c r="Q2345" s="380" t="s">
        <v>308</v>
      </c>
      <c r="R2345" s="380" t="s">
        <v>885</v>
      </c>
      <c r="S2345" s="379"/>
      <c r="T2345" s="380">
        <v>1</v>
      </c>
    </row>
    <row r="2346" spans="1:20" x14ac:dyDescent="0.2">
      <c r="A2346" s="151">
        <f t="shared" si="406"/>
        <v>63744</v>
      </c>
      <c r="B2346" s="151">
        <f t="shared" si="407"/>
        <v>6</v>
      </c>
      <c r="C2346" s="152">
        <f t="shared" si="408"/>
        <v>37</v>
      </c>
      <c r="D2346" s="152" t="str">
        <f t="shared" si="409"/>
        <v>石谷</v>
      </c>
      <c r="E2346" s="152" t="str">
        <f t="shared" si="410"/>
        <v>駿弥</v>
      </c>
      <c r="F2346" s="153" t="str">
        <f t="shared" si="411"/>
        <v>ｲｼﾀﾆ</v>
      </c>
      <c r="G2346" s="153" t="str">
        <f t="shared" si="412"/>
        <v>ｼｭﾝﾔ</v>
      </c>
      <c r="H2346" s="154">
        <f t="shared" si="413"/>
        <v>1</v>
      </c>
      <c r="I2346" s="152" t="str">
        <f t="shared" si="414"/>
        <v>都多摩工</v>
      </c>
      <c r="K2346" s="152" t="str">
        <f t="shared" si="415"/>
        <v>男</v>
      </c>
      <c r="M2346" s="380">
        <v>63744</v>
      </c>
      <c r="N2346" s="380" t="s">
        <v>3823</v>
      </c>
      <c r="O2346" s="380" t="s">
        <v>6313</v>
      </c>
      <c r="P2346" s="380" t="s">
        <v>3825</v>
      </c>
      <c r="Q2346" s="380" t="s">
        <v>987</v>
      </c>
      <c r="R2346" s="380" t="s">
        <v>885</v>
      </c>
      <c r="S2346" s="379"/>
      <c r="T2346" s="380">
        <v>1</v>
      </c>
    </row>
    <row r="2347" spans="1:20" x14ac:dyDescent="0.2">
      <c r="A2347" s="151">
        <f t="shared" si="406"/>
        <v>63801</v>
      </c>
      <c r="B2347" s="151">
        <f t="shared" si="407"/>
        <v>6</v>
      </c>
      <c r="C2347" s="152">
        <f t="shared" si="408"/>
        <v>38</v>
      </c>
      <c r="D2347" s="152" t="str">
        <f t="shared" si="409"/>
        <v>福田</v>
      </c>
      <c r="E2347" s="152" t="str">
        <f t="shared" si="410"/>
        <v>広大</v>
      </c>
      <c r="F2347" s="153" t="str">
        <f t="shared" si="411"/>
        <v>ﾌｸﾀﾞ</v>
      </c>
      <c r="G2347" s="153" t="str">
        <f t="shared" si="412"/>
        <v>ｺｳﾀﾞｲ</v>
      </c>
      <c r="H2347" s="154">
        <f t="shared" si="413"/>
        <v>3</v>
      </c>
      <c r="I2347" s="152" t="str">
        <f t="shared" si="414"/>
        <v>都福生</v>
      </c>
      <c r="K2347" s="152" t="str">
        <f t="shared" si="415"/>
        <v>男</v>
      </c>
      <c r="M2347" s="380">
        <v>63801</v>
      </c>
      <c r="N2347" s="380" t="s">
        <v>204</v>
      </c>
      <c r="O2347" s="380" t="s">
        <v>1389</v>
      </c>
      <c r="P2347" s="380" t="s">
        <v>553</v>
      </c>
      <c r="Q2347" s="380" t="s">
        <v>343</v>
      </c>
      <c r="R2347" s="380" t="s">
        <v>885</v>
      </c>
      <c r="S2347" s="379"/>
      <c r="T2347" s="380">
        <v>3</v>
      </c>
    </row>
    <row r="2348" spans="1:20" x14ac:dyDescent="0.2">
      <c r="A2348" s="151">
        <f t="shared" si="406"/>
        <v>63802</v>
      </c>
      <c r="B2348" s="151">
        <f t="shared" si="407"/>
        <v>6</v>
      </c>
      <c r="C2348" s="152">
        <f t="shared" si="408"/>
        <v>38</v>
      </c>
      <c r="D2348" s="152" t="str">
        <f t="shared" si="409"/>
        <v>水村</v>
      </c>
      <c r="E2348" s="152" t="str">
        <f t="shared" si="410"/>
        <v>龍真</v>
      </c>
      <c r="F2348" s="153" t="str">
        <f t="shared" si="411"/>
        <v>ﾐｽﾞﾑﾗ</v>
      </c>
      <c r="G2348" s="153" t="str">
        <f t="shared" si="412"/>
        <v>ﾘｮｳﾏ</v>
      </c>
      <c r="H2348" s="154">
        <f t="shared" si="413"/>
        <v>3</v>
      </c>
      <c r="I2348" s="152" t="str">
        <f t="shared" si="414"/>
        <v>都福生</v>
      </c>
      <c r="K2348" s="152" t="str">
        <f t="shared" si="415"/>
        <v>男</v>
      </c>
      <c r="M2348" s="380">
        <v>63802</v>
      </c>
      <c r="N2348" s="380" t="s">
        <v>1375</v>
      </c>
      <c r="O2348" s="380" t="s">
        <v>1764</v>
      </c>
      <c r="P2348" s="380" t="s">
        <v>1376</v>
      </c>
      <c r="Q2348" s="380" t="s">
        <v>2255</v>
      </c>
      <c r="R2348" s="380" t="s">
        <v>885</v>
      </c>
      <c r="S2348" s="379"/>
      <c r="T2348" s="380">
        <v>3</v>
      </c>
    </row>
    <row r="2349" spans="1:20" x14ac:dyDescent="0.2">
      <c r="A2349" s="151">
        <f t="shared" si="406"/>
        <v>63805</v>
      </c>
      <c r="B2349" s="151">
        <f t="shared" si="407"/>
        <v>6</v>
      </c>
      <c r="C2349" s="152">
        <f t="shared" si="408"/>
        <v>38</v>
      </c>
      <c r="D2349" s="152" t="str">
        <f t="shared" si="409"/>
        <v>澤田</v>
      </c>
      <c r="E2349" s="152" t="str">
        <f t="shared" si="410"/>
        <v>怜磨</v>
      </c>
      <c r="F2349" s="153" t="str">
        <f t="shared" si="411"/>
        <v>ｻﾜﾀﾞ</v>
      </c>
      <c r="G2349" s="153" t="str">
        <f t="shared" si="412"/>
        <v>ﾚｲﾏ</v>
      </c>
      <c r="H2349" s="154">
        <f t="shared" si="413"/>
        <v>3</v>
      </c>
      <c r="I2349" s="152" t="str">
        <f t="shared" si="414"/>
        <v>都福生</v>
      </c>
      <c r="K2349" s="152" t="str">
        <f t="shared" si="415"/>
        <v>男</v>
      </c>
      <c r="M2349" s="380">
        <v>63805</v>
      </c>
      <c r="N2349" s="380" t="s">
        <v>1910</v>
      </c>
      <c r="O2349" s="380" t="s">
        <v>3866</v>
      </c>
      <c r="P2349" s="380" t="s">
        <v>2188</v>
      </c>
      <c r="Q2349" s="380" t="s">
        <v>3867</v>
      </c>
      <c r="R2349" s="380" t="s">
        <v>885</v>
      </c>
      <c r="S2349" s="379"/>
      <c r="T2349" s="380">
        <v>3</v>
      </c>
    </row>
    <row r="2350" spans="1:20" x14ac:dyDescent="0.2">
      <c r="A2350" s="151">
        <f t="shared" si="406"/>
        <v>63806</v>
      </c>
      <c r="B2350" s="151">
        <f t="shared" si="407"/>
        <v>6</v>
      </c>
      <c r="C2350" s="152">
        <f t="shared" si="408"/>
        <v>38</v>
      </c>
      <c r="D2350" s="152" t="str">
        <f t="shared" si="409"/>
        <v>藤田</v>
      </c>
      <c r="E2350" s="152" t="str">
        <f t="shared" si="410"/>
        <v>陸人</v>
      </c>
      <c r="F2350" s="153" t="str">
        <f t="shared" si="411"/>
        <v>ﾌｼﾞﾀ</v>
      </c>
      <c r="G2350" s="153" t="str">
        <f t="shared" si="412"/>
        <v>ﾘｸﾄ</v>
      </c>
      <c r="H2350" s="154">
        <f t="shared" si="413"/>
        <v>2</v>
      </c>
      <c r="I2350" s="152" t="str">
        <f t="shared" si="414"/>
        <v>都福生</v>
      </c>
      <c r="K2350" s="152" t="str">
        <f t="shared" si="415"/>
        <v>男</v>
      </c>
      <c r="M2350" s="380">
        <v>63806</v>
      </c>
      <c r="N2350" s="380" t="s">
        <v>142</v>
      </c>
      <c r="O2350" s="380" t="s">
        <v>1542</v>
      </c>
      <c r="P2350" s="380" t="s">
        <v>431</v>
      </c>
      <c r="Q2350" s="380" t="s">
        <v>1516</v>
      </c>
      <c r="R2350" s="380" t="s">
        <v>885</v>
      </c>
      <c r="S2350" s="379"/>
      <c r="T2350" s="380">
        <v>2</v>
      </c>
    </row>
    <row r="2351" spans="1:20" x14ac:dyDescent="0.2">
      <c r="A2351" s="151">
        <f t="shared" si="406"/>
        <v>63807</v>
      </c>
      <c r="B2351" s="151">
        <f t="shared" si="407"/>
        <v>6</v>
      </c>
      <c r="C2351" s="152">
        <f t="shared" si="408"/>
        <v>38</v>
      </c>
      <c r="D2351" s="152" t="str">
        <f t="shared" si="409"/>
        <v>木村</v>
      </c>
      <c r="E2351" s="152" t="str">
        <f t="shared" si="410"/>
        <v>匠</v>
      </c>
      <c r="F2351" s="153" t="str">
        <f t="shared" si="411"/>
        <v>ｷﾑﾗ</v>
      </c>
      <c r="G2351" s="153" t="str">
        <f t="shared" si="412"/>
        <v>ﾀｸﾐ</v>
      </c>
      <c r="H2351" s="154">
        <f t="shared" si="413"/>
        <v>2</v>
      </c>
      <c r="I2351" s="152" t="str">
        <f t="shared" si="414"/>
        <v>都福生</v>
      </c>
      <c r="K2351" s="152" t="str">
        <f t="shared" si="415"/>
        <v>男</v>
      </c>
      <c r="M2351" s="380">
        <v>63807</v>
      </c>
      <c r="N2351" s="380" t="s">
        <v>148</v>
      </c>
      <c r="O2351" s="380" t="s">
        <v>122</v>
      </c>
      <c r="P2351" s="380" t="s">
        <v>363</v>
      </c>
      <c r="Q2351" s="380" t="s">
        <v>312</v>
      </c>
      <c r="R2351" s="380" t="s">
        <v>885</v>
      </c>
      <c r="S2351" s="379"/>
      <c r="T2351" s="380">
        <v>2</v>
      </c>
    </row>
    <row r="2352" spans="1:20" x14ac:dyDescent="0.2">
      <c r="A2352" s="151">
        <f t="shared" si="406"/>
        <v>63808</v>
      </c>
      <c r="B2352" s="151">
        <f t="shared" si="407"/>
        <v>6</v>
      </c>
      <c r="C2352" s="152">
        <f t="shared" si="408"/>
        <v>38</v>
      </c>
      <c r="D2352" s="152" t="str">
        <f t="shared" si="409"/>
        <v>大柄</v>
      </c>
      <c r="E2352" s="152" t="str">
        <f t="shared" si="410"/>
        <v>紗夢</v>
      </c>
      <c r="F2352" s="153" t="str">
        <f t="shared" si="411"/>
        <v>ｵｵﾂｶ</v>
      </c>
      <c r="G2352" s="153" t="str">
        <f t="shared" si="412"/>
        <v>ｻﾑ</v>
      </c>
      <c r="H2352" s="154">
        <f t="shared" si="413"/>
        <v>2</v>
      </c>
      <c r="I2352" s="152" t="str">
        <f t="shared" si="414"/>
        <v>都福生</v>
      </c>
      <c r="K2352" s="152" t="str">
        <f t="shared" si="415"/>
        <v>男</v>
      </c>
      <c r="M2352" s="380">
        <v>63808</v>
      </c>
      <c r="N2352" s="380" t="s">
        <v>4720</v>
      </c>
      <c r="O2352" s="380" t="s">
        <v>4721</v>
      </c>
      <c r="P2352" s="380" t="s">
        <v>624</v>
      </c>
      <c r="Q2352" s="380" t="s">
        <v>4722</v>
      </c>
      <c r="R2352" s="380" t="s">
        <v>885</v>
      </c>
      <c r="S2352" s="379"/>
      <c r="T2352" s="380">
        <v>2</v>
      </c>
    </row>
    <row r="2353" spans="1:20" x14ac:dyDescent="0.2">
      <c r="A2353" s="151">
        <f t="shared" si="406"/>
        <v>63809</v>
      </c>
      <c r="B2353" s="151">
        <f t="shared" si="407"/>
        <v>6</v>
      </c>
      <c r="C2353" s="152">
        <f t="shared" si="408"/>
        <v>38</v>
      </c>
      <c r="D2353" s="152" t="str">
        <f t="shared" si="409"/>
        <v>黒田</v>
      </c>
      <c r="E2353" s="152" t="str">
        <f t="shared" si="410"/>
        <v>優紀</v>
      </c>
      <c r="F2353" s="153" t="str">
        <f t="shared" si="411"/>
        <v>ｸﾛﾀﾞ</v>
      </c>
      <c r="G2353" s="153" t="str">
        <f t="shared" si="412"/>
        <v>ﾕｳｷ</v>
      </c>
      <c r="H2353" s="154">
        <f t="shared" si="413"/>
        <v>2</v>
      </c>
      <c r="I2353" s="152" t="str">
        <f t="shared" si="414"/>
        <v>都福生</v>
      </c>
      <c r="K2353" s="152" t="str">
        <f t="shared" si="415"/>
        <v>男</v>
      </c>
      <c r="M2353" s="380">
        <v>63809</v>
      </c>
      <c r="N2353" s="380" t="s">
        <v>1240</v>
      </c>
      <c r="O2353" s="380" t="s">
        <v>4723</v>
      </c>
      <c r="P2353" s="380" t="s">
        <v>1241</v>
      </c>
      <c r="Q2353" s="380" t="s">
        <v>307</v>
      </c>
      <c r="R2353" s="380" t="s">
        <v>885</v>
      </c>
      <c r="S2353" s="379"/>
      <c r="T2353" s="380">
        <v>2</v>
      </c>
    </row>
    <row r="2354" spans="1:20" x14ac:dyDescent="0.2">
      <c r="A2354" s="151">
        <f t="shared" si="406"/>
        <v>63810</v>
      </c>
      <c r="B2354" s="151">
        <f t="shared" si="407"/>
        <v>6</v>
      </c>
      <c r="C2354" s="152">
        <f t="shared" si="408"/>
        <v>38</v>
      </c>
      <c r="D2354" s="152" t="str">
        <f t="shared" si="409"/>
        <v>櫻澤</v>
      </c>
      <c r="E2354" s="152" t="str">
        <f t="shared" si="410"/>
        <v>隆翔</v>
      </c>
      <c r="F2354" s="153" t="str">
        <f t="shared" si="411"/>
        <v>ｻｸﾗｻﾞﾜ</v>
      </c>
      <c r="G2354" s="153" t="str">
        <f t="shared" si="412"/>
        <v>ﾘｮｳ</v>
      </c>
      <c r="H2354" s="154">
        <f t="shared" si="413"/>
        <v>2</v>
      </c>
      <c r="I2354" s="152" t="str">
        <f t="shared" si="414"/>
        <v>都福生</v>
      </c>
      <c r="K2354" s="152" t="str">
        <f t="shared" si="415"/>
        <v>男</v>
      </c>
      <c r="M2354" s="380">
        <v>63810</v>
      </c>
      <c r="N2354" s="380" t="s">
        <v>4724</v>
      </c>
      <c r="O2354" s="380" t="s">
        <v>4725</v>
      </c>
      <c r="P2354" s="380" t="s">
        <v>4726</v>
      </c>
      <c r="Q2354" s="380" t="s">
        <v>396</v>
      </c>
      <c r="R2354" s="380" t="s">
        <v>885</v>
      </c>
      <c r="S2354" s="379"/>
      <c r="T2354" s="380">
        <v>2</v>
      </c>
    </row>
    <row r="2355" spans="1:20" x14ac:dyDescent="0.2">
      <c r="A2355" s="151">
        <f t="shared" si="406"/>
        <v>63811</v>
      </c>
      <c r="B2355" s="151">
        <f t="shared" si="407"/>
        <v>6</v>
      </c>
      <c r="C2355" s="152">
        <f t="shared" si="408"/>
        <v>38</v>
      </c>
      <c r="D2355" s="152" t="str">
        <f t="shared" si="409"/>
        <v>多田</v>
      </c>
      <c r="E2355" s="152" t="str">
        <f t="shared" si="410"/>
        <v>慶祐</v>
      </c>
      <c r="F2355" s="153" t="str">
        <f t="shared" si="411"/>
        <v>ﾀﾀﾞ</v>
      </c>
      <c r="G2355" s="153" t="str">
        <f t="shared" si="412"/>
        <v>ｹｲｽｹ</v>
      </c>
      <c r="H2355" s="154">
        <f t="shared" si="413"/>
        <v>2</v>
      </c>
      <c r="I2355" s="152" t="str">
        <f t="shared" si="414"/>
        <v>都福生</v>
      </c>
      <c r="K2355" s="152" t="str">
        <f t="shared" si="415"/>
        <v>男</v>
      </c>
      <c r="M2355" s="380">
        <v>63811</v>
      </c>
      <c r="N2355" s="380" t="s">
        <v>4727</v>
      </c>
      <c r="O2355" s="380" t="s">
        <v>4728</v>
      </c>
      <c r="P2355" s="380" t="s">
        <v>4729</v>
      </c>
      <c r="Q2355" s="380" t="s">
        <v>306</v>
      </c>
      <c r="R2355" s="380" t="s">
        <v>885</v>
      </c>
      <c r="S2355" s="379"/>
      <c r="T2355" s="380">
        <v>2</v>
      </c>
    </row>
    <row r="2356" spans="1:20" x14ac:dyDescent="0.2">
      <c r="A2356" s="151">
        <f t="shared" si="406"/>
        <v>63812</v>
      </c>
      <c r="B2356" s="151">
        <f t="shared" si="407"/>
        <v>6</v>
      </c>
      <c r="C2356" s="152">
        <f t="shared" si="408"/>
        <v>38</v>
      </c>
      <c r="D2356" s="152" t="str">
        <f t="shared" si="409"/>
        <v>妹尾</v>
      </c>
      <c r="E2356" s="152" t="str">
        <f t="shared" si="410"/>
        <v>遼</v>
      </c>
      <c r="F2356" s="153" t="str">
        <f t="shared" si="411"/>
        <v>ｾｵ</v>
      </c>
      <c r="G2356" s="153" t="str">
        <f t="shared" si="412"/>
        <v>ﾘｮｳ</v>
      </c>
      <c r="H2356" s="154">
        <f t="shared" si="413"/>
        <v>1</v>
      </c>
      <c r="I2356" s="152" t="str">
        <f t="shared" si="414"/>
        <v>都福生</v>
      </c>
      <c r="K2356" s="152" t="str">
        <f t="shared" si="415"/>
        <v>男</v>
      </c>
      <c r="M2356" s="380">
        <v>63812</v>
      </c>
      <c r="N2356" s="380" t="s">
        <v>6314</v>
      </c>
      <c r="O2356" s="380" t="s">
        <v>132</v>
      </c>
      <c r="P2356" s="380" t="s">
        <v>6315</v>
      </c>
      <c r="Q2356" s="380" t="s">
        <v>396</v>
      </c>
      <c r="R2356" s="380" t="s">
        <v>885</v>
      </c>
      <c r="S2356" s="379"/>
      <c r="T2356" s="380">
        <v>1</v>
      </c>
    </row>
    <row r="2357" spans="1:20" x14ac:dyDescent="0.2">
      <c r="A2357" s="151">
        <f t="shared" si="406"/>
        <v>63813</v>
      </c>
      <c r="B2357" s="151">
        <f t="shared" si="407"/>
        <v>6</v>
      </c>
      <c r="C2357" s="152">
        <f t="shared" si="408"/>
        <v>38</v>
      </c>
      <c r="D2357" s="152" t="str">
        <f t="shared" si="409"/>
        <v>北林</v>
      </c>
      <c r="E2357" s="152" t="str">
        <f t="shared" si="410"/>
        <v>幸真</v>
      </c>
      <c r="F2357" s="153" t="str">
        <f t="shared" si="411"/>
        <v>ｷﾀﾊﾞﾔｼ</v>
      </c>
      <c r="G2357" s="153" t="str">
        <f t="shared" si="412"/>
        <v>ｺｳﾏ</v>
      </c>
      <c r="H2357" s="154">
        <f t="shared" si="413"/>
        <v>1</v>
      </c>
      <c r="I2357" s="152" t="str">
        <f t="shared" si="414"/>
        <v>都福生</v>
      </c>
      <c r="K2357" s="152" t="str">
        <f t="shared" si="415"/>
        <v>男</v>
      </c>
      <c r="M2357" s="380">
        <v>63813</v>
      </c>
      <c r="N2357" s="380" t="s">
        <v>6316</v>
      </c>
      <c r="O2357" s="380" t="s">
        <v>6317</v>
      </c>
      <c r="P2357" s="380" t="s">
        <v>6318</v>
      </c>
      <c r="Q2357" s="380" t="s">
        <v>6319</v>
      </c>
      <c r="R2357" s="380" t="s">
        <v>885</v>
      </c>
      <c r="S2357" s="379"/>
      <c r="T2357" s="380">
        <v>1</v>
      </c>
    </row>
    <row r="2358" spans="1:20" x14ac:dyDescent="0.2">
      <c r="A2358" s="151">
        <f t="shared" si="406"/>
        <v>63814</v>
      </c>
      <c r="B2358" s="151">
        <f t="shared" si="407"/>
        <v>6</v>
      </c>
      <c r="C2358" s="152">
        <f t="shared" si="408"/>
        <v>38</v>
      </c>
      <c r="D2358" s="152" t="str">
        <f t="shared" si="409"/>
        <v>小田</v>
      </c>
      <c r="E2358" s="152" t="str">
        <f t="shared" si="410"/>
        <v>涼介</v>
      </c>
      <c r="F2358" s="153" t="str">
        <f t="shared" si="411"/>
        <v>ｵﾀﾞ</v>
      </c>
      <c r="G2358" s="153" t="str">
        <f t="shared" si="412"/>
        <v>ﾘｮｳｽｹ</v>
      </c>
      <c r="H2358" s="154">
        <f t="shared" si="413"/>
        <v>1</v>
      </c>
      <c r="I2358" s="152" t="str">
        <f t="shared" si="414"/>
        <v>都福生</v>
      </c>
      <c r="K2358" s="152" t="str">
        <f t="shared" si="415"/>
        <v>男</v>
      </c>
      <c r="M2358" s="380">
        <v>63814</v>
      </c>
      <c r="N2358" s="380" t="s">
        <v>1201</v>
      </c>
      <c r="O2358" s="380" t="s">
        <v>621</v>
      </c>
      <c r="P2358" s="380" t="s">
        <v>1202</v>
      </c>
      <c r="Q2358" s="380" t="s">
        <v>457</v>
      </c>
      <c r="R2358" s="380" t="s">
        <v>885</v>
      </c>
      <c r="S2358" s="379"/>
      <c r="T2358" s="380">
        <v>1</v>
      </c>
    </row>
    <row r="2359" spans="1:20" x14ac:dyDescent="0.2">
      <c r="A2359" s="151">
        <f t="shared" si="406"/>
        <v>63815</v>
      </c>
      <c r="B2359" s="151">
        <f t="shared" si="407"/>
        <v>6</v>
      </c>
      <c r="C2359" s="152">
        <f t="shared" si="408"/>
        <v>38</v>
      </c>
      <c r="D2359" s="152" t="str">
        <f t="shared" si="409"/>
        <v>松岡</v>
      </c>
      <c r="E2359" s="152" t="str">
        <f t="shared" si="410"/>
        <v>陸空</v>
      </c>
      <c r="F2359" s="153" t="str">
        <f t="shared" si="411"/>
        <v>ﾏﾂｵｶ</v>
      </c>
      <c r="G2359" s="153" t="str">
        <f t="shared" si="412"/>
        <v>ﾘｸ</v>
      </c>
      <c r="H2359" s="154">
        <f t="shared" si="413"/>
        <v>1</v>
      </c>
      <c r="I2359" s="152" t="str">
        <f t="shared" si="414"/>
        <v>都福生</v>
      </c>
      <c r="K2359" s="152" t="str">
        <f t="shared" si="415"/>
        <v>男</v>
      </c>
      <c r="M2359" s="380">
        <v>63815</v>
      </c>
      <c r="N2359" s="380" t="s">
        <v>2568</v>
      </c>
      <c r="O2359" s="380" t="s">
        <v>6320</v>
      </c>
      <c r="P2359" s="380" t="s">
        <v>2569</v>
      </c>
      <c r="Q2359" s="380" t="s">
        <v>371</v>
      </c>
      <c r="R2359" s="380" t="s">
        <v>885</v>
      </c>
      <c r="S2359" s="379"/>
      <c r="T2359" s="380">
        <v>1</v>
      </c>
    </row>
    <row r="2360" spans="1:20" x14ac:dyDescent="0.2">
      <c r="A2360" s="151">
        <f t="shared" si="406"/>
        <v>63816</v>
      </c>
      <c r="B2360" s="151">
        <f t="shared" si="407"/>
        <v>6</v>
      </c>
      <c r="C2360" s="152">
        <f t="shared" si="408"/>
        <v>38</v>
      </c>
      <c r="D2360" s="152" t="str">
        <f t="shared" si="409"/>
        <v>大橋</v>
      </c>
      <c r="E2360" s="152" t="str">
        <f t="shared" si="410"/>
        <v>諒也</v>
      </c>
      <c r="F2360" s="153" t="str">
        <f t="shared" si="411"/>
        <v>ｵｵﾊｼ</v>
      </c>
      <c r="G2360" s="153" t="str">
        <f t="shared" si="412"/>
        <v>ﾘｮｳﾔ</v>
      </c>
      <c r="H2360" s="154">
        <f t="shared" si="413"/>
        <v>1</v>
      </c>
      <c r="I2360" s="152" t="str">
        <f t="shared" si="414"/>
        <v>都福生</v>
      </c>
      <c r="K2360" s="152" t="str">
        <f t="shared" si="415"/>
        <v>男</v>
      </c>
      <c r="M2360" s="380">
        <v>63816</v>
      </c>
      <c r="N2360" s="380" t="s">
        <v>2536</v>
      </c>
      <c r="O2360" s="380" t="s">
        <v>5379</v>
      </c>
      <c r="P2360" s="380" t="s">
        <v>2537</v>
      </c>
      <c r="Q2360" s="380" t="s">
        <v>640</v>
      </c>
      <c r="R2360" s="380" t="s">
        <v>885</v>
      </c>
      <c r="S2360" s="379"/>
      <c r="T2360" s="380">
        <v>1</v>
      </c>
    </row>
    <row r="2361" spans="1:20" x14ac:dyDescent="0.2">
      <c r="A2361" s="151">
        <f t="shared" si="406"/>
        <v>63817</v>
      </c>
      <c r="B2361" s="151">
        <f t="shared" si="407"/>
        <v>6</v>
      </c>
      <c r="C2361" s="152">
        <f t="shared" si="408"/>
        <v>38</v>
      </c>
      <c r="D2361" s="152" t="str">
        <f t="shared" si="409"/>
        <v>田中</v>
      </c>
      <c r="E2361" s="152" t="str">
        <f t="shared" si="410"/>
        <v>寛也</v>
      </c>
      <c r="F2361" s="153" t="str">
        <f t="shared" si="411"/>
        <v>ﾀﾅｶ</v>
      </c>
      <c r="G2361" s="153" t="str">
        <f t="shared" si="412"/>
        <v>ﾄﾓﾔ</v>
      </c>
      <c r="H2361" s="154">
        <f t="shared" si="413"/>
        <v>1</v>
      </c>
      <c r="I2361" s="152" t="str">
        <f t="shared" si="414"/>
        <v>都福生</v>
      </c>
      <c r="K2361" s="152" t="str">
        <f t="shared" si="415"/>
        <v>男</v>
      </c>
      <c r="M2361" s="380">
        <v>63817</v>
      </c>
      <c r="N2361" s="380" t="s">
        <v>138</v>
      </c>
      <c r="O2361" s="380" t="s">
        <v>6321</v>
      </c>
      <c r="P2361" s="380" t="s">
        <v>418</v>
      </c>
      <c r="Q2361" s="380" t="s">
        <v>454</v>
      </c>
      <c r="R2361" s="380" t="s">
        <v>885</v>
      </c>
      <c r="S2361" s="379"/>
      <c r="T2361" s="380">
        <v>1</v>
      </c>
    </row>
    <row r="2362" spans="1:20" x14ac:dyDescent="0.2">
      <c r="A2362" s="151">
        <f t="shared" si="406"/>
        <v>63818</v>
      </c>
      <c r="B2362" s="151">
        <f t="shared" si="407"/>
        <v>6</v>
      </c>
      <c r="C2362" s="152">
        <f t="shared" si="408"/>
        <v>38</v>
      </c>
      <c r="D2362" s="152" t="str">
        <f t="shared" si="409"/>
        <v>松田</v>
      </c>
      <c r="E2362" s="152" t="str">
        <f t="shared" si="410"/>
        <v>敬太朗</v>
      </c>
      <c r="F2362" s="153" t="str">
        <f t="shared" si="411"/>
        <v>ﾏﾂﾀﾞ</v>
      </c>
      <c r="G2362" s="153" t="str">
        <f t="shared" si="412"/>
        <v>ｹｲﾀﾛｳ</v>
      </c>
      <c r="H2362" s="154">
        <f t="shared" si="413"/>
        <v>1</v>
      </c>
      <c r="I2362" s="152" t="str">
        <f t="shared" si="414"/>
        <v>都福生</v>
      </c>
      <c r="K2362" s="152" t="str">
        <f t="shared" si="415"/>
        <v>男</v>
      </c>
      <c r="M2362" s="380">
        <v>63818</v>
      </c>
      <c r="N2362" s="380" t="s">
        <v>1709</v>
      </c>
      <c r="O2362" s="380" t="s">
        <v>6322</v>
      </c>
      <c r="P2362" s="380" t="s">
        <v>1710</v>
      </c>
      <c r="Q2362" s="380" t="s">
        <v>2192</v>
      </c>
      <c r="R2362" s="380" t="s">
        <v>885</v>
      </c>
      <c r="S2362" s="379"/>
      <c r="T2362" s="380">
        <v>1</v>
      </c>
    </row>
    <row r="2363" spans="1:20" x14ac:dyDescent="0.2">
      <c r="A2363" s="151">
        <f t="shared" si="406"/>
        <v>63819</v>
      </c>
      <c r="B2363" s="151">
        <f t="shared" si="407"/>
        <v>6</v>
      </c>
      <c r="C2363" s="152">
        <f t="shared" si="408"/>
        <v>38</v>
      </c>
      <c r="D2363" s="152" t="str">
        <f t="shared" si="409"/>
        <v>加藤</v>
      </c>
      <c r="E2363" s="152" t="str">
        <f t="shared" si="410"/>
        <v>聖哉</v>
      </c>
      <c r="F2363" s="153" t="str">
        <f t="shared" si="411"/>
        <v>ｶﾄｳ</v>
      </c>
      <c r="G2363" s="153" t="str">
        <f t="shared" si="412"/>
        <v>ｾｲﾔ</v>
      </c>
      <c r="H2363" s="154">
        <f t="shared" si="413"/>
        <v>1</v>
      </c>
      <c r="I2363" s="152" t="str">
        <f t="shared" si="414"/>
        <v>都福生</v>
      </c>
      <c r="K2363" s="152" t="str">
        <f t="shared" si="415"/>
        <v>男</v>
      </c>
      <c r="M2363" s="380">
        <v>63819</v>
      </c>
      <c r="N2363" s="380" t="s">
        <v>111</v>
      </c>
      <c r="O2363" s="380" t="s">
        <v>4478</v>
      </c>
      <c r="P2363" s="380" t="s">
        <v>348</v>
      </c>
      <c r="Q2363" s="380" t="s">
        <v>572</v>
      </c>
      <c r="R2363" s="380" t="s">
        <v>885</v>
      </c>
      <c r="S2363" s="379"/>
      <c r="T2363" s="380">
        <v>1</v>
      </c>
    </row>
    <row r="2364" spans="1:20" x14ac:dyDescent="0.2">
      <c r="A2364" s="151">
        <f t="shared" si="406"/>
        <v>63820</v>
      </c>
      <c r="B2364" s="151">
        <f t="shared" si="407"/>
        <v>6</v>
      </c>
      <c r="C2364" s="152">
        <f t="shared" si="408"/>
        <v>38</v>
      </c>
      <c r="D2364" s="152" t="str">
        <f t="shared" si="409"/>
        <v>沼田</v>
      </c>
      <c r="E2364" s="152" t="str">
        <f t="shared" si="410"/>
        <v>優斗</v>
      </c>
      <c r="F2364" s="153" t="str">
        <f t="shared" si="411"/>
        <v>ﾇﾏﾀ</v>
      </c>
      <c r="G2364" s="153" t="str">
        <f t="shared" si="412"/>
        <v>ﾕｳﾄ</v>
      </c>
      <c r="H2364" s="154">
        <f t="shared" si="413"/>
        <v>1</v>
      </c>
      <c r="I2364" s="152" t="str">
        <f t="shared" si="414"/>
        <v>都福生</v>
      </c>
      <c r="K2364" s="152" t="str">
        <f t="shared" si="415"/>
        <v>男</v>
      </c>
      <c r="M2364" s="380">
        <v>63820</v>
      </c>
      <c r="N2364" s="380" t="s">
        <v>6323</v>
      </c>
      <c r="O2364" s="380" t="s">
        <v>1305</v>
      </c>
      <c r="P2364" s="380" t="s">
        <v>6324</v>
      </c>
      <c r="Q2364" s="380" t="s">
        <v>423</v>
      </c>
      <c r="R2364" s="380" t="s">
        <v>885</v>
      </c>
      <c r="S2364" s="379"/>
      <c r="T2364" s="380">
        <v>1</v>
      </c>
    </row>
    <row r="2365" spans="1:20" x14ac:dyDescent="0.2">
      <c r="A2365" s="151">
        <f t="shared" si="406"/>
        <v>63821</v>
      </c>
      <c r="B2365" s="151">
        <f t="shared" si="407"/>
        <v>6</v>
      </c>
      <c r="C2365" s="152">
        <f t="shared" si="408"/>
        <v>38</v>
      </c>
      <c r="D2365" s="152" t="str">
        <f t="shared" si="409"/>
        <v>望月</v>
      </c>
      <c r="E2365" s="152" t="str">
        <f t="shared" si="410"/>
        <v>恵太</v>
      </c>
      <c r="F2365" s="153" t="str">
        <f t="shared" si="411"/>
        <v>ﾓﾁﾂﾞｷ</v>
      </c>
      <c r="G2365" s="153" t="str">
        <f t="shared" si="412"/>
        <v>ｹｲﾀ</v>
      </c>
      <c r="H2365" s="154">
        <f t="shared" si="413"/>
        <v>1</v>
      </c>
      <c r="I2365" s="152" t="str">
        <f t="shared" si="414"/>
        <v>都福生</v>
      </c>
      <c r="K2365" s="152" t="str">
        <f t="shared" si="415"/>
        <v>男</v>
      </c>
      <c r="M2365" s="380">
        <v>63821</v>
      </c>
      <c r="N2365" s="380" t="s">
        <v>984</v>
      </c>
      <c r="O2365" s="380" t="s">
        <v>6325</v>
      </c>
      <c r="P2365" s="380" t="s">
        <v>985</v>
      </c>
      <c r="Q2365" s="380" t="s">
        <v>358</v>
      </c>
      <c r="R2365" s="380" t="s">
        <v>885</v>
      </c>
      <c r="S2365" s="379"/>
      <c r="T2365" s="380">
        <v>1</v>
      </c>
    </row>
    <row r="2366" spans="1:20" x14ac:dyDescent="0.2">
      <c r="A2366" s="151">
        <f t="shared" si="406"/>
        <v>63822</v>
      </c>
      <c r="B2366" s="151">
        <f t="shared" si="407"/>
        <v>6</v>
      </c>
      <c r="C2366" s="152">
        <f t="shared" si="408"/>
        <v>38</v>
      </c>
      <c r="D2366" s="152" t="str">
        <f t="shared" si="409"/>
        <v>加藤</v>
      </c>
      <c r="E2366" s="152" t="str">
        <f t="shared" si="410"/>
        <v>優之助</v>
      </c>
      <c r="F2366" s="153" t="str">
        <f t="shared" si="411"/>
        <v>ｶﾄｳ</v>
      </c>
      <c r="G2366" s="153" t="str">
        <f t="shared" si="412"/>
        <v>ﾕｳﾉｽｹ</v>
      </c>
      <c r="H2366" s="154">
        <f t="shared" si="413"/>
        <v>1</v>
      </c>
      <c r="I2366" s="152" t="str">
        <f t="shared" si="414"/>
        <v>都福生</v>
      </c>
      <c r="K2366" s="152" t="str">
        <f t="shared" si="415"/>
        <v>男</v>
      </c>
      <c r="M2366" s="380">
        <v>63822</v>
      </c>
      <c r="N2366" s="380" t="s">
        <v>111</v>
      </c>
      <c r="O2366" s="380" t="s">
        <v>6326</v>
      </c>
      <c r="P2366" s="380" t="s">
        <v>348</v>
      </c>
      <c r="Q2366" s="380" t="s">
        <v>6327</v>
      </c>
      <c r="R2366" s="380" t="s">
        <v>885</v>
      </c>
      <c r="S2366" s="379"/>
      <c r="T2366" s="380">
        <v>1</v>
      </c>
    </row>
    <row r="2367" spans="1:20" x14ac:dyDescent="0.2">
      <c r="A2367" s="151">
        <f t="shared" si="406"/>
        <v>63848</v>
      </c>
      <c r="B2367" s="151">
        <f t="shared" si="407"/>
        <v>6</v>
      </c>
      <c r="C2367" s="152">
        <f t="shared" si="408"/>
        <v>38</v>
      </c>
      <c r="D2367" s="152" t="str">
        <f t="shared" si="409"/>
        <v>荒川</v>
      </c>
      <c r="E2367" s="152" t="str">
        <f t="shared" si="410"/>
        <v>智哉</v>
      </c>
      <c r="F2367" s="153" t="str">
        <f t="shared" si="411"/>
        <v>ｱﾗｶﾜ</v>
      </c>
      <c r="G2367" s="153" t="str">
        <f t="shared" si="412"/>
        <v>ﾄﾓﾔ</v>
      </c>
      <c r="H2367" s="154">
        <f t="shared" si="413"/>
        <v>3</v>
      </c>
      <c r="I2367" s="152" t="str">
        <f t="shared" si="414"/>
        <v>都福生</v>
      </c>
      <c r="K2367" s="152" t="str">
        <f t="shared" si="415"/>
        <v>男</v>
      </c>
      <c r="M2367" s="380">
        <v>63848</v>
      </c>
      <c r="N2367" s="380" t="s">
        <v>1193</v>
      </c>
      <c r="O2367" s="380" t="s">
        <v>1456</v>
      </c>
      <c r="P2367" s="380" t="s">
        <v>1194</v>
      </c>
      <c r="Q2367" s="380" t="s">
        <v>454</v>
      </c>
      <c r="R2367" s="380" t="s">
        <v>885</v>
      </c>
      <c r="S2367" s="379"/>
      <c r="T2367" s="380">
        <v>3</v>
      </c>
    </row>
    <row r="2368" spans="1:20" x14ac:dyDescent="0.2">
      <c r="A2368" s="151">
        <f t="shared" si="406"/>
        <v>63849</v>
      </c>
      <c r="B2368" s="151">
        <f t="shared" si="407"/>
        <v>6</v>
      </c>
      <c r="C2368" s="152">
        <f t="shared" si="408"/>
        <v>38</v>
      </c>
      <c r="D2368" s="152" t="str">
        <f t="shared" si="409"/>
        <v>長田</v>
      </c>
      <c r="E2368" s="152" t="str">
        <f t="shared" si="410"/>
        <v>拓己</v>
      </c>
      <c r="F2368" s="153" t="str">
        <f t="shared" si="411"/>
        <v>ｵｻﾀﾞ</v>
      </c>
      <c r="G2368" s="153" t="str">
        <f t="shared" si="412"/>
        <v>ﾀｸﾐ</v>
      </c>
      <c r="H2368" s="154">
        <f t="shared" si="413"/>
        <v>3</v>
      </c>
      <c r="I2368" s="152" t="str">
        <f t="shared" si="414"/>
        <v>都福生</v>
      </c>
      <c r="K2368" s="152" t="str">
        <f t="shared" si="415"/>
        <v>男</v>
      </c>
      <c r="M2368" s="380">
        <v>63849</v>
      </c>
      <c r="N2368" s="380" t="s">
        <v>2062</v>
      </c>
      <c r="O2368" s="380" t="s">
        <v>1982</v>
      </c>
      <c r="P2368" s="380" t="s">
        <v>2272</v>
      </c>
      <c r="Q2368" s="380" t="s">
        <v>312</v>
      </c>
      <c r="R2368" s="380" t="s">
        <v>885</v>
      </c>
      <c r="S2368" s="379"/>
      <c r="T2368" s="380">
        <v>3</v>
      </c>
    </row>
    <row r="2369" spans="1:20" x14ac:dyDescent="0.2">
      <c r="A2369" s="151">
        <f t="shared" si="406"/>
        <v>63850</v>
      </c>
      <c r="B2369" s="151">
        <f t="shared" si="407"/>
        <v>6</v>
      </c>
      <c r="C2369" s="152">
        <f t="shared" si="408"/>
        <v>38</v>
      </c>
      <c r="D2369" s="152" t="str">
        <f t="shared" si="409"/>
        <v>平林</v>
      </c>
      <c r="E2369" s="152" t="str">
        <f t="shared" si="410"/>
        <v>涼</v>
      </c>
      <c r="F2369" s="153" t="str">
        <f t="shared" si="411"/>
        <v>ﾋﾗﾊﾞﾔｼ</v>
      </c>
      <c r="G2369" s="153" t="str">
        <f t="shared" si="412"/>
        <v>ﾘｮｳ</v>
      </c>
      <c r="H2369" s="154">
        <f t="shared" si="413"/>
        <v>3</v>
      </c>
      <c r="I2369" s="152" t="str">
        <f t="shared" si="414"/>
        <v>都福生</v>
      </c>
      <c r="K2369" s="152" t="str">
        <f t="shared" si="415"/>
        <v>男</v>
      </c>
      <c r="M2369" s="380">
        <v>63850</v>
      </c>
      <c r="N2369" s="380" t="s">
        <v>2608</v>
      </c>
      <c r="O2369" s="380" t="s">
        <v>178</v>
      </c>
      <c r="P2369" s="380" t="s">
        <v>2609</v>
      </c>
      <c r="Q2369" s="380" t="s">
        <v>396</v>
      </c>
      <c r="R2369" s="380" t="s">
        <v>885</v>
      </c>
      <c r="S2369" s="379"/>
      <c r="T2369" s="380">
        <v>3</v>
      </c>
    </row>
    <row r="2370" spans="1:20" x14ac:dyDescent="0.2">
      <c r="A2370" s="151">
        <f t="shared" si="406"/>
        <v>63851</v>
      </c>
      <c r="B2370" s="151">
        <f t="shared" si="407"/>
        <v>6</v>
      </c>
      <c r="C2370" s="152">
        <f t="shared" si="408"/>
        <v>38</v>
      </c>
      <c r="D2370" s="152" t="str">
        <f t="shared" si="409"/>
        <v>髙橋</v>
      </c>
      <c r="E2370" s="152" t="str">
        <f t="shared" si="410"/>
        <v>萌</v>
      </c>
      <c r="F2370" s="153" t="str">
        <f t="shared" si="411"/>
        <v>ﾀｶﾊｼ</v>
      </c>
      <c r="G2370" s="153" t="str">
        <f t="shared" si="412"/>
        <v>ﾓｴ</v>
      </c>
      <c r="H2370" s="154">
        <f t="shared" si="413"/>
        <v>1</v>
      </c>
      <c r="I2370" s="152" t="str">
        <f t="shared" si="414"/>
        <v>都福生</v>
      </c>
      <c r="K2370" s="152" t="str">
        <f t="shared" si="415"/>
        <v>女</v>
      </c>
      <c r="M2370" s="380">
        <v>63851</v>
      </c>
      <c r="N2370" s="380" t="s">
        <v>149</v>
      </c>
      <c r="O2370" s="380" t="s">
        <v>135</v>
      </c>
      <c r="P2370" s="380" t="s">
        <v>302</v>
      </c>
      <c r="Q2370" s="380" t="s">
        <v>410</v>
      </c>
      <c r="R2370" s="380" t="s">
        <v>886</v>
      </c>
      <c r="S2370" s="379"/>
      <c r="T2370" s="380">
        <v>1</v>
      </c>
    </row>
    <row r="2371" spans="1:20" x14ac:dyDescent="0.2">
      <c r="A2371" s="151">
        <f t="shared" si="406"/>
        <v>63852</v>
      </c>
      <c r="B2371" s="151">
        <f t="shared" si="407"/>
        <v>6</v>
      </c>
      <c r="C2371" s="152">
        <f t="shared" si="408"/>
        <v>38</v>
      </c>
      <c r="D2371" s="152" t="str">
        <f t="shared" si="409"/>
        <v>高山</v>
      </c>
      <c r="E2371" s="152" t="str">
        <f t="shared" si="410"/>
        <v>夏葵</v>
      </c>
      <c r="F2371" s="153" t="str">
        <f t="shared" si="411"/>
        <v>ﾀｶﾔﾏ</v>
      </c>
      <c r="G2371" s="153" t="str">
        <f t="shared" si="412"/>
        <v>ﾅﾂｷ</v>
      </c>
      <c r="H2371" s="154">
        <f t="shared" si="413"/>
        <v>1</v>
      </c>
      <c r="I2371" s="152" t="str">
        <f t="shared" si="414"/>
        <v>都福生</v>
      </c>
      <c r="K2371" s="152" t="str">
        <f t="shared" si="415"/>
        <v>女</v>
      </c>
      <c r="M2371" s="380">
        <v>63852</v>
      </c>
      <c r="N2371" s="380" t="s">
        <v>4789</v>
      </c>
      <c r="O2371" s="380" t="s">
        <v>6328</v>
      </c>
      <c r="P2371" s="380" t="s">
        <v>522</v>
      </c>
      <c r="Q2371" s="380" t="s">
        <v>345</v>
      </c>
      <c r="R2371" s="380" t="s">
        <v>886</v>
      </c>
      <c r="S2371" s="379"/>
      <c r="T2371" s="380">
        <v>1</v>
      </c>
    </row>
    <row r="2372" spans="1:20" x14ac:dyDescent="0.2">
      <c r="A2372" s="151">
        <f t="shared" si="406"/>
        <v>63853</v>
      </c>
      <c r="B2372" s="151">
        <f t="shared" si="407"/>
        <v>6</v>
      </c>
      <c r="C2372" s="152">
        <f t="shared" si="408"/>
        <v>38</v>
      </c>
      <c r="D2372" s="152" t="str">
        <f t="shared" si="409"/>
        <v>江守</v>
      </c>
      <c r="E2372" s="152" t="str">
        <f t="shared" si="410"/>
        <v>明日香</v>
      </c>
      <c r="F2372" s="153" t="str">
        <f t="shared" si="411"/>
        <v>ｴﾓﾘ</v>
      </c>
      <c r="G2372" s="153" t="str">
        <f t="shared" si="412"/>
        <v>ｱｽｶ</v>
      </c>
      <c r="H2372" s="154">
        <f t="shared" si="413"/>
        <v>1</v>
      </c>
      <c r="I2372" s="152" t="str">
        <f t="shared" si="414"/>
        <v>都福生</v>
      </c>
      <c r="K2372" s="152" t="str">
        <f t="shared" si="415"/>
        <v>女</v>
      </c>
      <c r="M2372" s="380">
        <v>63853</v>
      </c>
      <c r="N2372" s="380" t="s">
        <v>6590</v>
      </c>
      <c r="O2372" s="380" t="s">
        <v>171</v>
      </c>
      <c r="P2372" s="380" t="s">
        <v>6591</v>
      </c>
      <c r="Q2372" s="380" t="s">
        <v>538</v>
      </c>
      <c r="R2372" s="380" t="s">
        <v>886</v>
      </c>
      <c r="S2372" s="379"/>
      <c r="T2372" s="380">
        <v>1</v>
      </c>
    </row>
    <row r="2373" spans="1:20" x14ac:dyDescent="0.2">
      <c r="A2373" s="151">
        <f t="shared" si="406"/>
        <v>64001</v>
      </c>
      <c r="B2373" s="151">
        <f t="shared" si="407"/>
        <v>6</v>
      </c>
      <c r="C2373" s="152">
        <f t="shared" si="408"/>
        <v>40</v>
      </c>
      <c r="D2373" s="152" t="str">
        <f t="shared" si="409"/>
        <v>岡田</v>
      </c>
      <c r="E2373" s="152" t="str">
        <f t="shared" si="410"/>
        <v>大樹</v>
      </c>
      <c r="F2373" s="153" t="str">
        <f t="shared" si="411"/>
        <v>ｵｶﾀﾞ</v>
      </c>
      <c r="G2373" s="153" t="str">
        <f t="shared" si="412"/>
        <v>ﾀｲｷ</v>
      </c>
      <c r="H2373" s="154">
        <f t="shared" si="413"/>
        <v>1</v>
      </c>
      <c r="I2373" s="152" t="str">
        <f t="shared" si="414"/>
        <v>都多摩</v>
      </c>
      <c r="K2373" s="152" t="str">
        <f t="shared" si="415"/>
        <v>男</v>
      </c>
      <c r="M2373" s="380">
        <v>64001</v>
      </c>
      <c r="N2373" s="380" t="s">
        <v>110</v>
      </c>
      <c r="O2373" s="380" t="s">
        <v>157</v>
      </c>
      <c r="P2373" s="380" t="s">
        <v>332</v>
      </c>
      <c r="Q2373" s="380" t="s">
        <v>982</v>
      </c>
      <c r="R2373" s="380" t="s">
        <v>885</v>
      </c>
      <c r="S2373" s="379"/>
      <c r="T2373" s="380">
        <v>1</v>
      </c>
    </row>
    <row r="2374" spans="1:20" x14ac:dyDescent="0.2">
      <c r="A2374" s="151">
        <f t="shared" si="406"/>
        <v>64002</v>
      </c>
      <c r="B2374" s="151">
        <f t="shared" si="407"/>
        <v>6</v>
      </c>
      <c r="C2374" s="152">
        <f t="shared" si="408"/>
        <v>40</v>
      </c>
      <c r="D2374" s="152" t="str">
        <f t="shared" si="409"/>
        <v>根本</v>
      </c>
      <c r="E2374" s="152" t="str">
        <f t="shared" si="410"/>
        <v>翼</v>
      </c>
      <c r="F2374" s="153" t="str">
        <f t="shared" si="411"/>
        <v>ﾈﾓﾄ</v>
      </c>
      <c r="G2374" s="153" t="str">
        <f t="shared" si="412"/>
        <v>ﾂﾊﾞｻ</v>
      </c>
      <c r="H2374" s="154">
        <f t="shared" si="413"/>
        <v>1</v>
      </c>
      <c r="I2374" s="152" t="str">
        <f t="shared" si="414"/>
        <v>都多摩</v>
      </c>
      <c r="K2374" s="152" t="str">
        <f t="shared" si="415"/>
        <v>男</v>
      </c>
      <c r="M2374" s="380">
        <v>64002</v>
      </c>
      <c r="N2374" s="380" t="s">
        <v>1397</v>
      </c>
      <c r="O2374" s="380" t="s">
        <v>291</v>
      </c>
      <c r="P2374" s="380" t="s">
        <v>1398</v>
      </c>
      <c r="Q2374" s="380" t="s">
        <v>448</v>
      </c>
      <c r="R2374" s="380" t="s">
        <v>885</v>
      </c>
      <c r="S2374" s="379"/>
      <c r="T2374" s="380">
        <v>1</v>
      </c>
    </row>
    <row r="2375" spans="1:20" x14ac:dyDescent="0.2">
      <c r="A2375" s="151">
        <f t="shared" si="406"/>
        <v>64003</v>
      </c>
      <c r="B2375" s="151">
        <f t="shared" si="407"/>
        <v>6</v>
      </c>
      <c r="C2375" s="152">
        <f t="shared" si="408"/>
        <v>40</v>
      </c>
      <c r="D2375" s="152" t="str">
        <f t="shared" si="409"/>
        <v>前田</v>
      </c>
      <c r="E2375" s="152" t="str">
        <f t="shared" si="410"/>
        <v>優斗</v>
      </c>
      <c r="F2375" s="153" t="str">
        <f t="shared" si="411"/>
        <v>ﾏｴﾀﾞ</v>
      </c>
      <c r="G2375" s="153" t="str">
        <f t="shared" si="412"/>
        <v>ﾕｳﾄ</v>
      </c>
      <c r="H2375" s="154">
        <f t="shared" si="413"/>
        <v>1</v>
      </c>
      <c r="I2375" s="152" t="str">
        <f t="shared" si="414"/>
        <v>都多摩</v>
      </c>
      <c r="K2375" s="152" t="str">
        <f t="shared" si="415"/>
        <v>男</v>
      </c>
      <c r="M2375" s="380">
        <v>64003</v>
      </c>
      <c r="N2375" s="380" t="s">
        <v>176</v>
      </c>
      <c r="O2375" s="380" t="s">
        <v>1305</v>
      </c>
      <c r="P2375" s="380" t="s">
        <v>367</v>
      </c>
      <c r="Q2375" s="380" t="s">
        <v>423</v>
      </c>
      <c r="R2375" s="380" t="s">
        <v>885</v>
      </c>
      <c r="S2375" s="379"/>
      <c r="T2375" s="380">
        <v>1</v>
      </c>
    </row>
    <row r="2376" spans="1:20" x14ac:dyDescent="0.2">
      <c r="A2376" s="151">
        <f t="shared" si="406"/>
        <v>64034</v>
      </c>
      <c r="B2376" s="151">
        <f t="shared" si="407"/>
        <v>6</v>
      </c>
      <c r="C2376" s="152">
        <f t="shared" si="408"/>
        <v>40</v>
      </c>
      <c r="D2376" s="152" t="str">
        <f t="shared" si="409"/>
        <v>木嶋</v>
      </c>
      <c r="E2376" s="152" t="str">
        <f t="shared" si="410"/>
        <v>勇輔</v>
      </c>
      <c r="F2376" s="153" t="str">
        <f t="shared" si="411"/>
        <v>ｷｼﾞﾏ</v>
      </c>
      <c r="G2376" s="153" t="str">
        <f t="shared" si="412"/>
        <v>ﾕｳｽｹ</v>
      </c>
      <c r="H2376" s="154">
        <f t="shared" si="413"/>
        <v>3</v>
      </c>
      <c r="I2376" s="152" t="str">
        <f t="shared" si="414"/>
        <v>都多摩</v>
      </c>
      <c r="K2376" s="152" t="str">
        <f t="shared" si="415"/>
        <v>男</v>
      </c>
      <c r="M2376" s="380">
        <v>64034</v>
      </c>
      <c r="N2376" s="380" t="s">
        <v>2939</v>
      </c>
      <c r="O2376" s="380" t="s">
        <v>1729</v>
      </c>
      <c r="P2376" s="380" t="s">
        <v>2940</v>
      </c>
      <c r="Q2376" s="380" t="s">
        <v>447</v>
      </c>
      <c r="R2376" s="380" t="s">
        <v>885</v>
      </c>
      <c r="S2376" s="379"/>
      <c r="T2376" s="380">
        <v>3</v>
      </c>
    </row>
    <row r="2377" spans="1:20" x14ac:dyDescent="0.2">
      <c r="A2377" s="151">
        <f t="shared" si="406"/>
        <v>64040</v>
      </c>
      <c r="B2377" s="151">
        <f t="shared" si="407"/>
        <v>6</v>
      </c>
      <c r="C2377" s="152">
        <f t="shared" si="408"/>
        <v>40</v>
      </c>
      <c r="D2377" s="152" t="str">
        <f t="shared" si="409"/>
        <v>濱中</v>
      </c>
      <c r="E2377" s="152" t="str">
        <f t="shared" si="410"/>
        <v>駿太</v>
      </c>
      <c r="F2377" s="153" t="str">
        <f t="shared" si="411"/>
        <v>ﾊﾏﾅｶ</v>
      </c>
      <c r="G2377" s="153" t="str">
        <f t="shared" si="412"/>
        <v>ｼｭﾝﾀ</v>
      </c>
      <c r="H2377" s="154">
        <f t="shared" si="413"/>
        <v>3</v>
      </c>
      <c r="I2377" s="152" t="str">
        <f t="shared" si="414"/>
        <v>都多摩</v>
      </c>
      <c r="K2377" s="152" t="str">
        <f t="shared" si="415"/>
        <v>男</v>
      </c>
      <c r="M2377" s="380">
        <v>64040</v>
      </c>
      <c r="N2377" s="380" t="s">
        <v>3047</v>
      </c>
      <c r="O2377" s="380" t="s">
        <v>6329</v>
      </c>
      <c r="P2377" s="380" t="s">
        <v>1308</v>
      </c>
      <c r="Q2377" s="380" t="s">
        <v>468</v>
      </c>
      <c r="R2377" s="380" t="s">
        <v>885</v>
      </c>
      <c r="S2377" s="379"/>
      <c r="T2377" s="380">
        <v>3</v>
      </c>
    </row>
    <row r="2378" spans="1:20" x14ac:dyDescent="0.2">
      <c r="A2378" s="151">
        <f t="shared" si="406"/>
        <v>64060</v>
      </c>
      <c r="B2378" s="151">
        <f t="shared" si="407"/>
        <v>6</v>
      </c>
      <c r="C2378" s="152">
        <f t="shared" si="408"/>
        <v>40</v>
      </c>
      <c r="D2378" s="152" t="str">
        <f t="shared" si="409"/>
        <v>大槻</v>
      </c>
      <c r="E2378" s="152" t="str">
        <f t="shared" si="410"/>
        <v>慧梨花</v>
      </c>
      <c r="F2378" s="153" t="str">
        <f t="shared" si="411"/>
        <v>ｵｵﾂｷ</v>
      </c>
      <c r="G2378" s="153" t="str">
        <f t="shared" si="412"/>
        <v>ｴﾘｶ</v>
      </c>
      <c r="H2378" s="154">
        <f t="shared" si="413"/>
        <v>1</v>
      </c>
      <c r="I2378" s="152" t="str">
        <f t="shared" si="414"/>
        <v>都多摩</v>
      </c>
      <c r="K2378" s="152" t="str">
        <f t="shared" si="415"/>
        <v>女</v>
      </c>
      <c r="M2378" s="380">
        <v>64060</v>
      </c>
      <c r="N2378" s="380" t="s">
        <v>1986</v>
      </c>
      <c r="O2378" s="380" t="s">
        <v>6330</v>
      </c>
      <c r="P2378" s="380" t="s">
        <v>2235</v>
      </c>
      <c r="Q2378" s="380" t="s">
        <v>558</v>
      </c>
      <c r="R2378" s="380" t="s">
        <v>886</v>
      </c>
      <c r="S2378" s="379"/>
      <c r="T2378" s="380">
        <v>1</v>
      </c>
    </row>
    <row r="2379" spans="1:20" x14ac:dyDescent="0.2">
      <c r="A2379" s="151">
        <f t="shared" si="406"/>
        <v>64061</v>
      </c>
      <c r="B2379" s="151">
        <f t="shared" si="407"/>
        <v>6</v>
      </c>
      <c r="C2379" s="152">
        <f t="shared" si="408"/>
        <v>40</v>
      </c>
      <c r="D2379" s="152" t="str">
        <f t="shared" si="409"/>
        <v>岡村</v>
      </c>
      <c r="E2379" s="152" t="str">
        <f t="shared" si="410"/>
        <v>雛子</v>
      </c>
      <c r="F2379" s="153" t="str">
        <f t="shared" si="411"/>
        <v>ｵｶﾑﾗ</v>
      </c>
      <c r="G2379" s="153" t="str">
        <f t="shared" si="412"/>
        <v>ﾋﾅｺ</v>
      </c>
      <c r="H2379" s="154">
        <f t="shared" si="413"/>
        <v>1</v>
      </c>
      <c r="I2379" s="152" t="str">
        <f t="shared" si="414"/>
        <v>都多摩</v>
      </c>
      <c r="K2379" s="152" t="str">
        <f t="shared" si="415"/>
        <v>女</v>
      </c>
      <c r="M2379" s="380">
        <v>64061</v>
      </c>
      <c r="N2379" s="380" t="s">
        <v>290</v>
      </c>
      <c r="O2379" s="380" t="s">
        <v>6331</v>
      </c>
      <c r="P2379" s="380" t="s">
        <v>655</v>
      </c>
      <c r="Q2379" s="380" t="s">
        <v>1269</v>
      </c>
      <c r="R2379" s="380" t="s">
        <v>886</v>
      </c>
      <c r="S2379" s="379"/>
      <c r="T2379" s="380">
        <v>1</v>
      </c>
    </row>
    <row r="2380" spans="1:20" x14ac:dyDescent="0.2">
      <c r="A2380" s="151">
        <f t="shared" si="406"/>
        <v>64062</v>
      </c>
      <c r="B2380" s="151">
        <f t="shared" si="407"/>
        <v>6</v>
      </c>
      <c r="C2380" s="152">
        <f t="shared" si="408"/>
        <v>40</v>
      </c>
      <c r="D2380" s="152" t="str">
        <f t="shared" si="409"/>
        <v>加藤</v>
      </c>
      <c r="E2380" s="152" t="str">
        <f t="shared" si="410"/>
        <v>夏波</v>
      </c>
      <c r="F2380" s="153" t="str">
        <f t="shared" si="411"/>
        <v>ｶﾄｳ</v>
      </c>
      <c r="G2380" s="153" t="str">
        <f t="shared" si="412"/>
        <v>ｶﾅﾐ</v>
      </c>
      <c r="H2380" s="154">
        <f t="shared" si="413"/>
        <v>1</v>
      </c>
      <c r="I2380" s="152" t="str">
        <f t="shared" si="414"/>
        <v>都多摩</v>
      </c>
      <c r="K2380" s="152" t="str">
        <f t="shared" si="415"/>
        <v>女</v>
      </c>
      <c r="M2380" s="380">
        <v>64062</v>
      </c>
      <c r="N2380" s="380" t="s">
        <v>111</v>
      </c>
      <c r="O2380" s="380" t="s">
        <v>5430</v>
      </c>
      <c r="P2380" s="380" t="s">
        <v>348</v>
      </c>
      <c r="Q2380" s="380" t="s">
        <v>6332</v>
      </c>
      <c r="R2380" s="380" t="s">
        <v>886</v>
      </c>
      <c r="S2380" s="379"/>
      <c r="T2380" s="380">
        <v>1</v>
      </c>
    </row>
    <row r="2381" spans="1:20" x14ac:dyDescent="0.2">
      <c r="A2381" s="151">
        <f t="shared" si="406"/>
        <v>64063</v>
      </c>
      <c r="B2381" s="151">
        <f t="shared" si="407"/>
        <v>6</v>
      </c>
      <c r="C2381" s="152">
        <f t="shared" si="408"/>
        <v>40</v>
      </c>
      <c r="D2381" s="152" t="str">
        <f t="shared" si="409"/>
        <v>山本</v>
      </c>
      <c r="E2381" s="152" t="str">
        <f t="shared" si="410"/>
        <v>令奈</v>
      </c>
      <c r="F2381" s="153" t="str">
        <f t="shared" si="411"/>
        <v>ﾔﾏﾓﾄ</v>
      </c>
      <c r="G2381" s="153" t="str">
        <f t="shared" si="412"/>
        <v>ﾚﾅ</v>
      </c>
      <c r="H2381" s="154">
        <f t="shared" si="413"/>
        <v>1</v>
      </c>
      <c r="I2381" s="152" t="str">
        <f t="shared" si="414"/>
        <v>都多摩</v>
      </c>
      <c r="K2381" s="152" t="str">
        <f t="shared" si="415"/>
        <v>女</v>
      </c>
      <c r="M2381" s="380">
        <v>64063</v>
      </c>
      <c r="N2381" s="380" t="s">
        <v>129</v>
      </c>
      <c r="O2381" s="380" t="s">
        <v>6333</v>
      </c>
      <c r="P2381" s="380" t="s">
        <v>384</v>
      </c>
      <c r="Q2381" s="380" t="s">
        <v>4295</v>
      </c>
      <c r="R2381" s="380" t="s">
        <v>886</v>
      </c>
      <c r="S2381" s="379"/>
      <c r="T2381" s="380">
        <v>1</v>
      </c>
    </row>
    <row r="2382" spans="1:20" x14ac:dyDescent="0.2">
      <c r="A2382" s="151">
        <f t="shared" si="406"/>
        <v>64064</v>
      </c>
      <c r="B2382" s="151">
        <f t="shared" si="407"/>
        <v>6</v>
      </c>
      <c r="C2382" s="152">
        <f t="shared" si="408"/>
        <v>40</v>
      </c>
      <c r="D2382" s="152" t="str">
        <f t="shared" si="409"/>
        <v>吉留</v>
      </c>
      <c r="E2382" s="152" t="str">
        <f t="shared" si="410"/>
        <v>優</v>
      </c>
      <c r="F2382" s="153" t="str">
        <f t="shared" si="411"/>
        <v>ﾖｼﾄﾞﾒ</v>
      </c>
      <c r="G2382" s="153" t="str">
        <f t="shared" si="412"/>
        <v>ﾕｱ</v>
      </c>
      <c r="H2382" s="154">
        <f t="shared" si="413"/>
        <v>1</v>
      </c>
      <c r="I2382" s="152" t="str">
        <f t="shared" si="414"/>
        <v>都多摩</v>
      </c>
      <c r="K2382" s="152" t="str">
        <f t="shared" si="415"/>
        <v>女</v>
      </c>
      <c r="M2382" s="380">
        <v>64064</v>
      </c>
      <c r="N2382" s="380" t="s">
        <v>6334</v>
      </c>
      <c r="O2382" s="380" t="s">
        <v>253</v>
      </c>
      <c r="P2382" s="380" t="s">
        <v>6335</v>
      </c>
      <c r="Q2382" s="380" t="s">
        <v>6336</v>
      </c>
      <c r="R2382" s="380" t="s">
        <v>886</v>
      </c>
      <c r="S2382" s="379"/>
      <c r="T2382" s="380">
        <v>1</v>
      </c>
    </row>
    <row r="2383" spans="1:20" x14ac:dyDescent="0.2">
      <c r="A2383" s="151">
        <f t="shared" si="406"/>
        <v>64221</v>
      </c>
      <c r="B2383" s="151">
        <f t="shared" si="407"/>
        <v>6</v>
      </c>
      <c r="C2383" s="152">
        <f t="shared" si="408"/>
        <v>42</v>
      </c>
      <c r="D2383" s="152" t="str">
        <f t="shared" si="409"/>
        <v>伏見</v>
      </c>
      <c r="E2383" s="152" t="str">
        <f t="shared" si="410"/>
        <v>遥貴</v>
      </c>
      <c r="F2383" s="153" t="str">
        <f t="shared" si="411"/>
        <v>ﾌｼﾐ</v>
      </c>
      <c r="G2383" s="153" t="str">
        <f t="shared" si="412"/>
        <v>ﾊﾙｷ</v>
      </c>
      <c r="H2383" s="154">
        <f t="shared" si="413"/>
        <v>3</v>
      </c>
      <c r="I2383" s="152" t="str">
        <f t="shared" si="414"/>
        <v>都昭和</v>
      </c>
      <c r="K2383" s="152" t="str">
        <f t="shared" si="415"/>
        <v>男</v>
      </c>
      <c r="M2383" s="380">
        <v>64221</v>
      </c>
      <c r="N2383" s="380" t="s">
        <v>1854</v>
      </c>
      <c r="O2383" s="380" t="s">
        <v>2941</v>
      </c>
      <c r="P2383" s="380" t="s">
        <v>1855</v>
      </c>
      <c r="Q2383" s="380" t="s">
        <v>503</v>
      </c>
      <c r="R2383" s="380" t="s">
        <v>885</v>
      </c>
      <c r="S2383" s="379"/>
      <c r="T2383" s="380">
        <v>3</v>
      </c>
    </row>
    <row r="2384" spans="1:20" x14ac:dyDescent="0.2">
      <c r="A2384" s="151">
        <f t="shared" si="406"/>
        <v>64222</v>
      </c>
      <c r="B2384" s="151">
        <f t="shared" si="407"/>
        <v>6</v>
      </c>
      <c r="C2384" s="152">
        <f t="shared" si="408"/>
        <v>42</v>
      </c>
      <c r="D2384" s="152" t="str">
        <f t="shared" si="409"/>
        <v>横瀬</v>
      </c>
      <c r="E2384" s="152" t="str">
        <f t="shared" si="410"/>
        <v>豊</v>
      </c>
      <c r="F2384" s="153" t="str">
        <f t="shared" si="411"/>
        <v>ﾖｺｾ</v>
      </c>
      <c r="G2384" s="153" t="str">
        <f t="shared" si="412"/>
        <v>ﾕﾀｶ</v>
      </c>
      <c r="H2384" s="154">
        <f t="shared" si="413"/>
        <v>3</v>
      </c>
      <c r="I2384" s="152" t="str">
        <f t="shared" si="414"/>
        <v>都昭和</v>
      </c>
      <c r="K2384" s="152" t="str">
        <f t="shared" si="415"/>
        <v>男</v>
      </c>
      <c r="M2384" s="380">
        <v>64222</v>
      </c>
      <c r="N2384" s="380" t="s">
        <v>2942</v>
      </c>
      <c r="O2384" s="380" t="s">
        <v>2943</v>
      </c>
      <c r="P2384" s="380" t="s">
        <v>2944</v>
      </c>
      <c r="Q2384" s="380" t="s">
        <v>585</v>
      </c>
      <c r="R2384" s="380" t="s">
        <v>885</v>
      </c>
      <c r="S2384" s="379"/>
      <c r="T2384" s="380">
        <v>3</v>
      </c>
    </row>
    <row r="2385" spans="1:20" x14ac:dyDescent="0.2">
      <c r="A2385" s="151">
        <f t="shared" si="406"/>
        <v>64223</v>
      </c>
      <c r="B2385" s="151">
        <f t="shared" si="407"/>
        <v>6</v>
      </c>
      <c r="C2385" s="152">
        <f t="shared" si="408"/>
        <v>42</v>
      </c>
      <c r="D2385" s="152" t="str">
        <f t="shared" si="409"/>
        <v>隅田</v>
      </c>
      <c r="E2385" s="152" t="str">
        <f t="shared" si="410"/>
        <v>涼斗</v>
      </c>
      <c r="F2385" s="153" t="str">
        <f t="shared" si="411"/>
        <v>ｽﾐﾀ</v>
      </c>
      <c r="G2385" s="153" t="str">
        <f t="shared" si="412"/>
        <v>ﾘｮｳﾄ</v>
      </c>
      <c r="H2385" s="154">
        <f t="shared" si="413"/>
        <v>3</v>
      </c>
      <c r="I2385" s="152" t="str">
        <f t="shared" si="414"/>
        <v>都昭和</v>
      </c>
      <c r="K2385" s="152" t="str">
        <f t="shared" si="415"/>
        <v>男</v>
      </c>
      <c r="M2385" s="380">
        <v>64223</v>
      </c>
      <c r="N2385" s="380" t="s">
        <v>2945</v>
      </c>
      <c r="O2385" s="380" t="s">
        <v>2946</v>
      </c>
      <c r="P2385" s="380" t="s">
        <v>2947</v>
      </c>
      <c r="Q2385" s="380" t="s">
        <v>1772</v>
      </c>
      <c r="R2385" s="380" t="s">
        <v>885</v>
      </c>
      <c r="S2385" s="379"/>
      <c r="T2385" s="380">
        <v>3</v>
      </c>
    </row>
    <row r="2386" spans="1:20" x14ac:dyDescent="0.2">
      <c r="A2386" s="151">
        <f t="shared" si="406"/>
        <v>64224</v>
      </c>
      <c r="B2386" s="151">
        <f t="shared" si="407"/>
        <v>6</v>
      </c>
      <c r="C2386" s="152">
        <f t="shared" si="408"/>
        <v>42</v>
      </c>
      <c r="D2386" s="152" t="str">
        <f t="shared" si="409"/>
        <v>松田</v>
      </c>
      <c r="E2386" s="152" t="str">
        <f t="shared" si="410"/>
        <v>涼</v>
      </c>
      <c r="F2386" s="153" t="str">
        <f t="shared" si="411"/>
        <v>ﾏﾂﾀ</v>
      </c>
      <c r="G2386" s="153" t="str">
        <f t="shared" si="412"/>
        <v>ﾘｮｳ</v>
      </c>
      <c r="H2386" s="154">
        <f t="shared" si="413"/>
        <v>3</v>
      </c>
      <c r="I2386" s="152" t="str">
        <f t="shared" si="414"/>
        <v>都昭和</v>
      </c>
      <c r="K2386" s="152" t="str">
        <f t="shared" si="415"/>
        <v>男</v>
      </c>
      <c r="M2386" s="380">
        <v>64224</v>
      </c>
      <c r="N2386" s="380" t="s">
        <v>1709</v>
      </c>
      <c r="O2386" s="380" t="s">
        <v>178</v>
      </c>
      <c r="P2386" s="380" t="s">
        <v>2948</v>
      </c>
      <c r="Q2386" s="380" t="s">
        <v>396</v>
      </c>
      <c r="R2386" s="380" t="s">
        <v>885</v>
      </c>
      <c r="S2386" s="379"/>
      <c r="T2386" s="380">
        <v>3</v>
      </c>
    </row>
    <row r="2387" spans="1:20" x14ac:dyDescent="0.2">
      <c r="A2387" s="151">
        <f t="shared" si="406"/>
        <v>64225</v>
      </c>
      <c r="B2387" s="151">
        <f t="shared" si="407"/>
        <v>6</v>
      </c>
      <c r="C2387" s="152">
        <f t="shared" si="408"/>
        <v>42</v>
      </c>
      <c r="D2387" s="152" t="str">
        <f t="shared" si="409"/>
        <v>卜部</v>
      </c>
      <c r="E2387" s="152" t="str">
        <f t="shared" si="410"/>
        <v>友希</v>
      </c>
      <c r="F2387" s="153" t="str">
        <f t="shared" si="411"/>
        <v>ｳﾗﾍﾞ</v>
      </c>
      <c r="G2387" s="153" t="str">
        <f t="shared" si="412"/>
        <v>ﾕｳｷ</v>
      </c>
      <c r="H2387" s="154">
        <f t="shared" si="413"/>
        <v>3</v>
      </c>
      <c r="I2387" s="152" t="str">
        <f t="shared" si="414"/>
        <v>都昭和</v>
      </c>
      <c r="K2387" s="152" t="str">
        <f t="shared" si="415"/>
        <v>男</v>
      </c>
      <c r="M2387" s="380">
        <v>64225</v>
      </c>
      <c r="N2387" s="380" t="s">
        <v>2949</v>
      </c>
      <c r="O2387" s="380" t="s">
        <v>1452</v>
      </c>
      <c r="P2387" s="380" t="s">
        <v>30</v>
      </c>
      <c r="Q2387" s="380" t="s">
        <v>307</v>
      </c>
      <c r="R2387" s="380" t="s">
        <v>885</v>
      </c>
      <c r="S2387" s="379"/>
      <c r="T2387" s="380">
        <v>3</v>
      </c>
    </row>
    <row r="2388" spans="1:20" x14ac:dyDescent="0.2">
      <c r="A2388" s="151">
        <f t="shared" si="406"/>
        <v>64226</v>
      </c>
      <c r="B2388" s="151">
        <f t="shared" si="407"/>
        <v>6</v>
      </c>
      <c r="C2388" s="152">
        <f t="shared" si="408"/>
        <v>42</v>
      </c>
      <c r="D2388" s="152" t="str">
        <f t="shared" si="409"/>
        <v>柳生</v>
      </c>
      <c r="E2388" s="152" t="str">
        <f t="shared" si="410"/>
        <v>直輝</v>
      </c>
      <c r="F2388" s="153" t="str">
        <f t="shared" si="411"/>
        <v>ﾔｷﾞｭｳ</v>
      </c>
      <c r="G2388" s="153" t="str">
        <f t="shared" si="412"/>
        <v>ﾅｵｷ</v>
      </c>
      <c r="H2388" s="154">
        <f t="shared" si="413"/>
        <v>3</v>
      </c>
      <c r="I2388" s="152" t="str">
        <f t="shared" si="414"/>
        <v>都昭和</v>
      </c>
      <c r="K2388" s="152" t="str">
        <f t="shared" si="415"/>
        <v>男</v>
      </c>
      <c r="M2388" s="380">
        <v>64226</v>
      </c>
      <c r="N2388" s="380" t="s">
        <v>2950</v>
      </c>
      <c r="O2388" s="380" t="s">
        <v>928</v>
      </c>
      <c r="P2388" s="380" t="s">
        <v>2951</v>
      </c>
      <c r="Q2388" s="380" t="s">
        <v>385</v>
      </c>
      <c r="R2388" s="380" t="s">
        <v>885</v>
      </c>
      <c r="S2388" s="379"/>
      <c r="T2388" s="380">
        <v>3</v>
      </c>
    </row>
    <row r="2389" spans="1:20" x14ac:dyDescent="0.2">
      <c r="A2389" s="151">
        <f t="shared" si="406"/>
        <v>64227</v>
      </c>
      <c r="B2389" s="151">
        <f t="shared" si="407"/>
        <v>6</v>
      </c>
      <c r="C2389" s="152">
        <f t="shared" si="408"/>
        <v>42</v>
      </c>
      <c r="D2389" s="152" t="str">
        <f t="shared" si="409"/>
        <v>竹内</v>
      </c>
      <c r="E2389" s="152" t="str">
        <f t="shared" si="410"/>
        <v>優</v>
      </c>
      <c r="F2389" s="153" t="str">
        <f t="shared" si="411"/>
        <v>ﾀｹｳﾁ</v>
      </c>
      <c r="G2389" s="153" t="str">
        <f t="shared" si="412"/>
        <v>ﾕｳ</v>
      </c>
      <c r="H2389" s="154">
        <f t="shared" si="413"/>
        <v>3</v>
      </c>
      <c r="I2389" s="152" t="str">
        <f t="shared" si="414"/>
        <v>都昭和</v>
      </c>
      <c r="K2389" s="152" t="str">
        <f t="shared" si="415"/>
        <v>男</v>
      </c>
      <c r="M2389" s="380">
        <v>64227</v>
      </c>
      <c r="N2389" s="380" t="s">
        <v>151</v>
      </c>
      <c r="O2389" s="380" t="s">
        <v>253</v>
      </c>
      <c r="P2389" s="380" t="s">
        <v>453</v>
      </c>
      <c r="Q2389" s="380" t="s">
        <v>549</v>
      </c>
      <c r="R2389" s="380" t="s">
        <v>885</v>
      </c>
      <c r="S2389" s="379"/>
      <c r="T2389" s="380">
        <v>3</v>
      </c>
    </row>
    <row r="2390" spans="1:20" x14ac:dyDescent="0.2">
      <c r="A2390" s="151">
        <f t="shared" si="406"/>
        <v>64228</v>
      </c>
      <c r="B2390" s="151">
        <f t="shared" si="407"/>
        <v>6</v>
      </c>
      <c r="C2390" s="152">
        <f t="shared" si="408"/>
        <v>42</v>
      </c>
      <c r="D2390" s="152" t="str">
        <f t="shared" si="409"/>
        <v>戸田</v>
      </c>
      <c r="E2390" s="152" t="str">
        <f t="shared" si="410"/>
        <v>航太</v>
      </c>
      <c r="F2390" s="153" t="str">
        <f t="shared" si="411"/>
        <v>ﾄﾀﾞ</v>
      </c>
      <c r="G2390" s="153" t="str">
        <f t="shared" si="412"/>
        <v>ｺｳﾀ</v>
      </c>
      <c r="H2390" s="154">
        <f t="shared" si="413"/>
        <v>3</v>
      </c>
      <c r="I2390" s="152" t="str">
        <f t="shared" si="414"/>
        <v>都昭和</v>
      </c>
      <c r="K2390" s="152" t="str">
        <f t="shared" si="415"/>
        <v>男</v>
      </c>
      <c r="M2390" s="380">
        <v>64228</v>
      </c>
      <c r="N2390" s="380" t="s">
        <v>3784</v>
      </c>
      <c r="O2390" s="380" t="s">
        <v>1811</v>
      </c>
      <c r="P2390" s="380" t="s">
        <v>3786</v>
      </c>
      <c r="Q2390" s="380" t="s">
        <v>535</v>
      </c>
      <c r="R2390" s="380" t="s">
        <v>885</v>
      </c>
      <c r="S2390" s="379"/>
      <c r="T2390" s="380">
        <v>3</v>
      </c>
    </row>
    <row r="2391" spans="1:20" x14ac:dyDescent="0.2">
      <c r="A2391" s="151">
        <f t="shared" si="406"/>
        <v>64229</v>
      </c>
      <c r="B2391" s="151">
        <f t="shared" si="407"/>
        <v>6</v>
      </c>
      <c r="C2391" s="152">
        <f t="shared" si="408"/>
        <v>42</v>
      </c>
      <c r="D2391" s="152" t="str">
        <f t="shared" si="409"/>
        <v>江上</v>
      </c>
      <c r="E2391" s="152" t="str">
        <f t="shared" si="410"/>
        <v>敦</v>
      </c>
      <c r="F2391" s="153" t="str">
        <f t="shared" si="411"/>
        <v>ｴｶﾞﾐ</v>
      </c>
      <c r="G2391" s="153" t="str">
        <f t="shared" si="412"/>
        <v>ｱﾂｼ</v>
      </c>
      <c r="H2391" s="154">
        <f t="shared" si="413"/>
        <v>2</v>
      </c>
      <c r="I2391" s="152" t="str">
        <f t="shared" si="414"/>
        <v>都昭和</v>
      </c>
      <c r="K2391" s="152" t="str">
        <f t="shared" si="415"/>
        <v>男</v>
      </c>
      <c r="M2391" s="380">
        <v>64229</v>
      </c>
      <c r="N2391" s="380" t="s">
        <v>2498</v>
      </c>
      <c r="O2391" s="380" t="s">
        <v>1837</v>
      </c>
      <c r="P2391" s="380" t="s">
        <v>2500</v>
      </c>
      <c r="Q2391" s="380" t="s">
        <v>487</v>
      </c>
      <c r="R2391" s="380" t="s">
        <v>885</v>
      </c>
      <c r="S2391" s="379"/>
      <c r="T2391" s="380">
        <v>2</v>
      </c>
    </row>
    <row r="2392" spans="1:20" x14ac:dyDescent="0.2">
      <c r="A2392" s="151">
        <f t="shared" si="406"/>
        <v>64230</v>
      </c>
      <c r="B2392" s="151">
        <f t="shared" si="407"/>
        <v>6</v>
      </c>
      <c r="C2392" s="152">
        <f t="shared" si="408"/>
        <v>42</v>
      </c>
      <c r="D2392" s="152" t="str">
        <f t="shared" si="409"/>
        <v>斎藤</v>
      </c>
      <c r="E2392" s="152" t="str">
        <f t="shared" si="410"/>
        <v>剛</v>
      </c>
      <c r="F2392" s="153" t="str">
        <f t="shared" si="411"/>
        <v>ｻｲﾄｳ</v>
      </c>
      <c r="G2392" s="153" t="str">
        <f t="shared" si="412"/>
        <v>ﾂﾖｼ</v>
      </c>
      <c r="H2392" s="154">
        <f t="shared" si="413"/>
        <v>2</v>
      </c>
      <c r="I2392" s="152" t="str">
        <f t="shared" si="414"/>
        <v>都昭和</v>
      </c>
      <c r="K2392" s="152" t="str">
        <f t="shared" si="415"/>
        <v>男</v>
      </c>
      <c r="M2392" s="380">
        <v>64230</v>
      </c>
      <c r="N2392" s="380" t="s">
        <v>1227</v>
      </c>
      <c r="O2392" s="380" t="s">
        <v>4730</v>
      </c>
      <c r="P2392" s="380" t="s">
        <v>321</v>
      </c>
      <c r="Q2392" s="380" t="s">
        <v>2221</v>
      </c>
      <c r="R2392" s="380" t="s">
        <v>885</v>
      </c>
      <c r="S2392" s="379"/>
      <c r="T2392" s="380">
        <v>2</v>
      </c>
    </row>
    <row r="2393" spans="1:20" x14ac:dyDescent="0.2">
      <c r="A2393" s="151">
        <f t="shared" ref="A2393:A2456" si="416">M2393</f>
        <v>64231</v>
      </c>
      <c r="B2393" s="151">
        <f t="shared" ref="B2393:B2456" si="417">ROUNDDOWN(A2393/10000,0)</f>
        <v>6</v>
      </c>
      <c r="C2393" s="152">
        <f t="shared" ref="C2393:C2456" si="418">ROUNDDOWN((A2393-B2393*10000)/100,0)</f>
        <v>42</v>
      </c>
      <c r="D2393" s="152" t="str">
        <f t="shared" ref="D2393:D2456" si="419">N2393</f>
        <v>林</v>
      </c>
      <c r="E2393" s="152" t="str">
        <f t="shared" ref="E2393:E2456" si="420">O2393</f>
        <v>宏夢</v>
      </c>
      <c r="F2393" s="153" t="str">
        <f t="shared" ref="F2393:F2456" si="421">P2393</f>
        <v>ﾊﾔｼ</v>
      </c>
      <c r="G2393" s="153" t="str">
        <f t="shared" ref="G2393:G2456" si="422">Q2393</f>
        <v>ﾋﾛﾑ</v>
      </c>
      <c r="H2393" s="154">
        <f t="shared" ref="H2393:H2456" si="423">T2393</f>
        <v>2</v>
      </c>
      <c r="I2393" s="152" t="str">
        <f t="shared" ref="I2393:I2456" si="424">VLOOKUP(B2393*100+C2393,テスト,2,0)</f>
        <v>都昭和</v>
      </c>
      <c r="K2393" s="152" t="str">
        <f t="shared" ref="K2393:K2456" si="425">R2393</f>
        <v>男</v>
      </c>
      <c r="M2393" s="380">
        <v>64231</v>
      </c>
      <c r="N2393" s="380" t="s">
        <v>961</v>
      </c>
      <c r="O2393" s="380" t="s">
        <v>1877</v>
      </c>
      <c r="P2393" s="380" t="s">
        <v>962</v>
      </c>
      <c r="Q2393" s="380" t="s">
        <v>1458</v>
      </c>
      <c r="R2393" s="380" t="s">
        <v>885</v>
      </c>
      <c r="S2393" s="379"/>
      <c r="T2393" s="380">
        <v>2</v>
      </c>
    </row>
    <row r="2394" spans="1:20" x14ac:dyDescent="0.2">
      <c r="A2394" s="151">
        <f t="shared" si="416"/>
        <v>64233</v>
      </c>
      <c r="B2394" s="151">
        <f t="shared" si="417"/>
        <v>6</v>
      </c>
      <c r="C2394" s="152">
        <f t="shared" si="418"/>
        <v>42</v>
      </c>
      <c r="D2394" s="152" t="str">
        <f t="shared" si="419"/>
        <v>當野</v>
      </c>
      <c r="E2394" s="152" t="str">
        <f t="shared" si="420"/>
        <v>友次郎</v>
      </c>
      <c r="F2394" s="153" t="str">
        <f t="shared" si="421"/>
        <v>ﾄｳﾉ</v>
      </c>
      <c r="G2394" s="153" t="str">
        <f t="shared" si="422"/>
        <v>ﾕｳｼﾞﾛｳ</v>
      </c>
      <c r="H2394" s="154">
        <f t="shared" si="423"/>
        <v>2</v>
      </c>
      <c r="I2394" s="152" t="str">
        <f t="shared" si="424"/>
        <v>都昭和</v>
      </c>
      <c r="K2394" s="152" t="str">
        <f t="shared" si="425"/>
        <v>男</v>
      </c>
      <c r="M2394" s="380">
        <v>64233</v>
      </c>
      <c r="N2394" s="380" t="s">
        <v>4731</v>
      </c>
      <c r="O2394" s="380" t="s">
        <v>4732</v>
      </c>
      <c r="P2394" s="380" t="s">
        <v>4733</v>
      </c>
      <c r="Q2394" s="380" t="s">
        <v>4734</v>
      </c>
      <c r="R2394" s="380" t="s">
        <v>885</v>
      </c>
      <c r="S2394" s="379"/>
      <c r="T2394" s="380">
        <v>2</v>
      </c>
    </row>
    <row r="2395" spans="1:20" x14ac:dyDescent="0.2">
      <c r="A2395" s="151">
        <f t="shared" si="416"/>
        <v>64234</v>
      </c>
      <c r="B2395" s="151">
        <f t="shared" si="417"/>
        <v>6</v>
      </c>
      <c r="C2395" s="152">
        <f t="shared" si="418"/>
        <v>42</v>
      </c>
      <c r="D2395" s="152" t="str">
        <f t="shared" si="419"/>
        <v>降</v>
      </c>
      <c r="E2395" s="152" t="str">
        <f t="shared" si="420"/>
        <v>湧希</v>
      </c>
      <c r="F2395" s="153" t="str">
        <f t="shared" si="421"/>
        <v>ﾌﾘﾊﾀ</v>
      </c>
      <c r="G2395" s="153" t="str">
        <f t="shared" si="422"/>
        <v>ﾕｳｷ</v>
      </c>
      <c r="H2395" s="154">
        <f t="shared" si="423"/>
        <v>2</v>
      </c>
      <c r="I2395" s="152" t="str">
        <f t="shared" si="424"/>
        <v>都昭和</v>
      </c>
      <c r="K2395" s="152" t="str">
        <f t="shared" si="425"/>
        <v>男</v>
      </c>
      <c r="M2395" s="380">
        <v>64234</v>
      </c>
      <c r="N2395" s="380" t="s">
        <v>4735</v>
      </c>
      <c r="O2395" s="380" t="s">
        <v>4736</v>
      </c>
      <c r="P2395" s="380" t="s">
        <v>4737</v>
      </c>
      <c r="Q2395" s="380" t="s">
        <v>307</v>
      </c>
      <c r="R2395" s="380" t="s">
        <v>885</v>
      </c>
      <c r="S2395" s="379"/>
      <c r="T2395" s="380">
        <v>2</v>
      </c>
    </row>
    <row r="2396" spans="1:20" x14ac:dyDescent="0.2">
      <c r="A2396" s="151">
        <f t="shared" si="416"/>
        <v>64235</v>
      </c>
      <c r="B2396" s="151">
        <f t="shared" si="417"/>
        <v>6</v>
      </c>
      <c r="C2396" s="152">
        <f t="shared" si="418"/>
        <v>42</v>
      </c>
      <c r="D2396" s="152" t="str">
        <f t="shared" si="419"/>
        <v>髙橋</v>
      </c>
      <c r="E2396" s="152" t="str">
        <f t="shared" si="420"/>
        <v>琢冶</v>
      </c>
      <c r="F2396" s="153" t="str">
        <f t="shared" si="421"/>
        <v>ﾀｶﾊｼ</v>
      </c>
      <c r="G2396" s="153" t="str">
        <f t="shared" si="422"/>
        <v>ﾀｸﾔ</v>
      </c>
      <c r="H2396" s="154">
        <f t="shared" si="423"/>
        <v>2</v>
      </c>
      <c r="I2396" s="152" t="str">
        <f t="shared" si="424"/>
        <v>都昭和</v>
      </c>
      <c r="K2396" s="152" t="str">
        <f t="shared" si="425"/>
        <v>男</v>
      </c>
      <c r="M2396" s="380">
        <v>64235</v>
      </c>
      <c r="N2396" s="380" t="s">
        <v>149</v>
      </c>
      <c r="O2396" s="380" t="s">
        <v>4738</v>
      </c>
      <c r="P2396" s="380" t="s">
        <v>302</v>
      </c>
      <c r="Q2396" s="380" t="s">
        <v>357</v>
      </c>
      <c r="R2396" s="380" t="s">
        <v>885</v>
      </c>
      <c r="S2396" s="379"/>
      <c r="T2396" s="380">
        <v>2</v>
      </c>
    </row>
    <row r="2397" spans="1:20" x14ac:dyDescent="0.2">
      <c r="A2397" s="151">
        <f t="shared" si="416"/>
        <v>64236</v>
      </c>
      <c r="B2397" s="151">
        <f t="shared" si="417"/>
        <v>6</v>
      </c>
      <c r="C2397" s="152">
        <f t="shared" si="418"/>
        <v>42</v>
      </c>
      <c r="D2397" s="152" t="str">
        <f t="shared" si="419"/>
        <v>小嶋</v>
      </c>
      <c r="E2397" s="152" t="str">
        <f t="shared" si="420"/>
        <v>駿介</v>
      </c>
      <c r="F2397" s="153" t="str">
        <f t="shared" si="421"/>
        <v>ｺｼﾞﾏ</v>
      </c>
      <c r="G2397" s="153" t="str">
        <f t="shared" si="422"/>
        <v>ｼｭﾝｽｹ</v>
      </c>
      <c r="H2397" s="154">
        <f t="shared" si="423"/>
        <v>2</v>
      </c>
      <c r="I2397" s="152" t="str">
        <f t="shared" si="424"/>
        <v>都昭和</v>
      </c>
      <c r="K2397" s="152" t="str">
        <f t="shared" si="425"/>
        <v>男</v>
      </c>
      <c r="M2397" s="380">
        <v>64236</v>
      </c>
      <c r="N2397" s="380" t="s">
        <v>276</v>
      </c>
      <c r="O2397" s="380" t="s">
        <v>283</v>
      </c>
      <c r="P2397" s="380" t="s">
        <v>563</v>
      </c>
      <c r="Q2397" s="380" t="s">
        <v>478</v>
      </c>
      <c r="R2397" s="380" t="s">
        <v>885</v>
      </c>
      <c r="S2397" s="379"/>
      <c r="T2397" s="380">
        <v>2</v>
      </c>
    </row>
    <row r="2398" spans="1:20" x14ac:dyDescent="0.2">
      <c r="A2398" s="151">
        <f t="shared" si="416"/>
        <v>64237</v>
      </c>
      <c r="B2398" s="151">
        <f t="shared" si="417"/>
        <v>6</v>
      </c>
      <c r="C2398" s="152">
        <f t="shared" si="418"/>
        <v>42</v>
      </c>
      <c r="D2398" s="152" t="str">
        <f t="shared" si="419"/>
        <v>田中</v>
      </c>
      <c r="E2398" s="152" t="str">
        <f t="shared" si="420"/>
        <v>啓雅</v>
      </c>
      <c r="F2398" s="153" t="str">
        <f t="shared" si="421"/>
        <v>ﾀﾅｶ</v>
      </c>
      <c r="G2398" s="153" t="str">
        <f t="shared" si="422"/>
        <v>ｹｲｶﾞ</v>
      </c>
      <c r="H2398" s="154">
        <f t="shared" si="423"/>
        <v>2</v>
      </c>
      <c r="I2398" s="152" t="str">
        <f t="shared" si="424"/>
        <v>都昭和</v>
      </c>
      <c r="K2398" s="152" t="str">
        <f t="shared" si="425"/>
        <v>男</v>
      </c>
      <c r="M2398" s="380">
        <v>64237</v>
      </c>
      <c r="N2398" s="380" t="s">
        <v>138</v>
      </c>
      <c r="O2398" s="380" t="s">
        <v>4739</v>
      </c>
      <c r="P2398" s="380" t="s">
        <v>418</v>
      </c>
      <c r="Q2398" s="380" t="s">
        <v>4740</v>
      </c>
      <c r="R2398" s="380" t="s">
        <v>885</v>
      </c>
      <c r="S2398" s="379"/>
      <c r="T2398" s="380">
        <v>2</v>
      </c>
    </row>
    <row r="2399" spans="1:20" x14ac:dyDescent="0.2">
      <c r="A2399" s="151">
        <f t="shared" si="416"/>
        <v>64238</v>
      </c>
      <c r="B2399" s="151">
        <f t="shared" si="417"/>
        <v>6</v>
      </c>
      <c r="C2399" s="152">
        <f t="shared" si="418"/>
        <v>42</v>
      </c>
      <c r="D2399" s="152" t="str">
        <f t="shared" si="419"/>
        <v>林</v>
      </c>
      <c r="E2399" s="152" t="str">
        <f t="shared" si="420"/>
        <v>颯人</v>
      </c>
      <c r="F2399" s="153" t="str">
        <f t="shared" si="421"/>
        <v>ﾊﾔｼ</v>
      </c>
      <c r="G2399" s="153" t="str">
        <f t="shared" si="422"/>
        <v>ﾊﾔﾄ</v>
      </c>
      <c r="H2399" s="154">
        <f t="shared" si="423"/>
        <v>2</v>
      </c>
      <c r="I2399" s="152" t="str">
        <f t="shared" si="424"/>
        <v>都昭和</v>
      </c>
      <c r="K2399" s="152" t="str">
        <f t="shared" si="425"/>
        <v>男</v>
      </c>
      <c r="M2399" s="380">
        <v>64238</v>
      </c>
      <c r="N2399" s="380" t="s">
        <v>961</v>
      </c>
      <c r="O2399" s="380" t="s">
        <v>534</v>
      </c>
      <c r="P2399" s="380" t="s">
        <v>962</v>
      </c>
      <c r="Q2399" s="380" t="s">
        <v>394</v>
      </c>
      <c r="R2399" s="380" t="s">
        <v>885</v>
      </c>
      <c r="S2399" s="379"/>
      <c r="T2399" s="380">
        <v>2</v>
      </c>
    </row>
    <row r="2400" spans="1:20" x14ac:dyDescent="0.2">
      <c r="A2400" s="151">
        <f t="shared" si="416"/>
        <v>64239</v>
      </c>
      <c r="B2400" s="151">
        <f t="shared" si="417"/>
        <v>6</v>
      </c>
      <c r="C2400" s="152">
        <f t="shared" si="418"/>
        <v>42</v>
      </c>
      <c r="D2400" s="152" t="str">
        <f t="shared" si="419"/>
        <v>佐々木</v>
      </c>
      <c r="E2400" s="152" t="str">
        <f t="shared" si="420"/>
        <v>優基</v>
      </c>
      <c r="F2400" s="153" t="str">
        <f t="shared" si="421"/>
        <v>ｻｻｷ</v>
      </c>
      <c r="G2400" s="153" t="str">
        <f t="shared" si="422"/>
        <v>ﾕｳｷ</v>
      </c>
      <c r="H2400" s="154">
        <f t="shared" si="423"/>
        <v>2</v>
      </c>
      <c r="I2400" s="152" t="str">
        <f t="shared" si="424"/>
        <v>都昭和</v>
      </c>
      <c r="K2400" s="152" t="str">
        <f t="shared" si="425"/>
        <v>男</v>
      </c>
      <c r="M2400" s="380">
        <v>64239</v>
      </c>
      <c r="N2400" s="380" t="s">
        <v>505</v>
      </c>
      <c r="O2400" s="380" t="s">
        <v>4741</v>
      </c>
      <c r="P2400" s="380" t="s">
        <v>506</v>
      </c>
      <c r="Q2400" s="380" t="s">
        <v>307</v>
      </c>
      <c r="R2400" s="380" t="s">
        <v>885</v>
      </c>
      <c r="S2400" s="379"/>
      <c r="T2400" s="380">
        <v>2</v>
      </c>
    </row>
    <row r="2401" spans="1:20" x14ac:dyDescent="0.2">
      <c r="A2401" s="151">
        <f t="shared" si="416"/>
        <v>64240</v>
      </c>
      <c r="B2401" s="151">
        <f t="shared" si="417"/>
        <v>6</v>
      </c>
      <c r="C2401" s="152">
        <f t="shared" si="418"/>
        <v>42</v>
      </c>
      <c r="D2401" s="152" t="str">
        <f t="shared" si="419"/>
        <v>山田</v>
      </c>
      <c r="E2401" s="152" t="str">
        <f t="shared" si="420"/>
        <v>雅崇</v>
      </c>
      <c r="F2401" s="153" t="str">
        <f t="shared" si="421"/>
        <v>ﾔﾏﾀﾞ</v>
      </c>
      <c r="G2401" s="153" t="str">
        <f t="shared" si="422"/>
        <v>ﾏｻﾀｶ</v>
      </c>
      <c r="H2401" s="154">
        <f t="shared" si="423"/>
        <v>1</v>
      </c>
      <c r="I2401" s="152" t="str">
        <f t="shared" si="424"/>
        <v>都昭和</v>
      </c>
      <c r="K2401" s="152" t="str">
        <f t="shared" si="425"/>
        <v>男</v>
      </c>
      <c r="M2401" s="380">
        <v>64240</v>
      </c>
      <c r="N2401" s="380" t="s">
        <v>103</v>
      </c>
      <c r="O2401" s="380" t="s">
        <v>5403</v>
      </c>
      <c r="P2401" s="380" t="s">
        <v>317</v>
      </c>
      <c r="Q2401" s="380" t="s">
        <v>5404</v>
      </c>
      <c r="R2401" s="380" t="s">
        <v>885</v>
      </c>
      <c r="S2401" s="379"/>
      <c r="T2401" s="380">
        <v>1</v>
      </c>
    </row>
    <row r="2402" spans="1:20" x14ac:dyDescent="0.2">
      <c r="A2402" s="151">
        <f t="shared" si="416"/>
        <v>64241</v>
      </c>
      <c r="B2402" s="151">
        <f t="shared" si="417"/>
        <v>6</v>
      </c>
      <c r="C2402" s="152">
        <f t="shared" si="418"/>
        <v>42</v>
      </c>
      <c r="D2402" s="152" t="str">
        <f t="shared" si="419"/>
        <v>鈴木</v>
      </c>
      <c r="E2402" s="152" t="str">
        <f t="shared" si="420"/>
        <v>一聖</v>
      </c>
      <c r="F2402" s="153" t="str">
        <f t="shared" si="421"/>
        <v>ｽｽﾞｷ</v>
      </c>
      <c r="G2402" s="153" t="str">
        <f t="shared" si="422"/>
        <v>ｲｯｾｲ</v>
      </c>
      <c r="H2402" s="154">
        <f t="shared" si="423"/>
        <v>1</v>
      </c>
      <c r="I2402" s="152" t="str">
        <f t="shared" si="424"/>
        <v>都昭和</v>
      </c>
      <c r="K2402" s="152" t="str">
        <f t="shared" si="425"/>
        <v>男</v>
      </c>
      <c r="M2402" s="380">
        <v>64241</v>
      </c>
      <c r="N2402" s="380" t="s">
        <v>108</v>
      </c>
      <c r="O2402" s="380" t="s">
        <v>5405</v>
      </c>
      <c r="P2402" s="380" t="s">
        <v>356</v>
      </c>
      <c r="Q2402" s="380" t="s">
        <v>2561</v>
      </c>
      <c r="R2402" s="380" t="s">
        <v>885</v>
      </c>
      <c r="S2402" s="379"/>
      <c r="T2402" s="380">
        <v>1</v>
      </c>
    </row>
    <row r="2403" spans="1:20" x14ac:dyDescent="0.2">
      <c r="A2403" s="151">
        <f t="shared" si="416"/>
        <v>64242</v>
      </c>
      <c r="B2403" s="151">
        <f t="shared" si="417"/>
        <v>6</v>
      </c>
      <c r="C2403" s="152">
        <f t="shared" si="418"/>
        <v>42</v>
      </c>
      <c r="D2403" s="152" t="str">
        <f t="shared" si="419"/>
        <v>酒井</v>
      </c>
      <c r="E2403" s="152" t="str">
        <f t="shared" si="420"/>
        <v>脩豊</v>
      </c>
      <c r="F2403" s="153" t="str">
        <f t="shared" si="421"/>
        <v>ｻｶｲ</v>
      </c>
      <c r="G2403" s="153" t="str">
        <f t="shared" si="422"/>
        <v>ﾅｵﾄ</v>
      </c>
      <c r="H2403" s="154">
        <f t="shared" si="423"/>
        <v>1</v>
      </c>
      <c r="I2403" s="152" t="str">
        <f t="shared" si="424"/>
        <v>都昭和</v>
      </c>
      <c r="K2403" s="152" t="str">
        <f t="shared" si="425"/>
        <v>男</v>
      </c>
      <c r="M2403" s="380">
        <v>64242</v>
      </c>
      <c r="N2403" s="380" t="s">
        <v>282</v>
      </c>
      <c r="O2403" s="380" t="s">
        <v>6337</v>
      </c>
      <c r="P2403" s="380" t="s">
        <v>620</v>
      </c>
      <c r="Q2403" s="380" t="s">
        <v>622</v>
      </c>
      <c r="R2403" s="380" t="s">
        <v>885</v>
      </c>
      <c r="S2403" s="379"/>
      <c r="T2403" s="380">
        <v>1</v>
      </c>
    </row>
    <row r="2404" spans="1:20" x14ac:dyDescent="0.2">
      <c r="A2404" s="151">
        <f t="shared" si="416"/>
        <v>64243</v>
      </c>
      <c r="B2404" s="151">
        <f t="shared" si="417"/>
        <v>6</v>
      </c>
      <c r="C2404" s="152">
        <f t="shared" si="418"/>
        <v>42</v>
      </c>
      <c r="D2404" s="152" t="str">
        <f t="shared" si="419"/>
        <v>杉山</v>
      </c>
      <c r="E2404" s="152" t="str">
        <f t="shared" si="420"/>
        <v>太一</v>
      </c>
      <c r="F2404" s="153" t="str">
        <f t="shared" si="421"/>
        <v>ｽｷﾞﾔﾏ</v>
      </c>
      <c r="G2404" s="153" t="str">
        <f t="shared" si="422"/>
        <v>ﾀｲﾁ</v>
      </c>
      <c r="H2404" s="154">
        <f t="shared" si="423"/>
        <v>1</v>
      </c>
      <c r="I2404" s="152" t="str">
        <f t="shared" si="424"/>
        <v>都昭和</v>
      </c>
      <c r="K2404" s="152" t="str">
        <f t="shared" si="425"/>
        <v>男</v>
      </c>
      <c r="M2404" s="380">
        <v>64243</v>
      </c>
      <c r="N2404" s="380" t="s">
        <v>277</v>
      </c>
      <c r="O2404" s="380" t="s">
        <v>274</v>
      </c>
      <c r="P2404" s="380" t="s">
        <v>626</v>
      </c>
      <c r="Q2404" s="380" t="s">
        <v>515</v>
      </c>
      <c r="R2404" s="380" t="s">
        <v>885</v>
      </c>
      <c r="S2404" s="379"/>
      <c r="T2404" s="380">
        <v>1</v>
      </c>
    </row>
    <row r="2405" spans="1:20" x14ac:dyDescent="0.2">
      <c r="A2405" s="151">
        <f t="shared" si="416"/>
        <v>64244</v>
      </c>
      <c r="B2405" s="151">
        <f t="shared" si="417"/>
        <v>6</v>
      </c>
      <c r="C2405" s="152">
        <f t="shared" si="418"/>
        <v>42</v>
      </c>
      <c r="D2405" s="152" t="str">
        <f t="shared" si="419"/>
        <v>上村</v>
      </c>
      <c r="E2405" s="152" t="str">
        <f t="shared" si="420"/>
        <v>歩輝</v>
      </c>
      <c r="F2405" s="153" t="str">
        <f t="shared" si="421"/>
        <v>ｳｴﾑﾗ</v>
      </c>
      <c r="G2405" s="153" t="str">
        <f t="shared" si="422"/>
        <v>ｲﾌﾞｷ</v>
      </c>
      <c r="H2405" s="154">
        <f t="shared" si="423"/>
        <v>1</v>
      </c>
      <c r="I2405" s="152" t="str">
        <f t="shared" si="424"/>
        <v>都昭和</v>
      </c>
      <c r="K2405" s="152" t="str">
        <f t="shared" si="425"/>
        <v>男</v>
      </c>
      <c r="M2405" s="380">
        <v>64244</v>
      </c>
      <c r="N2405" s="380" t="s">
        <v>6338</v>
      </c>
      <c r="O2405" s="380" t="s">
        <v>6339</v>
      </c>
      <c r="P2405" s="380" t="s">
        <v>6340</v>
      </c>
      <c r="Q2405" s="380" t="s">
        <v>1299</v>
      </c>
      <c r="R2405" s="380" t="s">
        <v>885</v>
      </c>
      <c r="S2405" s="379"/>
      <c r="T2405" s="380">
        <v>1</v>
      </c>
    </row>
    <row r="2406" spans="1:20" x14ac:dyDescent="0.2">
      <c r="A2406" s="151">
        <f t="shared" si="416"/>
        <v>64245</v>
      </c>
      <c r="B2406" s="151">
        <f t="shared" si="417"/>
        <v>6</v>
      </c>
      <c r="C2406" s="152">
        <f t="shared" si="418"/>
        <v>42</v>
      </c>
      <c r="D2406" s="152" t="str">
        <f t="shared" si="419"/>
        <v>三田</v>
      </c>
      <c r="E2406" s="152" t="str">
        <f t="shared" si="420"/>
        <v>渉</v>
      </c>
      <c r="F2406" s="153" t="str">
        <f t="shared" si="421"/>
        <v>ﾐﾀ</v>
      </c>
      <c r="G2406" s="153" t="str">
        <f t="shared" si="422"/>
        <v>ﾜﾀﾙ</v>
      </c>
      <c r="H2406" s="154">
        <f t="shared" si="423"/>
        <v>1</v>
      </c>
      <c r="I2406" s="152" t="str">
        <f t="shared" si="424"/>
        <v>都昭和</v>
      </c>
      <c r="K2406" s="152" t="str">
        <f t="shared" si="425"/>
        <v>男</v>
      </c>
      <c r="M2406" s="380">
        <v>64245</v>
      </c>
      <c r="N2406" s="380" t="s">
        <v>6341</v>
      </c>
      <c r="O2406" s="380" t="s">
        <v>6342</v>
      </c>
      <c r="P2406" s="380" t="s">
        <v>6343</v>
      </c>
      <c r="Q2406" s="380" t="s">
        <v>5336</v>
      </c>
      <c r="R2406" s="380" t="s">
        <v>885</v>
      </c>
      <c r="S2406" s="379"/>
      <c r="T2406" s="380">
        <v>1</v>
      </c>
    </row>
    <row r="2407" spans="1:20" x14ac:dyDescent="0.2">
      <c r="A2407" s="151">
        <f t="shared" si="416"/>
        <v>64246</v>
      </c>
      <c r="B2407" s="151">
        <f t="shared" si="417"/>
        <v>6</v>
      </c>
      <c r="C2407" s="152">
        <f t="shared" si="418"/>
        <v>42</v>
      </c>
      <c r="D2407" s="152" t="str">
        <f t="shared" si="419"/>
        <v>谷本</v>
      </c>
      <c r="E2407" s="152" t="str">
        <f t="shared" si="420"/>
        <v>丞</v>
      </c>
      <c r="F2407" s="153" t="str">
        <f t="shared" si="421"/>
        <v>ﾀﾆﾓﾄ</v>
      </c>
      <c r="G2407" s="153" t="str">
        <f t="shared" si="422"/>
        <v>ｼﾞｮｳ</v>
      </c>
      <c r="H2407" s="154">
        <f t="shared" si="423"/>
        <v>1</v>
      </c>
      <c r="I2407" s="152" t="str">
        <f t="shared" si="424"/>
        <v>都昭和</v>
      </c>
      <c r="K2407" s="152" t="str">
        <f t="shared" si="425"/>
        <v>男</v>
      </c>
      <c r="M2407" s="380">
        <v>64246</v>
      </c>
      <c r="N2407" s="380" t="s">
        <v>6344</v>
      </c>
      <c r="O2407" s="380" t="s">
        <v>6345</v>
      </c>
      <c r="P2407" s="380" t="s">
        <v>6346</v>
      </c>
      <c r="Q2407" s="380" t="s">
        <v>4376</v>
      </c>
      <c r="R2407" s="380" t="s">
        <v>885</v>
      </c>
      <c r="S2407" s="379"/>
      <c r="T2407" s="380">
        <v>1</v>
      </c>
    </row>
    <row r="2408" spans="1:20" x14ac:dyDescent="0.2">
      <c r="A2408" s="151">
        <f t="shared" si="416"/>
        <v>64247</v>
      </c>
      <c r="B2408" s="151">
        <f t="shared" si="417"/>
        <v>6</v>
      </c>
      <c r="C2408" s="152">
        <f t="shared" si="418"/>
        <v>42</v>
      </c>
      <c r="D2408" s="152" t="str">
        <f t="shared" si="419"/>
        <v>石川</v>
      </c>
      <c r="E2408" s="152" t="str">
        <f t="shared" si="420"/>
        <v>諒</v>
      </c>
      <c r="F2408" s="153" t="str">
        <f t="shared" si="421"/>
        <v>ｲｼｶﾜ</v>
      </c>
      <c r="G2408" s="153" t="str">
        <f t="shared" si="422"/>
        <v>ﾘｮｳ</v>
      </c>
      <c r="H2408" s="154">
        <f t="shared" si="423"/>
        <v>1</v>
      </c>
      <c r="I2408" s="152" t="str">
        <f t="shared" si="424"/>
        <v>都昭和</v>
      </c>
      <c r="K2408" s="152" t="str">
        <f t="shared" si="425"/>
        <v>男</v>
      </c>
      <c r="M2408" s="380">
        <v>64247</v>
      </c>
      <c r="N2408" s="380" t="s">
        <v>119</v>
      </c>
      <c r="O2408" s="380" t="s">
        <v>167</v>
      </c>
      <c r="P2408" s="380" t="s">
        <v>547</v>
      </c>
      <c r="Q2408" s="380" t="s">
        <v>396</v>
      </c>
      <c r="R2408" s="380" t="s">
        <v>885</v>
      </c>
      <c r="S2408" s="379"/>
      <c r="T2408" s="380">
        <v>1</v>
      </c>
    </row>
    <row r="2409" spans="1:20" x14ac:dyDescent="0.2">
      <c r="A2409" s="151">
        <f t="shared" si="416"/>
        <v>64248</v>
      </c>
      <c r="B2409" s="151">
        <f t="shared" si="417"/>
        <v>6</v>
      </c>
      <c r="C2409" s="152">
        <f t="shared" si="418"/>
        <v>42</v>
      </c>
      <c r="D2409" s="152" t="str">
        <f t="shared" si="419"/>
        <v>西山</v>
      </c>
      <c r="E2409" s="152" t="str">
        <f t="shared" si="420"/>
        <v>瑛人</v>
      </c>
      <c r="F2409" s="153" t="str">
        <f t="shared" si="421"/>
        <v>ﾆｼﾔﾏ</v>
      </c>
      <c r="G2409" s="153" t="str">
        <f t="shared" si="422"/>
        <v>ｴｲﾄ</v>
      </c>
      <c r="H2409" s="154">
        <f t="shared" si="423"/>
        <v>1</v>
      </c>
      <c r="I2409" s="152" t="str">
        <f t="shared" si="424"/>
        <v>都昭和</v>
      </c>
      <c r="K2409" s="152" t="str">
        <f t="shared" si="425"/>
        <v>男</v>
      </c>
      <c r="M2409" s="380">
        <v>64248</v>
      </c>
      <c r="N2409" s="380" t="s">
        <v>284</v>
      </c>
      <c r="O2409" s="380" t="s">
        <v>6347</v>
      </c>
      <c r="P2409" s="380" t="s">
        <v>644</v>
      </c>
      <c r="Q2409" s="380" t="s">
        <v>6348</v>
      </c>
      <c r="R2409" s="380" t="s">
        <v>885</v>
      </c>
      <c r="S2409" s="379"/>
      <c r="T2409" s="380">
        <v>1</v>
      </c>
    </row>
    <row r="2410" spans="1:20" x14ac:dyDescent="0.2">
      <c r="A2410" s="151">
        <f t="shared" si="416"/>
        <v>64249</v>
      </c>
      <c r="B2410" s="151">
        <f t="shared" si="417"/>
        <v>6</v>
      </c>
      <c r="C2410" s="152">
        <f t="shared" si="418"/>
        <v>42</v>
      </c>
      <c r="D2410" s="152" t="str">
        <f t="shared" si="419"/>
        <v>西脇</v>
      </c>
      <c r="E2410" s="152" t="str">
        <f t="shared" si="420"/>
        <v>辰仁</v>
      </c>
      <c r="F2410" s="153" t="str">
        <f t="shared" si="421"/>
        <v>ﾆｼﾜｷ</v>
      </c>
      <c r="G2410" s="153" t="str">
        <f t="shared" si="422"/>
        <v>ﾀﾂﾋﾄ</v>
      </c>
      <c r="H2410" s="154">
        <f t="shared" si="423"/>
        <v>1</v>
      </c>
      <c r="I2410" s="152" t="str">
        <f t="shared" si="424"/>
        <v>都昭和</v>
      </c>
      <c r="K2410" s="152" t="str">
        <f t="shared" si="425"/>
        <v>男</v>
      </c>
      <c r="M2410" s="380">
        <v>64249</v>
      </c>
      <c r="N2410" s="380" t="s">
        <v>3472</v>
      </c>
      <c r="O2410" s="380" t="s">
        <v>4761</v>
      </c>
      <c r="P2410" s="380" t="s">
        <v>3474</v>
      </c>
      <c r="Q2410" s="380" t="s">
        <v>5014</v>
      </c>
      <c r="R2410" s="380" t="s">
        <v>885</v>
      </c>
      <c r="S2410" s="379"/>
      <c r="T2410" s="380">
        <v>1</v>
      </c>
    </row>
    <row r="2411" spans="1:20" x14ac:dyDescent="0.2">
      <c r="A2411" s="151">
        <f t="shared" si="416"/>
        <v>64250</v>
      </c>
      <c r="B2411" s="151">
        <f t="shared" si="417"/>
        <v>6</v>
      </c>
      <c r="C2411" s="152">
        <f t="shared" si="418"/>
        <v>42</v>
      </c>
      <c r="D2411" s="152" t="str">
        <f t="shared" si="419"/>
        <v>林</v>
      </c>
      <c r="E2411" s="152" t="str">
        <f t="shared" si="420"/>
        <v>尚希</v>
      </c>
      <c r="F2411" s="153" t="str">
        <f t="shared" si="421"/>
        <v>ﾊﾔｼ</v>
      </c>
      <c r="G2411" s="153" t="str">
        <f t="shared" si="422"/>
        <v>ﾅｵｷ</v>
      </c>
      <c r="H2411" s="154">
        <f t="shared" si="423"/>
        <v>1</v>
      </c>
      <c r="I2411" s="152" t="str">
        <f t="shared" si="424"/>
        <v>都昭和</v>
      </c>
      <c r="K2411" s="152" t="str">
        <f t="shared" si="425"/>
        <v>男</v>
      </c>
      <c r="M2411" s="380">
        <v>64250</v>
      </c>
      <c r="N2411" s="380" t="s">
        <v>961</v>
      </c>
      <c r="O2411" s="380" t="s">
        <v>6349</v>
      </c>
      <c r="P2411" s="380" t="s">
        <v>962</v>
      </c>
      <c r="Q2411" s="380" t="s">
        <v>385</v>
      </c>
      <c r="R2411" s="380" t="s">
        <v>885</v>
      </c>
      <c r="S2411" s="379"/>
      <c r="T2411" s="380">
        <v>1</v>
      </c>
    </row>
    <row r="2412" spans="1:20" x14ac:dyDescent="0.2">
      <c r="A2412" s="151">
        <f t="shared" si="416"/>
        <v>64268</v>
      </c>
      <c r="B2412" s="151">
        <f t="shared" si="417"/>
        <v>6</v>
      </c>
      <c r="C2412" s="152">
        <f t="shared" si="418"/>
        <v>42</v>
      </c>
      <c r="D2412" s="152" t="str">
        <f t="shared" si="419"/>
        <v>佐藤</v>
      </c>
      <c r="E2412" s="152" t="str">
        <f t="shared" si="420"/>
        <v>茜</v>
      </c>
      <c r="F2412" s="153" t="str">
        <f t="shared" si="421"/>
        <v>ｻﾄｳ</v>
      </c>
      <c r="G2412" s="153" t="str">
        <f t="shared" si="422"/>
        <v>ｱｶﾈ</v>
      </c>
      <c r="H2412" s="154">
        <f t="shared" si="423"/>
        <v>3</v>
      </c>
      <c r="I2412" s="152" t="str">
        <f t="shared" si="424"/>
        <v>都昭和</v>
      </c>
      <c r="K2412" s="152" t="str">
        <f t="shared" si="425"/>
        <v>女</v>
      </c>
      <c r="M2412" s="380">
        <v>64268</v>
      </c>
      <c r="N2412" s="380" t="s">
        <v>101</v>
      </c>
      <c r="O2412" s="380" t="s">
        <v>1640</v>
      </c>
      <c r="P2412" s="380" t="s">
        <v>313</v>
      </c>
      <c r="Q2412" s="380" t="s">
        <v>1641</v>
      </c>
      <c r="R2412" s="380" t="s">
        <v>886</v>
      </c>
      <c r="S2412" s="379"/>
      <c r="T2412" s="380">
        <v>3</v>
      </c>
    </row>
    <row r="2413" spans="1:20" x14ac:dyDescent="0.2">
      <c r="A2413" s="151">
        <f t="shared" si="416"/>
        <v>64269</v>
      </c>
      <c r="B2413" s="151">
        <f t="shared" si="417"/>
        <v>6</v>
      </c>
      <c r="C2413" s="152">
        <f t="shared" si="418"/>
        <v>42</v>
      </c>
      <c r="D2413" s="152" t="str">
        <f t="shared" si="419"/>
        <v>峯岸</v>
      </c>
      <c r="E2413" s="152" t="str">
        <f t="shared" si="420"/>
        <v>奈央</v>
      </c>
      <c r="F2413" s="153" t="str">
        <f t="shared" si="421"/>
        <v>ﾐﾈｷﾞｼ</v>
      </c>
      <c r="G2413" s="153" t="str">
        <f t="shared" si="422"/>
        <v>ﾅｵ</v>
      </c>
      <c r="H2413" s="154">
        <f t="shared" si="423"/>
        <v>3</v>
      </c>
      <c r="I2413" s="152" t="str">
        <f t="shared" si="424"/>
        <v>都昭和</v>
      </c>
      <c r="K2413" s="152" t="str">
        <f t="shared" si="425"/>
        <v>女</v>
      </c>
      <c r="M2413" s="380">
        <v>64269</v>
      </c>
      <c r="N2413" s="380" t="s">
        <v>1247</v>
      </c>
      <c r="O2413" s="380" t="s">
        <v>2952</v>
      </c>
      <c r="P2413" s="380" t="s">
        <v>1248</v>
      </c>
      <c r="Q2413" s="380" t="s">
        <v>398</v>
      </c>
      <c r="R2413" s="380" t="s">
        <v>886</v>
      </c>
      <c r="S2413" s="379"/>
      <c r="T2413" s="380">
        <v>3</v>
      </c>
    </row>
    <row r="2414" spans="1:20" x14ac:dyDescent="0.2">
      <c r="A2414" s="151">
        <f t="shared" si="416"/>
        <v>64270</v>
      </c>
      <c r="B2414" s="151">
        <f t="shared" si="417"/>
        <v>6</v>
      </c>
      <c r="C2414" s="152">
        <f t="shared" si="418"/>
        <v>42</v>
      </c>
      <c r="D2414" s="152" t="str">
        <f t="shared" si="419"/>
        <v>高橋</v>
      </c>
      <c r="E2414" s="152" t="str">
        <f t="shared" si="420"/>
        <v>美結</v>
      </c>
      <c r="F2414" s="153" t="str">
        <f t="shared" si="421"/>
        <v>ﾀｶﾊｼ</v>
      </c>
      <c r="G2414" s="153" t="str">
        <f t="shared" si="422"/>
        <v>ﾐﾕ</v>
      </c>
      <c r="H2414" s="154">
        <f t="shared" si="423"/>
        <v>2</v>
      </c>
      <c r="I2414" s="152" t="str">
        <f t="shared" si="424"/>
        <v>都昭和</v>
      </c>
      <c r="K2414" s="152" t="str">
        <f t="shared" si="425"/>
        <v>女</v>
      </c>
      <c r="M2414" s="380">
        <v>64270</v>
      </c>
      <c r="N2414" s="380" t="s">
        <v>123</v>
      </c>
      <c r="O2414" s="380" t="s">
        <v>3498</v>
      </c>
      <c r="P2414" s="380" t="s">
        <v>302</v>
      </c>
      <c r="Q2414" s="380" t="s">
        <v>366</v>
      </c>
      <c r="R2414" s="380" t="s">
        <v>886</v>
      </c>
      <c r="S2414" s="379"/>
      <c r="T2414" s="380">
        <v>2</v>
      </c>
    </row>
    <row r="2415" spans="1:20" x14ac:dyDescent="0.2">
      <c r="A2415" s="151">
        <f t="shared" si="416"/>
        <v>64271</v>
      </c>
      <c r="B2415" s="151">
        <f t="shared" si="417"/>
        <v>6</v>
      </c>
      <c r="C2415" s="152">
        <f t="shared" si="418"/>
        <v>42</v>
      </c>
      <c r="D2415" s="152" t="str">
        <f t="shared" si="419"/>
        <v>登坂</v>
      </c>
      <c r="E2415" s="152" t="str">
        <f t="shared" si="420"/>
        <v>ほほみ</v>
      </c>
      <c r="F2415" s="153" t="str">
        <f t="shared" si="421"/>
        <v>ﾄｻｶ</v>
      </c>
      <c r="G2415" s="153" t="str">
        <f t="shared" si="422"/>
        <v>ﾎﾎﾐ</v>
      </c>
      <c r="H2415" s="154">
        <f t="shared" si="423"/>
        <v>2</v>
      </c>
      <c r="I2415" s="152" t="str">
        <f t="shared" si="424"/>
        <v>都昭和</v>
      </c>
      <c r="K2415" s="152" t="str">
        <f t="shared" si="425"/>
        <v>女</v>
      </c>
      <c r="M2415" s="380">
        <v>64271</v>
      </c>
      <c r="N2415" s="380" t="s">
        <v>4742</v>
      </c>
      <c r="O2415" s="380" t="s">
        <v>4743</v>
      </c>
      <c r="P2415" s="380" t="s">
        <v>4744</v>
      </c>
      <c r="Q2415" s="380" t="s">
        <v>4745</v>
      </c>
      <c r="R2415" s="380" t="s">
        <v>886</v>
      </c>
      <c r="S2415" s="379"/>
      <c r="T2415" s="380">
        <v>2</v>
      </c>
    </row>
    <row r="2416" spans="1:20" x14ac:dyDescent="0.2">
      <c r="A2416" s="151">
        <f t="shared" si="416"/>
        <v>64272</v>
      </c>
      <c r="B2416" s="151">
        <f t="shared" si="417"/>
        <v>6</v>
      </c>
      <c r="C2416" s="152">
        <f t="shared" si="418"/>
        <v>42</v>
      </c>
      <c r="D2416" s="152" t="str">
        <f t="shared" si="419"/>
        <v>岩田</v>
      </c>
      <c r="E2416" s="152" t="str">
        <f t="shared" si="420"/>
        <v>梨乃</v>
      </c>
      <c r="F2416" s="153" t="str">
        <f t="shared" si="421"/>
        <v>ｲﾜﾀ</v>
      </c>
      <c r="G2416" s="153" t="str">
        <f t="shared" si="422"/>
        <v>ﾘﾉ</v>
      </c>
      <c r="H2416" s="154">
        <f t="shared" si="423"/>
        <v>1</v>
      </c>
      <c r="I2416" s="152" t="str">
        <f t="shared" si="424"/>
        <v>都昭和</v>
      </c>
      <c r="K2416" s="152" t="str">
        <f t="shared" si="425"/>
        <v>女</v>
      </c>
      <c r="M2416" s="380">
        <v>64272</v>
      </c>
      <c r="N2416" s="380" t="s">
        <v>1272</v>
      </c>
      <c r="O2416" s="380" t="s">
        <v>1859</v>
      </c>
      <c r="P2416" s="380" t="s">
        <v>1273</v>
      </c>
      <c r="Q2416" s="380" t="s">
        <v>400</v>
      </c>
      <c r="R2416" s="380" t="s">
        <v>886</v>
      </c>
      <c r="S2416" s="379"/>
      <c r="T2416" s="380">
        <v>1</v>
      </c>
    </row>
    <row r="2417" spans="1:20" x14ac:dyDescent="0.2">
      <c r="A2417" s="151">
        <f t="shared" si="416"/>
        <v>64273</v>
      </c>
      <c r="B2417" s="151">
        <f t="shared" si="417"/>
        <v>6</v>
      </c>
      <c r="C2417" s="152">
        <f t="shared" si="418"/>
        <v>42</v>
      </c>
      <c r="D2417" s="152" t="str">
        <f t="shared" si="419"/>
        <v>西尾</v>
      </c>
      <c r="E2417" s="152" t="str">
        <f t="shared" si="420"/>
        <v>杏美</v>
      </c>
      <c r="F2417" s="153" t="str">
        <f t="shared" si="421"/>
        <v>ﾆｼｵ</v>
      </c>
      <c r="G2417" s="153" t="str">
        <f t="shared" si="422"/>
        <v>ｱﾐ</v>
      </c>
      <c r="H2417" s="154">
        <f t="shared" si="423"/>
        <v>2</v>
      </c>
      <c r="I2417" s="152" t="str">
        <f t="shared" si="424"/>
        <v>都昭和</v>
      </c>
      <c r="K2417" s="152" t="str">
        <f t="shared" si="425"/>
        <v>女</v>
      </c>
      <c r="M2417" s="380">
        <v>64273</v>
      </c>
      <c r="N2417" s="380" t="s">
        <v>3680</v>
      </c>
      <c r="O2417" s="380" t="s">
        <v>5448</v>
      </c>
      <c r="P2417" s="380" t="s">
        <v>3682</v>
      </c>
      <c r="Q2417" s="380" t="s">
        <v>923</v>
      </c>
      <c r="R2417" s="380" t="s">
        <v>886</v>
      </c>
      <c r="S2417" s="379"/>
      <c r="T2417" s="380">
        <v>2</v>
      </c>
    </row>
    <row r="2418" spans="1:20" x14ac:dyDescent="0.2">
      <c r="A2418" s="151">
        <f t="shared" si="416"/>
        <v>64274</v>
      </c>
      <c r="B2418" s="151">
        <f t="shared" si="417"/>
        <v>6</v>
      </c>
      <c r="C2418" s="152">
        <f t="shared" si="418"/>
        <v>42</v>
      </c>
      <c r="D2418" s="152" t="str">
        <f t="shared" si="419"/>
        <v>山内</v>
      </c>
      <c r="E2418" s="152" t="str">
        <f t="shared" si="420"/>
        <v>渚</v>
      </c>
      <c r="F2418" s="153" t="str">
        <f t="shared" si="421"/>
        <v>ﾔﾏｳﾁ</v>
      </c>
      <c r="G2418" s="153" t="str">
        <f t="shared" si="422"/>
        <v>ﾅｷﾞｻ</v>
      </c>
      <c r="H2418" s="154">
        <f t="shared" si="423"/>
        <v>1</v>
      </c>
      <c r="I2418" s="152" t="str">
        <f t="shared" si="424"/>
        <v>都昭和</v>
      </c>
      <c r="K2418" s="152" t="str">
        <f t="shared" si="425"/>
        <v>女</v>
      </c>
      <c r="M2418" s="380">
        <v>64274</v>
      </c>
      <c r="N2418" s="380" t="s">
        <v>6350</v>
      </c>
      <c r="O2418" s="380" t="s">
        <v>1401</v>
      </c>
      <c r="P2418" s="380" t="s">
        <v>6351</v>
      </c>
      <c r="Q2418" s="380" t="s">
        <v>568</v>
      </c>
      <c r="R2418" s="380" t="s">
        <v>886</v>
      </c>
      <c r="S2418" s="379"/>
      <c r="T2418" s="380">
        <v>1</v>
      </c>
    </row>
    <row r="2419" spans="1:20" x14ac:dyDescent="0.2">
      <c r="A2419" s="151">
        <f t="shared" si="416"/>
        <v>64275</v>
      </c>
      <c r="B2419" s="151">
        <f t="shared" si="417"/>
        <v>6</v>
      </c>
      <c r="C2419" s="152">
        <f t="shared" si="418"/>
        <v>42</v>
      </c>
      <c r="D2419" s="152" t="str">
        <f t="shared" si="419"/>
        <v>綱本</v>
      </c>
      <c r="E2419" s="152" t="str">
        <f t="shared" si="420"/>
        <v>蛍</v>
      </c>
      <c r="F2419" s="153" t="str">
        <f t="shared" si="421"/>
        <v>ﾂﾅﾓﾄ</v>
      </c>
      <c r="G2419" s="153" t="str">
        <f t="shared" si="422"/>
        <v>ﾎﾀﾙ</v>
      </c>
      <c r="H2419" s="154">
        <f t="shared" si="423"/>
        <v>1</v>
      </c>
      <c r="I2419" s="152" t="str">
        <f t="shared" si="424"/>
        <v>都昭和</v>
      </c>
      <c r="K2419" s="152" t="str">
        <f t="shared" si="425"/>
        <v>女</v>
      </c>
      <c r="M2419" s="380">
        <v>64275</v>
      </c>
      <c r="N2419" s="380" t="s">
        <v>6352</v>
      </c>
      <c r="O2419" s="380" t="s">
        <v>5425</v>
      </c>
      <c r="P2419" s="380" t="s">
        <v>6353</v>
      </c>
      <c r="Q2419" s="380" t="s">
        <v>5427</v>
      </c>
      <c r="R2419" s="380" t="s">
        <v>886</v>
      </c>
      <c r="S2419" s="379"/>
      <c r="T2419" s="380">
        <v>1</v>
      </c>
    </row>
    <row r="2420" spans="1:20" x14ac:dyDescent="0.2">
      <c r="A2420" s="151">
        <f t="shared" si="416"/>
        <v>64276</v>
      </c>
      <c r="B2420" s="151">
        <f t="shared" si="417"/>
        <v>6</v>
      </c>
      <c r="C2420" s="152">
        <f t="shared" si="418"/>
        <v>42</v>
      </c>
      <c r="D2420" s="152" t="str">
        <f t="shared" si="419"/>
        <v>畠山</v>
      </c>
      <c r="E2420" s="152" t="str">
        <f t="shared" si="420"/>
        <v>沙羅</v>
      </c>
      <c r="F2420" s="153" t="str">
        <f t="shared" si="421"/>
        <v>ﾊﾀｹﾔﾏ</v>
      </c>
      <c r="G2420" s="153" t="str">
        <f t="shared" si="422"/>
        <v>ｻﾗ</v>
      </c>
      <c r="H2420" s="154">
        <f t="shared" si="423"/>
        <v>1</v>
      </c>
      <c r="I2420" s="152" t="str">
        <f t="shared" si="424"/>
        <v>都昭和</v>
      </c>
      <c r="K2420" s="152" t="str">
        <f t="shared" si="425"/>
        <v>女</v>
      </c>
      <c r="M2420" s="380">
        <v>64276</v>
      </c>
      <c r="N2420" s="380" t="s">
        <v>1487</v>
      </c>
      <c r="O2420" s="380" t="s">
        <v>3459</v>
      </c>
      <c r="P2420" s="380" t="s">
        <v>1488</v>
      </c>
      <c r="Q2420" s="380" t="s">
        <v>1637</v>
      </c>
      <c r="R2420" s="380" t="s">
        <v>886</v>
      </c>
      <c r="S2420" s="379"/>
      <c r="T2420" s="380">
        <v>1</v>
      </c>
    </row>
    <row r="2421" spans="1:20" x14ac:dyDescent="0.2">
      <c r="A2421" s="151">
        <f t="shared" si="416"/>
        <v>64277</v>
      </c>
      <c r="B2421" s="151">
        <f t="shared" si="417"/>
        <v>6</v>
      </c>
      <c r="C2421" s="152">
        <f t="shared" si="418"/>
        <v>42</v>
      </c>
      <c r="D2421" s="152" t="str">
        <f t="shared" si="419"/>
        <v>酒井</v>
      </c>
      <c r="E2421" s="152" t="str">
        <f t="shared" si="420"/>
        <v>綾</v>
      </c>
      <c r="F2421" s="153" t="str">
        <f t="shared" si="421"/>
        <v>ｻｶｲ</v>
      </c>
      <c r="G2421" s="153" t="str">
        <f t="shared" si="422"/>
        <v>ｱﾔ</v>
      </c>
      <c r="H2421" s="154">
        <f t="shared" si="423"/>
        <v>1</v>
      </c>
      <c r="I2421" s="152" t="str">
        <f t="shared" si="424"/>
        <v>都昭和</v>
      </c>
      <c r="K2421" s="152" t="str">
        <f t="shared" si="425"/>
        <v>女</v>
      </c>
      <c r="M2421" s="380">
        <v>64277</v>
      </c>
      <c r="N2421" s="380" t="s">
        <v>282</v>
      </c>
      <c r="O2421" s="380" t="s">
        <v>3668</v>
      </c>
      <c r="P2421" s="380" t="s">
        <v>620</v>
      </c>
      <c r="Q2421" s="380" t="s">
        <v>656</v>
      </c>
      <c r="R2421" s="380" t="s">
        <v>886</v>
      </c>
      <c r="S2421" s="379"/>
      <c r="T2421" s="380">
        <v>1</v>
      </c>
    </row>
    <row r="2422" spans="1:20" x14ac:dyDescent="0.2">
      <c r="A2422" s="151">
        <f t="shared" si="416"/>
        <v>64307</v>
      </c>
      <c r="B2422" s="151">
        <f t="shared" si="417"/>
        <v>6</v>
      </c>
      <c r="C2422" s="152">
        <f t="shared" si="418"/>
        <v>43</v>
      </c>
      <c r="D2422" s="152" t="str">
        <f t="shared" si="419"/>
        <v>松浦</v>
      </c>
      <c r="E2422" s="152" t="str">
        <f t="shared" si="420"/>
        <v>拓海</v>
      </c>
      <c r="F2422" s="153" t="str">
        <f t="shared" si="421"/>
        <v>ﾏﾂｳﾗ</v>
      </c>
      <c r="G2422" s="153" t="str">
        <f t="shared" si="422"/>
        <v>ﾀｸﾐ</v>
      </c>
      <c r="H2422" s="154">
        <f t="shared" si="423"/>
        <v>3</v>
      </c>
      <c r="I2422" s="152" t="str">
        <f t="shared" si="424"/>
        <v>都拝島</v>
      </c>
      <c r="K2422" s="152" t="str">
        <f t="shared" si="425"/>
        <v>男</v>
      </c>
      <c r="M2422" s="380">
        <v>64307</v>
      </c>
      <c r="N2422" s="380" t="s">
        <v>288</v>
      </c>
      <c r="O2422" s="380" t="s">
        <v>104</v>
      </c>
      <c r="P2422" s="380" t="s">
        <v>517</v>
      </c>
      <c r="Q2422" s="380" t="s">
        <v>312</v>
      </c>
      <c r="R2422" s="380" t="s">
        <v>885</v>
      </c>
      <c r="S2422" s="379"/>
      <c r="T2422" s="380">
        <v>3</v>
      </c>
    </row>
    <row r="2423" spans="1:20" x14ac:dyDescent="0.2">
      <c r="A2423" s="151">
        <f t="shared" si="416"/>
        <v>64310</v>
      </c>
      <c r="B2423" s="151">
        <f t="shared" si="417"/>
        <v>6</v>
      </c>
      <c r="C2423" s="152">
        <f t="shared" si="418"/>
        <v>43</v>
      </c>
      <c r="D2423" s="152" t="str">
        <f t="shared" si="419"/>
        <v>岡部</v>
      </c>
      <c r="E2423" s="152" t="str">
        <f t="shared" si="420"/>
        <v>洋平</v>
      </c>
      <c r="F2423" s="153" t="str">
        <f t="shared" si="421"/>
        <v>ｵｶﾍﾞ</v>
      </c>
      <c r="G2423" s="153" t="str">
        <f t="shared" si="422"/>
        <v>ﾖｳﾍｲ</v>
      </c>
      <c r="H2423" s="154">
        <f t="shared" si="423"/>
        <v>2</v>
      </c>
      <c r="I2423" s="152" t="str">
        <f t="shared" si="424"/>
        <v>都拝島</v>
      </c>
      <c r="K2423" s="152" t="str">
        <f t="shared" si="425"/>
        <v>男</v>
      </c>
      <c r="M2423" s="380">
        <v>64310</v>
      </c>
      <c r="N2423" s="380" t="s">
        <v>921</v>
      </c>
      <c r="O2423" s="380" t="s">
        <v>1645</v>
      </c>
      <c r="P2423" s="380" t="s">
        <v>922</v>
      </c>
      <c r="Q2423" s="380" t="s">
        <v>1646</v>
      </c>
      <c r="R2423" s="380" t="s">
        <v>885</v>
      </c>
      <c r="S2423" s="379"/>
      <c r="T2423" s="380">
        <v>2</v>
      </c>
    </row>
    <row r="2424" spans="1:20" x14ac:dyDescent="0.2">
      <c r="A2424" s="151">
        <f t="shared" si="416"/>
        <v>64322</v>
      </c>
      <c r="B2424" s="151">
        <f t="shared" si="417"/>
        <v>6</v>
      </c>
      <c r="C2424" s="152">
        <f t="shared" si="418"/>
        <v>43</v>
      </c>
      <c r="D2424" s="152" t="str">
        <f t="shared" si="419"/>
        <v>平沼</v>
      </c>
      <c r="E2424" s="152" t="str">
        <f t="shared" si="420"/>
        <v>颯太</v>
      </c>
      <c r="F2424" s="153" t="str">
        <f t="shared" si="421"/>
        <v>ﾋﾗﾇﾏ</v>
      </c>
      <c r="G2424" s="153" t="str">
        <f t="shared" si="422"/>
        <v>ｿｳﾀ</v>
      </c>
      <c r="H2424" s="154">
        <f t="shared" si="423"/>
        <v>2</v>
      </c>
      <c r="I2424" s="152" t="str">
        <f t="shared" si="424"/>
        <v>都拝島</v>
      </c>
      <c r="K2424" s="152" t="str">
        <f t="shared" si="425"/>
        <v>男</v>
      </c>
      <c r="M2424" s="380">
        <v>64322</v>
      </c>
      <c r="N2424" s="380" t="s">
        <v>1860</v>
      </c>
      <c r="O2424" s="380" t="s">
        <v>950</v>
      </c>
      <c r="P2424" s="380" t="s">
        <v>1861</v>
      </c>
      <c r="Q2424" s="380" t="s">
        <v>594</v>
      </c>
      <c r="R2424" s="380" t="s">
        <v>885</v>
      </c>
      <c r="S2424" s="379"/>
      <c r="T2424" s="380">
        <v>2</v>
      </c>
    </row>
    <row r="2425" spans="1:20" x14ac:dyDescent="0.2">
      <c r="A2425" s="151">
        <f t="shared" si="416"/>
        <v>64323</v>
      </c>
      <c r="B2425" s="151">
        <f t="shared" si="417"/>
        <v>6</v>
      </c>
      <c r="C2425" s="152">
        <f t="shared" si="418"/>
        <v>43</v>
      </c>
      <c r="D2425" s="152" t="str">
        <f t="shared" si="419"/>
        <v>上野</v>
      </c>
      <c r="E2425" s="152" t="str">
        <f t="shared" si="420"/>
        <v>拓也</v>
      </c>
      <c r="F2425" s="153" t="str">
        <f t="shared" si="421"/>
        <v>ｳｴﾉ</v>
      </c>
      <c r="G2425" s="153" t="str">
        <f t="shared" si="422"/>
        <v>ﾀｸﾔ</v>
      </c>
      <c r="H2425" s="154">
        <f t="shared" si="423"/>
        <v>2</v>
      </c>
      <c r="I2425" s="152" t="str">
        <f t="shared" si="424"/>
        <v>都拝島</v>
      </c>
      <c r="K2425" s="152" t="str">
        <f t="shared" si="425"/>
        <v>男</v>
      </c>
      <c r="M2425" s="380">
        <v>64323</v>
      </c>
      <c r="N2425" s="380" t="s">
        <v>248</v>
      </c>
      <c r="O2425" s="380" t="s">
        <v>114</v>
      </c>
      <c r="P2425" s="380" t="s">
        <v>550</v>
      </c>
      <c r="Q2425" s="380" t="s">
        <v>357</v>
      </c>
      <c r="R2425" s="380" t="s">
        <v>885</v>
      </c>
      <c r="S2425" s="379"/>
      <c r="T2425" s="380">
        <v>2</v>
      </c>
    </row>
    <row r="2426" spans="1:20" x14ac:dyDescent="0.2">
      <c r="A2426" s="151">
        <f t="shared" si="416"/>
        <v>64325</v>
      </c>
      <c r="B2426" s="151">
        <f t="shared" si="417"/>
        <v>6</v>
      </c>
      <c r="C2426" s="152">
        <f t="shared" si="418"/>
        <v>43</v>
      </c>
      <c r="D2426" s="152" t="str">
        <f t="shared" si="419"/>
        <v>香遠</v>
      </c>
      <c r="E2426" s="152" t="str">
        <f t="shared" si="420"/>
        <v>佳伸</v>
      </c>
      <c r="F2426" s="153" t="str">
        <f t="shared" si="421"/>
        <v>ｺｳｴﾝ</v>
      </c>
      <c r="G2426" s="153" t="str">
        <f t="shared" si="422"/>
        <v>ﾖｼﾉﾌﾞ</v>
      </c>
      <c r="H2426" s="154">
        <f t="shared" si="423"/>
        <v>2</v>
      </c>
      <c r="I2426" s="152" t="str">
        <f t="shared" si="424"/>
        <v>都拝島</v>
      </c>
      <c r="K2426" s="152" t="str">
        <f t="shared" si="425"/>
        <v>男</v>
      </c>
      <c r="M2426" s="380">
        <v>64325</v>
      </c>
      <c r="N2426" s="380" t="s">
        <v>4746</v>
      </c>
      <c r="O2426" s="380" t="s">
        <v>4747</v>
      </c>
      <c r="P2426" s="380" t="s">
        <v>4748</v>
      </c>
      <c r="Q2426" s="380" t="s">
        <v>1834</v>
      </c>
      <c r="R2426" s="380" t="s">
        <v>885</v>
      </c>
      <c r="S2426" s="379"/>
      <c r="T2426" s="380">
        <v>2</v>
      </c>
    </row>
    <row r="2427" spans="1:20" x14ac:dyDescent="0.2">
      <c r="A2427" s="151">
        <f t="shared" si="416"/>
        <v>64331</v>
      </c>
      <c r="B2427" s="151">
        <f t="shared" si="417"/>
        <v>6</v>
      </c>
      <c r="C2427" s="152">
        <f t="shared" si="418"/>
        <v>43</v>
      </c>
      <c r="D2427" s="152" t="str">
        <f t="shared" si="419"/>
        <v>稲富</v>
      </c>
      <c r="E2427" s="152" t="str">
        <f t="shared" si="420"/>
        <v>北斗</v>
      </c>
      <c r="F2427" s="153" t="str">
        <f t="shared" si="421"/>
        <v>ｲﾅﾄﾐ</v>
      </c>
      <c r="G2427" s="153" t="str">
        <f t="shared" si="422"/>
        <v>ﾎｸﾄ</v>
      </c>
      <c r="H2427" s="154">
        <f t="shared" si="423"/>
        <v>2</v>
      </c>
      <c r="I2427" s="152" t="str">
        <f t="shared" si="424"/>
        <v>都拝島</v>
      </c>
      <c r="K2427" s="152" t="str">
        <f t="shared" si="425"/>
        <v>男</v>
      </c>
      <c r="M2427" s="380">
        <v>64331</v>
      </c>
      <c r="N2427" s="380" t="s">
        <v>5406</v>
      </c>
      <c r="O2427" s="380" t="s">
        <v>5407</v>
      </c>
      <c r="P2427" s="380" t="s">
        <v>5408</v>
      </c>
      <c r="Q2427" s="380" t="s">
        <v>5409</v>
      </c>
      <c r="R2427" s="380" t="s">
        <v>885</v>
      </c>
      <c r="S2427" s="379"/>
      <c r="T2427" s="380">
        <v>2</v>
      </c>
    </row>
    <row r="2428" spans="1:20" x14ac:dyDescent="0.2">
      <c r="A2428" s="151">
        <f t="shared" si="416"/>
        <v>64332</v>
      </c>
      <c r="B2428" s="151">
        <f t="shared" si="417"/>
        <v>6</v>
      </c>
      <c r="C2428" s="152">
        <f t="shared" si="418"/>
        <v>43</v>
      </c>
      <c r="D2428" s="152" t="str">
        <f t="shared" si="419"/>
        <v>今野</v>
      </c>
      <c r="E2428" s="152" t="str">
        <f t="shared" si="420"/>
        <v>純途</v>
      </c>
      <c r="F2428" s="153" t="str">
        <f t="shared" si="421"/>
        <v>ｺﾝﾉ</v>
      </c>
      <c r="G2428" s="153" t="str">
        <f t="shared" si="422"/>
        <v>ｼﾞｭﾝﾄ</v>
      </c>
      <c r="H2428" s="154">
        <f t="shared" si="423"/>
        <v>1</v>
      </c>
      <c r="I2428" s="152" t="str">
        <f t="shared" si="424"/>
        <v>都拝島</v>
      </c>
      <c r="K2428" s="152" t="str">
        <f t="shared" si="425"/>
        <v>男</v>
      </c>
      <c r="M2428" s="380">
        <v>64332</v>
      </c>
      <c r="N2428" s="380" t="s">
        <v>45</v>
      </c>
      <c r="O2428" s="380" t="s">
        <v>6354</v>
      </c>
      <c r="P2428" s="380" t="s">
        <v>46</v>
      </c>
      <c r="Q2428" s="380" t="s">
        <v>5134</v>
      </c>
      <c r="R2428" s="380" t="s">
        <v>885</v>
      </c>
      <c r="S2428" s="379"/>
      <c r="T2428" s="380">
        <v>1</v>
      </c>
    </row>
    <row r="2429" spans="1:20" x14ac:dyDescent="0.2">
      <c r="A2429" s="151">
        <f t="shared" si="416"/>
        <v>64333</v>
      </c>
      <c r="B2429" s="151">
        <f t="shared" si="417"/>
        <v>6</v>
      </c>
      <c r="C2429" s="152">
        <f t="shared" si="418"/>
        <v>43</v>
      </c>
      <c r="D2429" s="152" t="str">
        <f t="shared" si="419"/>
        <v>草刈</v>
      </c>
      <c r="E2429" s="152" t="str">
        <f t="shared" si="420"/>
        <v>勇気</v>
      </c>
      <c r="F2429" s="153" t="str">
        <f t="shared" si="421"/>
        <v>ｸｻｶﾘ</v>
      </c>
      <c r="G2429" s="153" t="str">
        <f t="shared" si="422"/>
        <v>ﾕｳｷ</v>
      </c>
      <c r="H2429" s="154">
        <f t="shared" si="423"/>
        <v>1</v>
      </c>
      <c r="I2429" s="152" t="str">
        <f t="shared" si="424"/>
        <v>都拝島</v>
      </c>
      <c r="K2429" s="152" t="str">
        <f t="shared" si="425"/>
        <v>男</v>
      </c>
      <c r="M2429" s="380">
        <v>64333</v>
      </c>
      <c r="N2429" s="380" t="s">
        <v>6355</v>
      </c>
      <c r="O2429" s="380" t="s">
        <v>4279</v>
      </c>
      <c r="P2429" s="380" t="s">
        <v>6356</v>
      </c>
      <c r="Q2429" s="380" t="s">
        <v>307</v>
      </c>
      <c r="R2429" s="380" t="s">
        <v>885</v>
      </c>
      <c r="S2429" s="379"/>
      <c r="T2429" s="380">
        <v>1</v>
      </c>
    </row>
    <row r="2430" spans="1:20" x14ac:dyDescent="0.2">
      <c r="A2430" s="151">
        <f t="shared" si="416"/>
        <v>64334</v>
      </c>
      <c r="B2430" s="151">
        <f t="shared" si="417"/>
        <v>6</v>
      </c>
      <c r="C2430" s="152">
        <f t="shared" si="418"/>
        <v>43</v>
      </c>
      <c r="D2430" s="152" t="str">
        <f t="shared" si="419"/>
        <v>大久保</v>
      </c>
      <c r="E2430" s="152" t="str">
        <f t="shared" si="420"/>
        <v>拓海</v>
      </c>
      <c r="F2430" s="153" t="str">
        <f t="shared" si="421"/>
        <v>ｵｵｸﾎﾞ</v>
      </c>
      <c r="G2430" s="153" t="str">
        <f t="shared" si="422"/>
        <v>ﾀｸﾐ</v>
      </c>
      <c r="H2430" s="154">
        <f t="shared" si="423"/>
        <v>1</v>
      </c>
      <c r="I2430" s="152" t="str">
        <f t="shared" si="424"/>
        <v>都拝島</v>
      </c>
      <c r="K2430" s="152" t="str">
        <f t="shared" si="425"/>
        <v>男</v>
      </c>
      <c r="M2430" s="380">
        <v>64334</v>
      </c>
      <c r="N2430" s="380" t="s">
        <v>428</v>
      </c>
      <c r="O2430" s="380" t="s">
        <v>104</v>
      </c>
      <c r="P2430" s="380" t="s">
        <v>429</v>
      </c>
      <c r="Q2430" s="380" t="s">
        <v>312</v>
      </c>
      <c r="R2430" s="380" t="s">
        <v>885</v>
      </c>
      <c r="S2430" s="379"/>
      <c r="T2430" s="380">
        <v>1</v>
      </c>
    </row>
    <row r="2431" spans="1:20" x14ac:dyDescent="0.2">
      <c r="A2431" s="151">
        <f t="shared" si="416"/>
        <v>64335</v>
      </c>
      <c r="B2431" s="151">
        <f t="shared" si="417"/>
        <v>6</v>
      </c>
      <c r="C2431" s="152">
        <f t="shared" si="418"/>
        <v>43</v>
      </c>
      <c r="D2431" s="152" t="str">
        <f t="shared" si="419"/>
        <v>村木</v>
      </c>
      <c r="E2431" s="152" t="str">
        <f t="shared" si="420"/>
        <v>蓮</v>
      </c>
      <c r="F2431" s="153" t="str">
        <f t="shared" si="421"/>
        <v>ﾑﾗｷ</v>
      </c>
      <c r="G2431" s="153" t="str">
        <f t="shared" si="422"/>
        <v>ﾚﾝ</v>
      </c>
      <c r="H2431" s="154">
        <f t="shared" si="423"/>
        <v>1</v>
      </c>
      <c r="I2431" s="152" t="str">
        <f t="shared" si="424"/>
        <v>都拝島</v>
      </c>
      <c r="K2431" s="152" t="str">
        <f t="shared" si="425"/>
        <v>男</v>
      </c>
      <c r="M2431" s="380">
        <v>64335</v>
      </c>
      <c r="N2431" s="380" t="s">
        <v>2661</v>
      </c>
      <c r="O2431" s="380" t="s">
        <v>1669</v>
      </c>
      <c r="P2431" s="380" t="s">
        <v>2662</v>
      </c>
      <c r="Q2431" s="380" t="s">
        <v>511</v>
      </c>
      <c r="R2431" s="380" t="s">
        <v>885</v>
      </c>
      <c r="S2431" s="379"/>
      <c r="T2431" s="380">
        <v>1</v>
      </c>
    </row>
    <row r="2432" spans="1:20" x14ac:dyDescent="0.2">
      <c r="A2432" s="151">
        <f t="shared" si="416"/>
        <v>64336</v>
      </c>
      <c r="B2432" s="151">
        <f t="shared" si="417"/>
        <v>6</v>
      </c>
      <c r="C2432" s="152">
        <f t="shared" si="418"/>
        <v>43</v>
      </c>
      <c r="D2432" s="152" t="str">
        <f t="shared" si="419"/>
        <v>佐伯</v>
      </c>
      <c r="E2432" s="152" t="str">
        <f t="shared" si="420"/>
        <v>圭</v>
      </c>
      <c r="F2432" s="153" t="str">
        <f t="shared" si="421"/>
        <v>ｻｲｷ</v>
      </c>
      <c r="G2432" s="153" t="str">
        <f t="shared" si="422"/>
        <v>ｹｲ</v>
      </c>
      <c r="H2432" s="154">
        <f t="shared" si="423"/>
        <v>1</v>
      </c>
      <c r="I2432" s="152" t="str">
        <f t="shared" si="424"/>
        <v>都拝島</v>
      </c>
      <c r="K2432" s="152" t="str">
        <f t="shared" si="425"/>
        <v>男</v>
      </c>
      <c r="M2432" s="380">
        <v>64336</v>
      </c>
      <c r="N2432" s="380" t="s">
        <v>5805</v>
      </c>
      <c r="O2432" s="380" t="s">
        <v>4179</v>
      </c>
      <c r="P2432" s="380" t="s">
        <v>6357</v>
      </c>
      <c r="Q2432" s="380" t="s">
        <v>308</v>
      </c>
      <c r="R2432" s="380" t="s">
        <v>885</v>
      </c>
      <c r="S2432" s="379"/>
      <c r="T2432" s="380">
        <v>1</v>
      </c>
    </row>
    <row r="2433" spans="1:20" x14ac:dyDescent="0.2">
      <c r="A2433" s="151">
        <f t="shared" si="416"/>
        <v>64337</v>
      </c>
      <c r="B2433" s="151">
        <f t="shared" si="417"/>
        <v>6</v>
      </c>
      <c r="C2433" s="152">
        <f t="shared" si="418"/>
        <v>43</v>
      </c>
      <c r="D2433" s="152" t="str">
        <f t="shared" si="419"/>
        <v>杵淵</v>
      </c>
      <c r="E2433" s="152" t="str">
        <f t="shared" si="420"/>
        <v>葉</v>
      </c>
      <c r="F2433" s="153" t="str">
        <f t="shared" si="421"/>
        <v>ｷﾈﾌﾞﾁ</v>
      </c>
      <c r="G2433" s="153" t="str">
        <f t="shared" si="422"/>
        <v>ﾖｳ</v>
      </c>
      <c r="H2433" s="154">
        <f t="shared" si="423"/>
        <v>1</v>
      </c>
      <c r="I2433" s="152" t="str">
        <f t="shared" si="424"/>
        <v>都拝島</v>
      </c>
      <c r="K2433" s="152" t="str">
        <f t="shared" si="425"/>
        <v>男</v>
      </c>
      <c r="M2433" s="380">
        <v>64337</v>
      </c>
      <c r="N2433" s="380" t="s">
        <v>6358</v>
      </c>
      <c r="O2433" s="380" t="s">
        <v>6359</v>
      </c>
      <c r="P2433" s="380" t="s">
        <v>6360</v>
      </c>
      <c r="Q2433" s="380" t="s">
        <v>5989</v>
      </c>
      <c r="R2433" s="380" t="s">
        <v>885</v>
      </c>
      <c r="S2433" s="379"/>
      <c r="T2433" s="380">
        <v>1</v>
      </c>
    </row>
    <row r="2434" spans="1:20" x14ac:dyDescent="0.2">
      <c r="A2434" s="151">
        <f t="shared" si="416"/>
        <v>64349</v>
      </c>
      <c r="B2434" s="151">
        <f t="shared" si="417"/>
        <v>6</v>
      </c>
      <c r="C2434" s="152">
        <f t="shared" si="418"/>
        <v>43</v>
      </c>
      <c r="D2434" s="152" t="str">
        <f t="shared" si="419"/>
        <v>伊藤</v>
      </c>
      <c r="E2434" s="152" t="str">
        <f t="shared" si="420"/>
        <v>大貴</v>
      </c>
      <c r="F2434" s="153" t="str">
        <f t="shared" si="421"/>
        <v>ｲﾄｳ</v>
      </c>
      <c r="G2434" s="153" t="str">
        <f t="shared" si="422"/>
        <v>ﾋﾛｷ</v>
      </c>
      <c r="H2434" s="154">
        <f t="shared" si="423"/>
        <v>3</v>
      </c>
      <c r="I2434" s="152" t="str">
        <f t="shared" si="424"/>
        <v>都拝島</v>
      </c>
      <c r="K2434" s="152" t="str">
        <f t="shared" si="425"/>
        <v>男</v>
      </c>
      <c r="M2434" s="380">
        <v>64349</v>
      </c>
      <c r="N2434" s="380" t="s">
        <v>106</v>
      </c>
      <c r="O2434" s="380" t="s">
        <v>235</v>
      </c>
      <c r="P2434" s="380" t="s">
        <v>319</v>
      </c>
      <c r="Q2434" s="380" t="s">
        <v>391</v>
      </c>
      <c r="R2434" s="380" t="s">
        <v>885</v>
      </c>
      <c r="S2434" s="379"/>
      <c r="T2434" s="380">
        <v>3</v>
      </c>
    </row>
    <row r="2435" spans="1:20" x14ac:dyDescent="0.2">
      <c r="A2435" s="151">
        <f t="shared" si="416"/>
        <v>64370</v>
      </c>
      <c r="B2435" s="151">
        <f t="shared" si="417"/>
        <v>6</v>
      </c>
      <c r="C2435" s="152">
        <f t="shared" si="418"/>
        <v>43</v>
      </c>
      <c r="D2435" s="152" t="str">
        <f t="shared" si="419"/>
        <v>井﨑</v>
      </c>
      <c r="E2435" s="152" t="str">
        <f t="shared" si="420"/>
        <v>彩乃</v>
      </c>
      <c r="F2435" s="153" t="str">
        <f t="shared" si="421"/>
        <v>ｲｻｷ</v>
      </c>
      <c r="G2435" s="153" t="str">
        <f t="shared" si="422"/>
        <v>ｱﾔﾉ</v>
      </c>
      <c r="H2435" s="154">
        <f t="shared" si="423"/>
        <v>2</v>
      </c>
      <c r="I2435" s="152" t="str">
        <f t="shared" si="424"/>
        <v>都拝島</v>
      </c>
      <c r="K2435" s="152" t="str">
        <f t="shared" si="425"/>
        <v>女</v>
      </c>
      <c r="M2435" s="380">
        <v>64370</v>
      </c>
      <c r="N2435" s="380" t="s">
        <v>4749</v>
      </c>
      <c r="O2435" s="380" t="s">
        <v>1750</v>
      </c>
      <c r="P2435" s="380" t="s">
        <v>4237</v>
      </c>
      <c r="Q2435" s="380" t="s">
        <v>1511</v>
      </c>
      <c r="R2435" s="380" t="s">
        <v>886</v>
      </c>
      <c r="S2435" s="379"/>
      <c r="T2435" s="380">
        <v>2</v>
      </c>
    </row>
    <row r="2436" spans="1:20" x14ac:dyDescent="0.2">
      <c r="A2436" s="151">
        <f t="shared" si="416"/>
        <v>64371</v>
      </c>
      <c r="B2436" s="151">
        <f t="shared" si="417"/>
        <v>6</v>
      </c>
      <c r="C2436" s="152">
        <f t="shared" si="418"/>
        <v>43</v>
      </c>
      <c r="D2436" s="152" t="str">
        <f t="shared" si="419"/>
        <v>永井</v>
      </c>
      <c r="E2436" s="152" t="str">
        <f t="shared" si="420"/>
        <v>絵梨奈</v>
      </c>
      <c r="F2436" s="153" t="str">
        <f t="shared" si="421"/>
        <v>ﾅｶﾞｲ</v>
      </c>
      <c r="G2436" s="153" t="str">
        <f t="shared" si="422"/>
        <v>ｴﾘﾅ</v>
      </c>
      <c r="H2436" s="154">
        <f t="shared" si="423"/>
        <v>2</v>
      </c>
      <c r="I2436" s="152" t="str">
        <f t="shared" si="424"/>
        <v>都拝島</v>
      </c>
      <c r="K2436" s="152" t="str">
        <f t="shared" si="425"/>
        <v>女</v>
      </c>
      <c r="M2436" s="380">
        <v>64371</v>
      </c>
      <c r="N2436" s="380" t="s">
        <v>4310</v>
      </c>
      <c r="O2436" s="380" t="s">
        <v>4750</v>
      </c>
      <c r="P2436" s="380" t="s">
        <v>1529</v>
      </c>
      <c r="Q2436" s="380" t="s">
        <v>540</v>
      </c>
      <c r="R2436" s="380" t="s">
        <v>886</v>
      </c>
      <c r="S2436" s="379"/>
      <c r="T2436" s="380">
        <v>2</v>
      </c>
    </row>
    <row r="2437" spans="1:20" x14ac:dyDescent="0.2">
      <c r="A2437" s="151">
        <f t="shared" si="416"/>
        <v>64372</v>
      </c>
      <c r="B2437" s="151">
        <f t="shared" si="417"/>
        <v>6</v>
      </c>
      <c r="C2437" s="152">
        <f t="shared" si="418"/>
        <v>43</v>
      </c>
      <c r="D2437" s="152" t="str">
        <f t="shared" si="419"/>
        <v>中村</v>
      </c>
      <c r="E2437" s="152" t="str">
        <f t="shared" si="420"/>
        <v>花音</v>
      </c>
      <c r="F2437" s="153" t="str">
        <f t="shared" si="421"/>
        <v>ﾅｶﾑﾗ</v>
      </c>
      <c r="G2437" s="153" t="str">
        <f t="shared" si="422"/>
        <v>ﾊﾅｴ</v>
      </c>
      <c r="H2437" s="154">
        <f t="shared" si="423"/>
        <v>2</v>
      </c>
      <c r="I2437" s="152" t="str">
        <f t="shared" si="424"/>
        <v>都拝島</v>
      </c>
      <c r="K2437" s="152" t="str">
        <f t="shared" si="425"/>
        <v>女</v>
      </c>
      <c r="M2437" s="380">
        <v>64372</v>
      </c>
      <c r="N2437" s="380" t="s">
        <v>147</v>
      </c>
      <c r="O2437" s="380" t="s">
        <v>2572</v>
      </c>
      <c r="P2437" s="380" t="s">
        <v>445</v>
      </c>
      <c r="Q2437" s="380" t="s">
        <v>4751</v>
      </c>
      <c r="R2437" s="380" t="s">
        <v>886</v>
      </c>
      <c r="S2437" s="379"/>
      <c r="T2437" s="380">
        <v>2</v>
      </c>
    </row>
    <row r="2438" spans="1:20" x14ac:dyDescent="0.2">
      <c r="A2438" s="151">
        <f t="shared" si="416"/>
        <v>64373</v>
      </c>
      <c r="B2438" s="151">
        <f t="shared" si="417"/>
        <v>6</v>
      </c>
      <c r="C2438" s="152">
        <f t="shared" si="418"/>
        <v>43</v>
      </c>
      <c r="D2438" s="152" t="str">
        <f t="shared" si="419"/>
        <v>平田</v>
      </c>
      <c r="E2438" s="152" t="str">
        <f t="shared" si="420"/>
        <v>ひかる</v>
      </c>
      <c r="F2438" s="153" t="str">
        <f t="shared" si="421"/>
        <v>ﾋﾗﾀ</v>
      </c>
      <c r="G2438" s="153" t="str">
        <f t="shared" si="422"/>
        <v>ﾋｶﾙ</v>
      </c>
      <c r="H2438" s="154">
        <f t="shared" si="423"/>
        <v>1</v>
      </c>
      <c r="I2438" s="152" t="str">
        <f t="shared" si="424"/>
        <v>都拝島</v>
      </c>
      <c r="K2438" s="152" t="str">
        <f t="shared" si="425"/>
        <v>女</v>
      </c>
      <c r="M2438" s="380">
        <v>64373</v>
      </c>
      <c r="N2438" s="380" t="s">
        <v>3795</v>
      </c>
      <c r="O2438" s="380" t="s">
        <v>5140</v>
      </c>
      <c r="P2438" s="380" t="s">
        <v>3797</v>
      </c>
      <c r="Q2438" s="380" t="s">
        <v>393</v>
      </c>
      <c r="R2438" s="380" t="s">
        <v>886</v>
      </c>
      <c r="S2438" s="379"/>
      <c r="T2438" s="380">
        <v>1</v>
      </c>
    </row>
    <row r="2439" spans="1:20" x14ac:dyDescent="0.2">
      <c r="A2439" s="151">
        <f t="shared" si="416"/>
        <v>64374</v>
      </c>
      <c r="B2439" s="151">
        <f t="shared" si="417"/>
        <v>6</v>
      </c>
      <c r="C2439" s="152">
        <f t="shared" si="418"/>
        <v>43</v>
      </c>
      <c r="D2439" s="152" t="str">
        <f t="shared" si="419"/>
        <v>中野</v>
      </c>
      <c r="E2439" s="152" t="str">
        <f t="shared" si="420"/>
        <v>彩華</v>
      </c>
      <c r="F2439" s="153" t="str">
        <f t="shared" si="421"/>
        <v>ﾅｶﾉ</v>
      </c>
      <c r="G2439" s="153" t="str">
        <f t="shared" si="422"/>
        <v>ｱﾔｶ</v>
      </c>
      <c r="H2439" s="154">
        <f t="shared" si="423"/>
        <v>1</v>
      </c>
      <c r="I2439" s="152" t="str">
        <f t="shared" si="424"/>
        <v>都拝島</v>
      </c>
      <c r="K2439" s="152" t="str">
        <f t="shared" si="425"/>
        <v>女</v>
      </c>
      <c r="M2439" s="380">
        <v>64374</v>
      </c>
      <c r="N2439" s="380" t="s">
        <v>262</v>
      </c>
      <c r="O2439" s="380" t="s">
        <v>6361</v>
      </c>
      <c r="P2439" s="380" t="s">
        <v>577</v>
      </c>
      <c r="Q2439" s="380" t="s">
        <v>433</v>
      </c>
      <c r="R2439" s="380" t="s">
        <v>886</v>
      </c>
      <c r="S2439" s="379"/>
      <c r="T2439" s="380">
        <v>1</v>
      </c>
    </row>
    <row r="2440" spans="1:20" x14ac:dyDescent="0.2">
      <c r="A2440" s="151">
        <f t="shared" si="416"/>
        <v>64375</v>
      </c>
      <c r="B2440" s="151">
        <f t="shared" si="417"/>
        <v>6</v>
      </c>
      <c r="C2440" s="152">
        <f t="shared" si="418"/>
        <v>43</v>
      </c>
      <c r="D2440" s="152" t="str">
        <f t="shared" si="419"/>
        <v>田中</v>
      </c>
      <c r="E2440" s="152" t="str">
        <f t="shared" si="420"/>
        <v>美空</v>
      </c>
      <c r="F2440" s="153" t="str">
        <f t="shared" si="421"/>
        <v>ﾀﾅｶ</v>
      </c>
      <c r="G2440" s="153" t="str">
        <f t="shared" si="422"/>
        <v>ﾐｿﾗ</v>
      </c>
      <c r="H2440" s="154">
        <f t="shared" si="423"/>
        <v>1</v>
      </c>
      <c r="I2440" s="152" t="str">
        <f t="shared" si="424"/>
        <v>都拝島</v>
      </c>
      <c r="K2440" s="152" t="str">
        <f t="shared" si="425"/>
        <v>女</v>
      </c>
      <c r="M2440" s="380">
        <v>64375</v>
      </c>
      <c r="N2440" s="380" t="s">
        <v>138</v>
      </c>
      <c r="O2440" s="380" t="s">
        <v>6362</v>
      </c>
      <c r="P2440" s="380" t="s">
        <v>418</v>
      </c>
      <c r="Q2440" s="380" t="s">
        <v>6363</v>
      </c>
      <c r="R2440" s="380" t="s">
        <v>886</v>
      </c>
      <c r="S2440" s="379"/>
      <c r="T2440" s="380">
        <v>1</v>
      </c>
    </row>
    <row r="2441" spans="1:20" x14ac:dyDescent="0.2">
      <c r="A2441" s="151">
        <f t="shared" si="416"/>
        <v>64376</v>
      </c>
      <c r="B2441" s="151">
        <f t="shared" si="417"/>
        <v>6</v>
      </c>
      <c r="C2441" s="152">
        <f t="shared" si="418"/>
        <v>43</v>
      </c>
      <c r="D2441" s="152" t="str">
        <f t="shared" si="419"/>
        <v>安島</v>
      </c>
      <c r="E2441" s="152" t="str">
        <f t="shared" si="420"/>
        <v>梨奈</v>
      </c>
      <c r="F2441" s="153" t="str">
        <f t="shared" si="421"/>
        <v>ｱｼﾞﾏ</v>
      </c>
      <c r="G2441" s="153" t="str">
        <f t="shared" si="422"/>
        <v>ﾘﾅ</v>
      </c>
      <c r="H2441" s="154">
        <f t="shared" si="423"/>
        <v>1</v>
      </c>
      <c r="I2441" s="152" t="str">
        <f t="shared" si="424"/>
        <v>都拝島</v>
      </c>
      <c r="K2441" s="152" t="str">
        <f t="shared" si="425"/>
        <v>女</v>
      </c>
      <c r="M2441" s="380">
        <v>64376</v>
      </c>
      <c r="N2441" s="380" t="s">
        <v>6364</v>
      </c>
      <c r="O2441" s="380" t="s">
        <v>6365</v>
      </c>
      <c r="P2441" s="380" t="s">
        <v>6366</v>
      </c>
      <c r="Q2441" s="380" t="s">
        <v>352</v>
      </c>
      <c r="R2441" s="380" t="s">
        <v>886</v>
      </c>
      <c r="S2441" s="379"/>
      <c r="T2441" s="380">
        <v>1</v>
      </c>
    </row>
    <row r="2442" spans="1:20" x14ac:dyDescent="0.2">
      <c r="A2442" s="151">
        <f t="shared" si="416"/>
        <v>64401</v>
      </c>
      <c r="B2442" s="151">
        <f t="shared" si="417"/>
        <v>6</v>
      </c>
      <c r="C2442" s="152">
        <f t="shared" si="418"/>
        <v>44</v>
      </c>
      <c r="D2442" s="152" t="str">
        <f t="shared" si="419"/>
        <v>田中</v>
      </c>
      <c r="E2442" s="152" t="str">
        <f t="shared" si="420"/>
        <v>豊浩</v>
      </c>
      <c r="F2442" s="153" t="str">
        <f t="shared" si="421"/>
        <v>ﾀﾅｶ</v>
      </c>
      <c r="G2442" s="153" t="str">
        <f t="shared" si="422"/>
        <v>ﾄﾖﾋﾛ</v>
      </c>
      <c r="H2442" s="154">
        <f t="shared" si="423"/>
        <v>1</v>
      </c>
      <c r="I2442" s="152" t="str">
        <f t="shared" si="424"/>
        <v>啓明学園</v>
      </c>
      <c r="K2442" s="152" t="str">
        <f t="shared" si="425"/>
        <v>男</v>
      </c>
      <c r="M2442" s="380">
        <v>64401</v>
      </c>
      <c r="N2442" s="380" t="s">
        <v>138</v>
      </c>
      <c r="O2442" s="380" t="s">
        <v>6540</v>
      </c>
      <c r="P2442" s="380" t="s">
        <v>418</v>
      </c>
      <c r="Q2442" s="380" t="s">
        <v>6541</v>
      </c>
      <c r="R2442" s="380" t="s">
        <v>885</v>
      </c>
      <c r="S2442" s="379"/>
      <c r="T2442" s="380">
        <v>1</v>
      </c>
    </row>
    <row r="2443" spans="1:20" x14ac:dyDescent="0.2">
      <c r="A2443" s="151">
        <f t="shared" si="416"/>
        <v>64402</v>
      </c>
      <c r="B2443" s="151">
        <f t="shared" si="417"/>
        <v>6</v>
      </c>
      <c r="C2443" s="152">
        <f t="shared" si="418"/>
        <v>44</v>
      </c>
      <c r="D2443" s="152" t="str">
        <f t="shared" si="419"/>
        <v>久保</v>
      </c>
      <c r="E2443" s="152" t="str">
        <f t="shared" si="420"/>
        <v>祐太</v>
      </c>
      <c r="F2443" s="153" t="str">
        <f t="shared" si="421"/>
        <v>ｸﾎﾞ</v>
      </c>
      <c r="G2443" s="153" t="str">
        <f t="shared" si="422"/>
        <v>ﾕｳﾀ</v>
      </c>
      <c r="H2443" s="154">
        <f t="shared" si="423"/>
        <v>1</v>
      </c>
      <c r="I2443" s="152" t="str">
        <f t="shared" si="424"/>
        <v>啓明学園</v>
      </c>
      <c r="K2443" s="152" t="str">
        <f t="shared" si="425"/>
        <v>男</v>
      </c>
      <c r="M2443" s="380">
        <v>64402</v>
      </c>
      <c r="N2443" s="380" t="s">
        <v>131</v>
      </c>
      <c r="O2443" s="380" t="s">
        <v>228</v>
      </c>
      <c r="P2443" s="380" t="s">
        <v>389</v>
      </c>
      <c r="Q2443" s="380" t="s">
        <v>373</v>
      </c>
      <c r="R2443" s="380" t="s">
        <v>885</v>
      </c>
      <c r="S2443" s="379"/>
      <c r="T2443" s="380">
        <v>1</v>
      </c>
    </row>
    <row r="2444" spans="1:20" x14ac:dyDescent="0.2">
      <c r="A2444" s="151">
        <f t="shared" si="416"/>
        <v>64451</v>
      </c>
      <c r="B2444" s="151">
        <f t="shared" si="417"/>
        <v>6</v>
      </c>
      <c r="C2444" s="152">
        <f t="shared" si="418"/>
        <v>44</v>
      </c>
      <c r="D2444" s="152" t="str">
        <f t="shared" si="419"/>
        <v>山口</v>
      </c>
      <c r="E2444" s="152" t="str">
        <f t="shared" si="420"/>
        <v>菜々美</v>
      </c>
      <c r="F2444" s="153" t="str">
        <f t="shared" si="421"/>
        <v>ﾔﾏｸﾞﾁ</v>
      </c>
      <c r="G2444" s="153" t="str">
        <f t="shared" si="422"/>
        <v>ﾅﾅﾐ</v>
      </c>
      <c r="H2444" s="154">
        <f t="shared" si="423"/>
        <v>2</v>
      </c>
      <c r="I2444" s="152" t="str">
        <f t="shared" si="424"/>
        <v>啓明学園</v>
      </c>
      <c r="K2444" s="152" t="str">
        <f t="shared" si="425"/>
        <v>女</v>
      </c>
      <c r="M2444" s="380">
        <v>64451</v>
      </c>
      <c r="N2444" s="380" t="s">
        <v>180</v>
      </c>
      <c r="O2444" s="380" t="s">
        <v>2512</v>
      </c>
      <c r="P2444" s="380" t="s">
        <v>565</v>
      </c>
      <c r="Q2444" s="380" t="s">
        <v>595</v>
      </c>
      <c r="R2444" s="380" t="s">
        <v>886</v>
      </c>
      <c r="S2444" s="379"/>
      <c r="T2444" s="380">
        <v>2</v>
      </c>
    </row>
    <row r="2445" spans="1:20" x14ac:dyDescent="0.2">
      <c r="A2445" s="151">
        <f t="shared" si="416"/>
        <v>64452</v>
      </c>
      <c r="B2445" s="151">
        <f t="shared" si="417"/>
        <v>6</v>
      </c>
      <c r="C2445" s="152">
        <f t="shared" si="418"/>
        <v>44</v>
      </c>
      <c r="D2445" s="152" t="str">
        <f t="shared" si="419"/>
        <v>佐藤</v>
      </c>
      <c r="E2445" s="152" t="str">
        <f t="shared" si="420"/>
        <v>陽</v>
      </c>
      <c r="F2445" s="153" t="str">
        <f t="shared" si="421"/>
        <v>ｻﾄｳ</v>
      </c>
      <c r="G2445" s="153" t="str">
        <f t="shared" si="422"/>
        <v>ﾋﾅﾀ</v>
      </c>
      <c r="H2445" s="154">
        <f t="shared" si="423"/>
        <v>1</v>
      </c>
      <c r="I2445" s="152" t="str">
        <f t="shared" si="424"/>
        <v>啓明学園</v>
      </c>
      <c r="K2445" s="152" t="str">
        <f t="shared" si="425"/>
        <v>女</v>
      </c>
      <c r="M2445" s="380">
        <v>64452</v>
      </c>
      <c r="N2445" s="380" t="s">
        <v>101</v>
      </c>
      <c r="O2445" s="380" t="s">
        <v>1295</v>
      </c>
      <c r="P2445" s="380" t="s">
        <v>313</v>
      </c>
      <c r="Q2445" s="380" t="s">
        <v>2268</v>
      </c>
      <c r="R2445" s="380" t="s">
        <v>886</v>
      </c>
      <c r="S2445" s="379"/>
      <c r="T2445" s="380">
        <v>1</v>
      </c>
    </row>
    <row r="2446" spans="1:20" x14ac:dyDescent="0.2">
      <c r="A2446" s="151">
        <f t="shared" si="416"/>
        <v>64621</v>
      </c>
      <c r="B2446" s="151">
        <f t="shared" si="417"/>
        <v>6</v>
      </c>
      <c r="C2446" s="152">
        <f t="shared" si="418"/>
        <v>46</v>
      </c>
      <c r="D2446" s="152" t="str">
        <f t="shared" si="419"/>
        <v>小川</v>
      </c>
      <c r="E2446" s="152" t="str">
        <f t="shared" si="420"/>
        <v>圭大</v>
      </c>
      <c r="F2446" s="153" t="str">
        <f t="shared" si="421"/>
        <v>ｵｶﾞﾜ</v>
      </c>
      <c r="G2446" s="153" t="str">
        <f t="shared" si="422"/>
        <v>ｹｲﾀ</v>
      </c>
      <c r="H2446" s="154">
        <f t="shared" si="423"/>
        <v>3</v>
      </c>
      <c r="I2446" s="152" t="str">
        <f t="shared" si="424"/>
        <v>都秋留台</v>
      </c>
      <c r="K2446" s="152" t="str">
        <f t="shared" si="425"/>
        <v>男</v>
      </c>
      <c r="M2446" s="380">
        <v>64621</v>
      </c>
      <c r="N2446" s="380" t="s">
        <v>128</v>
      </c>
      <c r="O2446" s="380" t="s">
        <v>2953</v>
      </c>
      <c r="P2446" s="380" t="s">
        <v>382</v>
      </c>
      <c r="Q2446" s="380" t="s">
        <v>358</v>
      </c>
      <c r="R2446" s="380" t="s">
        <v>885</v>
      </c>
      <c r="S2446" s="379"/>
      <c r="T2446" s="380">
        <v>3</v>
      </c>
    </row>
    <row r="2447" spans="1:20" x14ac:dyDescent="0.2">
      <c r="A2447" s="151">
        <f t="shared" si="416"/>
        <v>64622</v>
      </c>
      <c r="B2447" s="151">
        <f t="shared" si="417"/>
        <v>6</v>
      </c>
      <c r="C2447" s="152">
        <f t="shared" si="418"/>
        <v>46</v>
      </c>
      <c r="D2447" s="152" t="str">
        <f t="shared" si="419"/>
        <v>諏訪</v>
      </c>
      <c r="E2447" s="152" t="str">
        <f t="shared" si="420"/>
        <v>龍</v>
      </c>
      <c r="F2447" s="153" t="str">
        <f t="shared" si="421"/>
        <v>ｽﾜ</v>
      </c>
      <c r="G2447" s="153" t="str">
        <f t="shared" si="422"/>
        <v>ﾘｭｳ</v>
      </c>
      <c r="H2447" s="154">
        <f t="shared" si="423"/>
        <v>3</v>
      </c>
      <c r="I2447" s="152" t="str">
        <f t="shared" si="424"/>
        <v>都秋留台</v>
      </c>
      <c r="K2447" s="152" t="str">
        <f t="shared" si="425"/>
        <v>男</v>
      </c>
      <c r="M2447" s="380">
        <v>64622</v>
      </c>
      <c r="N2447" s="380" t="s">
        <v>2808</v>
      </c>
      <c r="O2447" s="380" t="s">
        <v>1239</v>
      </c>
      <c r="P2447" s="380" t="s">
        <v>2809</v>
      </c>
      <c r="Q2447" s="380" t="s">
        <v>530</v>
      </c>
      <c r="R2447" s="380" t="s">
        <v>885</v>
      </c>
      <c r="S2447" s="379"/>
      <c r="T2447" s="380">
        <v>3</v>
      </c>
    </row>
    <row r="2448" spans="1:20" x14ac:dyDescent="0.2">
      <c r="A2448" s="151">
        <f t="shared" si="416"/>
        <v>64623</v>
      </c>
      <c r="B2448" s="151">
        <f t="shared" si="417"/>
        <v>6</v>
      </c>
      <c r="C2448" s="152">
        <f t="shared" si="418"/>
        <v>46</v>
      </c>
      <c r="D2448" s="152" t="str">
        <f t="shared" si="419"/>
        <v>中根</v>
      </c>
      <c r="E2448" s="152" t="str">
        <f t="shared" si="420"/>
        <v>優樹</v>
      </c>
      <c r="F2448" s="153" t="str">
        <f t="shared" si="421"/>
        <v>ﾅｶﾈ</v>
      </c>
      <c r="G2448" s="153" t="str">
        <f t="shared" si="422"/>
        <v>ﾕｳｷ</v>
      </c>
      <c r="H2448" s="154">
        <f t="shared" si="423"/>
        <v>3</v>
      </c>
      <c r="I2448" s="152" t="str">
        <f t="shared" si="424"/>
        <v>都秋留台</v>
      </c>
      <c r="K2448" s="152" t="str">
        <f t="shared" si="425"/>
        <v>男</v>
      </c>
      <c r="M2448" s="380">
        <v>64623</v>
      </c>
      <c r="N2448" s="380" t="s">
        <v>6367</v>
      </c>
      <c r="O2448" s="380" t="s">
        <v>2400</v>
      </c>
      <c r="P2448" s="380" t="s">
        <v>6368</v>
      </c>
      <c r="Q2448" s="380" t="s">
        <v>307</v>
      </c>
      <c r="R2448" s="380" t="s">
        <v>885</v>
      </c>
      <c r="S2448" s="379"/>
      <c r="T2448" s="380">
        <v>3</v>
      </c>
    </row>
    <row r="2449" spans="1:20" x14ac:dyDescent="0.2">
      <c r="A2449" s="151">
        <f t="shared" si="416"/>
        <v>64624</v>
      </c>
      <c r="B2449" s="151">
        <f t="shared" si="417"/>
        <v>6</v>
      </c>
      <c r="C2449" s="152">
        <f t="shared" si="418"/>
        <v>46</v>
      </c>
      <c r="D2449" s="152" t="str">
        <f t="shared" si="419"/>
        <v>原田</v>
      </c>
      <c r="E2449" s="152" t="str">
        <f t="shared" si="420"/>
        <v>龍樹</v>
      </c>
      <c r="F2449" s="153" t="str">
        <f t="shared" si="421"/>
        <v>ﾊﾗﾀﾞ</v>
      </c>
      <c r="G2449" s="153" t="str">
        <f t="shared" si="422"/>
        <v>ﾘｭｳｷ</v>
      </c>
      <c r="H2449" s="154">
        <f t="shared" si="423"/>
        <v>3</v>
      </c>
      <c r="I2449" s="152" t="str">
        <f t="shared" si="424"/>
        <v>都秋留台</v>
      </c>
      <c r="K2449" s="152" t="str">
        <f t="shared" si="425"/>
        <v>男</v>
      </c>
      <c r="M2449" s="380">
        <v>64624</v>
      </c>
      <c r="N2449" s="380" t="s">
        <v>570</v>
      </c>
      <c r="O2449" s="380" t="s">
        <v>2954</v>
      </c>
      <c r="P2449" s="380" t="s">
        <v>571</v>
      </c>
      <c r="Q2449" s="380" t="s">
        <v>1746</v>
      </c>
      <c r="R2449" s="380" t="s">
        <v>885</v>
      </c>
      <c r="S2449" s="379"/>
      <c r="T2449" s="380">
        <v>3</v>
      </c>
    </row>
    <row r="2450" spans="1:20" x14ac:dyDescent="0.2">
      <c r="A2450" s="151">
        <f t="shared" si="416"/>
        <v>64625</v>
      </c>
      <c r="B2450" s="151">
        <f t="shared" si="417"/>
        <v>6</v>
      </c>
      <c r="C2450" s="152">
        <f t="shared" si="418"/>
        <v>46</v>
      </c>
      <c r="D2450" s="152" t="str">
        <f t="shared" si="419"/>
        <v>正木</v>
      </c>
      <c r="E2450" s="152" t="str">
        <f t="shared" si="420"/>
        <v>将吾</v>
      </c>
      <c r="F2450" s="153" t="str">
        <f t="shared" si="421"/>
        <v>ﾏｻｷ</v>
      </c>
      <c r="G2450" s="153" t="str">
        <f t="shared" si="422"/>
        <v>ｼｮｳｺﾞ</v>
      </c>
      <c r="H2450" s="154">
        <f t="shared" si="423"/>
        <v>3</v>
      </c>
      <c r="I2450" s="152" t="str">
        <f t="shared" si="424"/>
        <v>都秋留台</v>
      </c>
      <c r="K2450" s="152" t="str">
        <f t="shared" si="425"/>
        <v>男</v>
      </c>
      <c r="M2450" s="380">
        <v>64625</v>
      </c>
      <c r="N2450" s="380" t="s">
        <v>2937</v>
      </c>
      <c r="O2450" s="380" t="s">
        <v>2955</v>
      </c>
      <c r="P2450" s="380" t="s">
        <v>446</v>
      </c>
      <c r="Q2450" s="380" t="s">
        <v>990</v>
      </c>
      <c r="R2450" s="380" t="s">
        <v>885</v>
      </c>
      <c r="S2450" s="379"/>
      <c r="T2450" s="380">
        <v>3</v>
      </c>
    </row>
    <row r="2451" spans="1:20" x14ac:dyDescent="0.2">
      <c r="A2451" s="151">
        <f t="shared" si="416"/>
        <v>64626</v>
      </c>
      <c r="B2451" s="151">
        <f t="shared" si="417"/>
        <v>6</v>
      </c>
      <c r="C2451" s="152">
        <f t="shared" si="418"/>
        <v>46</v>
      </c>
      <c r="D2451" s="152" t="str">
        <f t="shared" si="419"/>
        <v>大宮</v>
      </c>
      <c r="E2451" s="152" t="str">
        <f t="shared" si="420"/>
        <v>巧登</v>
      </c>
      <c r="F2451" s="153" t="str">
        <f t="shared" si="421"/>
        <v>ｵｵﾐﾔ</v>
      </c>
      <c r="G2451" s="153" t="str">
        <f t="shared" si="422"/>
        <v>ﾀｸﾄ</v>
      </c>
      <c r="H2451" s="154">
        <f t="shared" si="423"/>
        <v>3</v>
      </c>
      <c r="I2451" s="152" t="str">
        <f t="shared" si="424"/>
        <v>都秋留台</v>
      </c>
      <c r="K2451" s="152" t="str">
        <f t="shared" si="425"/>
        <v>男</v>
      </c>
      <c r="M2451" s="380">
        <v>64626</v>
      </c>
      <c r="N2451" s="380" t="s">
        <v>3868</v>
      </c>
      <c r="O2451" s="380" t="s">
        <v>3869</v>
      </c>
      <c r="P2451" s="380" t="s">
        <v>3870</v>
      </c>
      <c r="Q2451" s="380" t="s">
        <v>1218</v>
      </c>
      <c r="R2451" s="380" t="s">
        <v>885</v>
      </c>
      <c r="S2451" s="379"/>
      <c r="T2451" s="380">
        <v>3</v>
      </c>
    </row>
    <row r="2452" spans="1:20" x14ac:dyDescent="0.2">
      <c r="A2452" s="151">
        <f t="shared" si="416"/>
        <v>64628</v>
      </c>
      <c r="B2452" s="151">
        <f t="shared" si="417"/>
        <v>6</v>
      </c>
      <c r="C2452" s="152">
        <f t="shared" si="418"/>
        <v>46</v>
      </c>
      <c r="D2452" s="152" t="str">
        <f t="shared" si="419"/>
        <v>岩田</v>
      </c>
      <c r="E2452" s="152" t="str">
        <f t="shared" si="420"/>
        <v>悠</v>
      </c>
      <c r="F2452" s="153" t="str">
        <f t="shared" si="421"/>
        <v>ｲﾜﾀ</v>
      </c>
      <c r="G2452" s="153" t="str">
        <f t="shared" si="422"/>
        <v>ﾊﾙｶ</v>
      </c>
      <c r="H2452" s="154">
        <f t="shared" si="423"/>
        <v>2</v>
      </c>
      <c r="I2452" s="152" t="str">
        <f t="shared" si="424"/>
        <v>都秋留台</v>
      </c>
      <c r="K2452" s="152" t="str">
        <f t="shared" si="425"/>
        <v>男</v>
      </c>
      <c r="M2452" s="380">
        <v>64628</v>
      </c>
      <c r="N2452" s="380" t="s">
        <v>1272</v>
      </c>
      <c r="O2452" s="380" t="s">
        <v>1242</v>
      </c>
      <c r="P2452" s="380" t="s">
        <v>1273</v>
      </c>
      <c r="Q2452" s="380" t="s">
        <v>364</v>
      </c>
      <c r="R2452" s="380" t="s">
        <v>885</v>
      </c>
      <c r="S2452" s="379"/>
      <c r="T2452" s="380">
        <v>2</v>
      </c>
    </row>
    <row r="2453" spans="1:20" x14ac:dyDescent="0.2">
      <c r="A2453" s="151">
        <f t="shared" si="416"/>
        <v>64629</v>
      </c>
      <c r="B2453" s="151">
        <f t="shared" si="417"/>
        <v>6</v>
      </c>
      <c r="C2453" s="152">
        <f t="shared" si="418"/>
        <v>46</v>
      </c>
      <c r="D2453" s="152" t="str">
        <f t="shared" si="419"/>
        <v>小川</v>
      </c>
      <c r="E2453" s="152" t="str">
        <f t="shared" si="420"/>
        <v>乃夢</v>
      </c>
      <c r="F2453" s="153" t="str">
        <f t="shared" si="421"/>
        <v>ｵｶﾞﾜ</v>
      </c>
      <c r="G2453" s="153" t="str">
        <f t="shared" si="422"/>
        <v>ﾉﾑ</v>
      </c>
      <c r="H2453" s="154">
        <f t="shared" si="423"/>
        <v>2</v>
      </c>
      <c r="I2453" s="152" t="str">
        <f t="shared" si="424"/>
        <v>都秋留台</v>
      </c>
      <c r="K2453" s="152" t="str">
        <f t="shared" si="425"/>
        <v>男</v>
      </c>
      <c r="M2453" s="380">
        <v>64629</v>
      </c>
      <c r="N2453" s="380" t="s">
        <v>128</v>
      </c>
      <c r="O2453" s="380" t="s">
        <v>4752</v>
      </c>
      <c r="P2453" s="380" t="s">
        <v>382</v>
      </c>
      <c r="Q2453" s="380" t="s">
        <v>4753</v>
      </c>
      <c r="R2453" s="380" t="s">
        <v>885</v>
      </c>
      <c r="S2453" s="379"/>
      <c r="T2453" s="380">
        <v>2</v>
      </c>
    </row>
    <row r="2454" spans="1:20" x14ac:dyDescent="0.2">
      <c r="A2454" s="151">
        <f t="shared" si="416"/>
        <v>64630</v>
      </c>
      <c r="B2454" s="151">
        <f t="shared" si="417"/>
        <v>6</v>
      </c>
      <c r="C2454" s="152">
        <f t="shared" si="418"/>
        <v>46</v>
      </c>
      <c r="D2454" s="152" t="str">
        <f t="shared" si="419"/>
        <v>川﨑</v>
      </c>
      <c r="E2454" s="152" t="str">
        <f t="shared" si="420"/>
        <v>剛</v>
      </c>
      <c r="F2454" s="153" t="str">
        <f t="shared" si="421"/>
        <v>ｶﾜｻｷ</v>
      </c>
      <c r="G2454" s="153" t="str">
        <f t="shared" si="422"/>
        <v>ﾂﾖｼ</v>
      </c>
      <c r="H2454" s="154">
        <f t="shared" si="423"/>
        <v>2</v>
      </c>
      <c r="I2454" s="152" t="str">
        <f t="shared" si="424"/>
        <v>都秋留台</v>
      </c>
      <c r="K2454" s="152" t="str">
        <f t="shared" si="425"/>
        <v>男</v>
      </c>
      <c r="M2454" s="380">
        <v>64630</v>
      </c>
      <c r="N2454" s="380" t="s">
        <v>275</v>
      </c>
      <c r="O2454" s="380" t="s">
        <v>4730</v>
      </c>
      <c r="P2454" s="380" t="s">
        <v>526</v>
      </c>
      <c r="Q2454" s="380" t="s">
        <v>2221</v>
      </c>
      <c r="R2454" s="380" t="s">
        <v>885</v>
      </c>
      <c r="S2454" s="379"/>
      <c r="T2454" s="380">
        <v>2</v>
      </c>
    </row>
    <row r="2455" spans="1:20" x14ac:dyDescent="0.2">
      <c r="A2455" s="151">
        <f t="shared" si="416"/>
        <v>64631</v>
      </c>
      <c r="B2455" s="151">
        <f t="shared" si="417"/>
        <v>6</v>
      </c>
      <c r="C2455" s="152">
        <f t="shared" si="418"/>
        <v>46</v>
      </c>
      <c r="D2455" s="152" t="str">
        <f t="shared" si="419"/>
        <v>三部</v>
      </c>
      <c r="E2455" s="152" t="str">
        <f t="shared" si="420"/>
        <v>篤志</v>
      </c>
      <c r="F2455" s="153" t="str">
        <f t="shared" si="421"/>
        <v>ｻﾝﾍﾞ</v>
      </c>
      <c r="G2455" s="153" t="str">
        <f t="shared" si="422"/>
        <v>ｱﾂｼ</v>
      </c>
      <c r="H2455" s="154">
        <f t="shared" si="423"/>
        <v>2</v>
      </c>
      <c r="I2455" s="152" t="str">
        <f t="shared" si="424"/>
        <v>都秋留台</v>
      </c>
      <c r="K2455" s="152" t="str">
        <f t="shared" si="425"/>
        <v>男</v>
      </c>
      <c r="M2455" s="380">
        <v>64631</v>
      </c>
      <c r="N2455" s="380" t="s">
        <v>4754</v>
      </c>
      <c r="O2455" s="380" t="s">
        <v>4755</v>
      </c>
      <c r="P2455" s="380" t="s">
        <v>4756</v>
      </c>
      <c r="Q2455" s="380" t="s">
        <v>487</v>
      </c>
      <c r="R2455" s="380" t="s">
        <v>885</v>
      </c>
      <c r="S2455" s="379"/>
      <c r="T2455" s="380">
        <v>2</v>
      </c>
    </row>
    <row r="2456" spans="1:20" x14ac:dyDescent="0.2">
      <c r="A2456" s="151">
        <f t="shared" si="416"/>
        <v>64632</v>
      </c>
      <c r="B2456" s="151">
        <f t="shared" si="417"/>
        <v>6</v>
      </c>
      <c r="C2456" s="152">
        <f t="shared" si="418"/>
        <v>46</v>
      </c>
      <c r="D2456" s="152" t="str">
        <f t="shared" si="419"/>
        <v>杉本</v>
      </c>
      <c r="E2456" s="152" t="str">
        <f t="shared" si="420"/>
        <v>拓真</v>
      </c>
      <c r="F2456" s="153" t="str">
        <f t="shared" si="421"/>
        <v>ｽｷﾞﾓﾄ</v>
      </c>
      <c r="G2456" s="153" t="str">
        <f t="shared" si="422"/>
        <v>ﾀｸﾏ</v>
      </c>
      <c r="H2456" s="154">
        <f t="shared" si="423"/>
        <v>2</v>
      </c>
      <c r="I2456" s="152" t="str">
        <f t="shared" si="424"/>
        <v>都秋留台</v>
      </c>
      <c r="K2456" s="152" t="str">
        <f t="shared" si="425"/>
        <v>男</v>
      </c>
      <c r="M2456" s="380">
        <v>64632</v>
      </c>
      <c r="N2456" s="380" t="s">
        <v>183</v>
      </c>
      <c r="O2456" s="380" t="s">
        <v>2938</v>
      </c>
      <c r="P2456" s="380" t="s">
        <v>434</v>
      </c>
      <c r="Q2456" s="380" t="s">
        <v>378</v>
      </c>
      <c r="R2456" s="380" t="s">
        <v>885</v>
      </c>
      <c r="S2456" s="379"/>
      <c r="T2456" s="380">
        <v>2</v>
      </c>
    </row>
    <row r="2457" spans="1:20" x14ac:dyDescent="0.2">
      <c r="A2457" s="151">
        <f t="shared" ref="A2457:A2520" si="426">M2457</f>
        <v>64633</v>
      </c>
      <c r="B2457" s="151">
        <f t="shared" ref="B2457:B2520" si="427">ROUNDDOWN(A2457/10000,0)</f>
        <v>6</v>
      </c>
      <c r="C2457" s="152">
        <f t="shared" ref="C2457:C2520" si="428">ROUNDDOWN((A2457-B2457*10000)/100,0)</f>
        <v>46</v>
      </c>
      <c r="D2457" s="152" t="str">
        <f t="shared" ref="D2457:D2520" si="429">N2457</f>
        <v>須藤</v>
      </c>
      <c r="E2457" s="152" t="str">
        <f t="shared" ref="E2457:E2520" si="430">O2457</f>
        <v>陸玖</v>
      </c>
      <c r="F2457" s="153" t="str">
        <f t="shared" ref="F2457:F2520" si="431">P2457</f>
        <v>ｽﾄﾞｳ</v>
      </c>
      <c r="G2457" s="153" t="str">
        <f t="shared" ref="G2457:G2520" si="432">Q2457</f>
        <v>ﾘｸ</v>
      </c>
      <c r="H2457" s="154">
        <f t="shared" ref="H2457:H2520" si="433">T2457</f>
        <v>2</v>
      </c>
      <c r="I2457" s="152" t="str">
        <f t="shared" ref="I2457:I2520" si="434">VLOOKUP(B2457*100+C2457,テスト,2,0)</f>
        <v>都秋留台</v>
      </c>
      <c r="K2457" s="152" t="str">
        <f t="shared" ref="K2457:K2520" si="435">R2457</f>
        <v>男</v>
      </c>
      <c r="M2457" s="380">
        <v>64633</v>
      </c>
      <c r="N2457" s="380" t="s">
        <v>234</v>
      </c>
      <c r="O2457" s="380" t="s">
        <v>4757</v>
      </c>
      <c r="P2457" s="380" t="s">
        <v>406</v>
      </c>
      <c r="Q2457" s="380" t="s">
        <v>371</v>
      </c>
      <c r="R2457" s="380" t="s">
        <v>885</v>
      </c>
      <c r="S2457" s="379"/>
      <c r="T2457" s="380">
        <v>2</v>
      </c>
    </row>
    <row r="2458" spans="1:20" x14ac:dyDescent="0.2">
      <c r="A2458" s="151">
        <f t="shared" si="426"/>
        <v>64635</v>
      </c>
      <c r="B2458" s="151">
        <f t="shared" si="427"/>
        <v>6</v>
      </c>
      <c r="C2458" s="152">
        <f t="shared" si="428"/>
        <v>46</v>
      </c>
      <c r="D2458" s="152" t="str">
        <f t="shared" si="429"/>
        <v>溝呂木</v>
      </c>
      <c r="E2458" s="152" t="str">
        <f t="shared" si="430"/>
        <v>知也</v>
      </c>
      <c r="F2458" s="153" t="str">
        <f t="shared" si="431"/>
        <v>ﾐｿﾞﾛｷﾞ</v>
      </c>
      <c r="G2458" s="153" t="str">
        <f t="shared" si="432"/>
        <v>ｶｽﾞﾔ</v>
      </c>
      <c r="H2458" s="154">
        <f t="shared" si="433"/>
        <v>2</v>
      </c>
      <c r="I2458" s="152" t="str">
        <f t="shared" si="434"/>
        <v>都秋留台</v>
      </c>
      <c r="K2458" s="152" t="str">
        <f t="shared" si="435"/>
        <v>男</v>
      </c>
      <c r="M2458" s="380">
        <v>64635</v>
      </c>
      <c r="N2458" s="380" t="s">
        <v>8</v>
      </c>
      <c r="O2458" s="380" t="s">
        <v>2528</v>
      </c>
      <c r="P2458" s="380" t="s">
        <v>4758</v>
      </c>
      <c r="Q2458" s="380" t="s">
        <v>314</v>
      </c>
      <c r="R2458" s="380" t="s">
        <v>885</v>
      </c>
      <c r="S2458" s="379"/>
      <c r="T2458" s="380">
        <v>2</v>
      </c>
    </row>
    <row r="2459" spans="1:20" x14ac:dyDescent="0.2">
      <c r="A2459" s="151">
        <f t="shared" si="426"/>
        <v>64636</v>
      </c>
      <c r="B2459" s="151">
        <f t="shared" si="427"/>
        <v>6</v>
      </c>
      <c r="C2459" s="152">
        <f t="shared" si="428"/>
        <v>46</v>
      </c>
      <c r="D2459" s="152" t="str">
        <f t="shared" si="429"/>
        <v>山口</v>
      </c>
      <c r="E2459" s="152" t="str">
        <f t="shared" si="430"/>
        <v>龍之介</v>
      </c>
      <c r="F2459" s="153" t="str">
        <f t="shared" si="431"/>
        <v>ﾔﾏｸﾞﾁ</v>
      </c>
      <c r="G2459" s="153" t="str">
        <f t="shared" si="432"/>
        <v>ﾘｭｳﾉｽｹ</v>
      </c>
      <c r="H2459" s="154">
        <f t="shared" si="433"/>
        <v>2</v>
      </c>
      <c r="I2459" s="152" t="str">
        <f t="shared" si="434"/>
        <v>都秋留台</v>
      </c>
      <c r="K2459" s="152" t="str">
        <f t="shared" si="435"/>
        <v>男</v>
      </c>
      <c r="M2459" s="380">
        <v>64636</v>
      </c>
      <c r="N2459" s="380" t="s">
        <v>180</v>
      </c>
      <c r="O2459" s="380" t="s">
        <v>232</v>
      </c>
      <c r="P2459" s="380" t="s">
        <v>565</v>
      </c>
      <c r="Q2459" s="380" t="s">
        <v>395</v>
      </c>
      <c r="R2459" s="380" t="s">
        <v>885</v>
      </c>
      <c r="S2459" s="379"/>
      <c r="T2459" s="380">
        <v>2</v>
      </c>
    </row>
    <row r="2460" spans="1:20" x14ac:dyDescent="0.2">
      <c r="A2460" s="151">
        <f t="shared" si="426"/>
        <v>64637</v>
      </c>
      <c r="B2460" s="151">
        <f t="shared" si="427"/>
        <v>6</v>
      </c>
      <c r="C2460" s="152">
        <f t="shared" si="428"/>
        <v>46</v>
      </c>
      <c r="D2460" s="152" t="str">
        <f t="shared" si="429"/>
        <v>安達</v>
      </c>
      <c r="E2460" s="152" t="str">
        <f t="shared" si="430"/>
        <v>正眞</v>
      </c>
      <c r="F2460" s="153" t="str">
        <f t="shared" si="431"/>
        <v>ｱﾀﾞﾁ</v>
      </c>
      <c r="G2460" s="153" t="str">
        <f t="shared" si="432"/>
        <v>ｼｮｳﾏ</v>
      </c>
      <c r="H2460" s="154">
        <f t="shared" si="433"/>
        <v>2</v>
      </c>
      <c r="I2460" s="152" t="str">
        <f t="shared" si="434"/>
        <v>都秋留台</v>
      </c>
      <c r="K2460" s="152" t="str">
        <f t="shared" si="435"/>
        <v>男</v>
      </c>
      <c r="M2460" s="380">
        <v>64637</v>
      </c>
      <c r="N2460" s="380" t="s">
        <v>5410</v>
      </c>
      <c r="O2460" s="380" t="s">
        <v>5411</v>
      </c>
      <c r="P2460" s="380" t="s">
        <v>638</v>
      </c>
      <c r="Q2460" s="380" t="s">
        <v>1564</v>
      </c>
      <c r="R2460" s="380" t="s">
        <v>885</v>
      </c>
      <c r="S2460" s="379"/>
      <c r="T2460" s="380">
        <v>2</v>
      </c>
    </row>
    <row r="2461" spans="1:20" x14ac:dyDescent="0.2">
      <c r="A2461" s="151">
        <f t="shared" si="426"/>
        <v>64638</v>
      </c>
      <c r="B2461" s="151">
        <f t="shared" si="427"/>
        <v>6</v>
      </c>
      <c r="C2461" s="152">
        <f t="shared" si="428"/>
        <v>46</v>
      </c>
      <c r="D2461" s="152" t="str">
        <f t="shared" si="429"/>
        <v>アジャレ</v>
      </c>
      <c r="E2461" s="152" t="str">
        <f t="shared" si="430"/>
        <v>スティーブン</v>
      </c>
      <c r="F2461" s="153" t="str">
        <f t="shared" si="431"/>
        <v>ｱｼﾞｬﾚ</v>
      </c>
      <c r="G2461" s="153" t="str">
        <f t="shared" si="432"/>
        <v>ｽﾃｨｰﾌﾞﾝｹﾈｽ</v>
      </c>
      <c r="H2461" s="154">
        <f t="shared" si="433"/>
        <v>1</v>
      </c>
      <c r="I2461" s="152" t="str">
        <f t="shared" si="434"/>
        <v>都秋留台</v>
      </c>
      <c r="K2461" s="152" t="str">
        <f t="shared" si="435"/>
        <v>男</v>
      </c>
      <c r="M2461" s="380">
        <v>64638</v>
      </c>
      <c r="N2461" s="380" t="s">
        <v>6618</v>
      </c>
      <c r="O2461" s="380" t="s">
        <v>6619</v>
      </c>
      <c r="P2461" s="380" t="s">
        <v>6369</v>
      </c>
      <c r="Q2461" s="380" t="s">
        <v>6370</v>
      </c>
      <c r="R2461" s="380" t="s">
        <v>885</v>
      </c>
      <c r="S2461" s="379"/>
      <c r="T2461" s="380">
        <v>1</v>
      </c>
    </row>
    <row r="2462" spans="1:20" x14ac:dyDescent="0.2">
      <c r="A2462" s="151">
        <f t="shared" si="426"/>
        <v>64639</v>
      </c>
      <c r="B2462" s="151">
        <f t="shared" si="427"/>
        <v>6</v>
      </c>
      <c r="C2462" s="152">
        <f t="shared" si="428"/>
        <v>46</v>
      </c>
      <c r="D2462" s="152" t="str">
        <f t="shared" si="429"/>
        <v>大岡</v>
      </c>
      <c r="E2462" s="152" t="str">
        <f t="shared" si="430"/>
        <v>恒葵</v>
      </c>
      <c r="F2462" s="153" t="str">
        <f t="shared" si="431"/>
        <v>ｵｵｵｶ</v>
      </c>
      <c r="G2462" s="153" t="str">
        <f t="shared" si="432"/>
        <v>ｺｳｷ</v>
      </c>
      <c r="H2462" s="154">
        <f t="shared" si="433"/>
        <v>1</v>
      </c>
      <c r="I2462" s="152" t="str">
        <f t="shared" si="434"/>
        <v>都秋留台</v>
      </c>
      <c r="K2462" s="152" t="str">
        <f t="shared" si="435"/>
        <v>男</v>
      </c>
      <c r="M2462" s="380">
        <v>64639</v>
      </c>
      <c r="N2462" s="380" t="s">
        <v>6371</v>
      </c>
      <c r="O2462" s="380" t="s">
        <v>6372</v>
      </c>
      <c r="P2462" s="380" t="s">
        <v>6373</v>
      </c>
      <c r="Q2462" s="380" t="s">
        <v>344</v>
      </c>
      <c r="R2462" s="380" t="s">
        <v>885</v>
      </c>
      <c r="S2462" s="379"/>
      <c r="T2462" s="380">
        <v>1</v>
      </c>
    </row>
    <row r="2463" spans="1:20" x14ac:dyDescent="0.2">
      <c r="A2463" s="151">
        <f t="shared" si="426"/>
        <v>64640</v>
      </c>
      <c r="B2463" s="151">
        <f t="shared" si="427"/>
        <v>6</v>
      </c>
      <c r="C2463" s="152">
        <f t="shared" si="428"/>
        <v>46</v>
      </c>
      <c r="D2463" s="152" t="str">
        <f t="shared" si="429"/>
        <v>大塚</v>
      </c>
      <c r="E2463" s="152" t="str">
        <f t="shared" si="430"/>
        <v>壮真</v>
      </c>
      <c r="F2463" s="153" t="str">
        <f t="shared" si="431"/>
        <v>ｵｵﾂｶ</v>
      </c>
      <c r="G2463" s="153" t="str">
        <f t="shared" si="432"/>
        <v>ｿｳﾏ</v>
      </c>
      <c r="H2463" s="154">
        <f t="shared" si="433"/>
        <v>1</v>
      </c>
      <c r="I2463" s="152" t="str">
        <f t="shared" si="434"/>
        <v>都秋留台</v>
      </c>
      <c r="K2463" s="152" t="str">
        <f t="shared" si="435"/>
        <v>男</v>
      </c>
      <c r="M2463" s="380">
        <v>64640</v>
      </c>
      <c r="N2463" s="380" t="s">
        <v>198</v>
      </c>
      <c r="O2463" s="380" t="s">
        <v>6374</v>
      </c>
      <c r="P2463" s="380" t="s">
        <v>624</v>
      </c>
      <c r="Q2463" s="380" t="s">
        <v>1313</v>
      </c>
      <c r="R2463" s="380" t="s">
        <v>885</v>
      </c>
      <c r="S2463" s="379"/>
      <c r="T2463" s="380">
        <v>1</v>
      </c>
    </row>
    <row r="2464" spans="1:20" x14ac:dyDescent="0.2">
      <c r="A2464" s="151">
        <f t="shared" si="426"/>
        <v>64641</v>
      </c>
      <c r="B2464" s="151">
        <f t="shared" si="427"/>
        <v>6</v>
      </c>
      <c r="C2464" s="152">
        <f t="shared" si="428"/>
        <v>46</v>
      </c>
      <c r="D2464" s="152" t="str">
        <f t="shared" si="429"/>
        <v>奥山</v>
      </c>
      <c r="E2464" s="152" t="str">
        <f t="shared" si="430"/>
        <v>大輝</v>
      </c>
      <c r="F2464" s="153" t="str">
        <f t="shared" si="431"/>
        <v>ｵｸﾔﾏ</v>
      </c>
      <c r="G2464" s="153" t="str">
        <f t="shared" si="432"/>
        <v>ﾀﾞｲｷ</v>
      </c>
      <c r="H2464" s="154">
        <f t="shared" si="433"/>
        <v>1</v>
      </c>
      <c r="I2464" s="152" t="str">
        <f t="shared" si="434"/>
        <v>都秋留台</v>
      </c>
      <c r="K2464" s="152" t="str">
        <f t="shared" si="435"/>
        <v>男</v>
      </c>
      <c r="M2464" s="380">
        <v>64641</v>
      </c>
      <c r="N2464" s="380" t="s">
        <v>6375</v>
      </c>
      <c r="O2464" s="380" t="s">
        <v>201</v>
      </c>
      <c r="P2464" s="380" t="s">
        <v>6376</v>
      </c>
      <c r="Q2464" s="380" t="s">
        <v>422</v>
      </c>
      <c r="R2464" s="380" t="s">
        <v>885</v>
      </c>
      <c r="S2464" s="379"/>
      <c r="T2464" s="380">
        <v>1</v>
      </c>
    </row>
    <row r="2465" spans="1:20" x14ac:dyDescent="0.2">
      <c r="A2465" s="151">
        <f t="shared" si="426"/>
        <v>64642</v>
      </c>
      <c r="B2465" s="151">
        <f t="shared" si="427"/>
        <v>6</v>
      </c>
      <c r="C2465" s="152">
        <f t="shared" si="428"/>
        <v>46</v>
      </c>
      <c r="D2465" s="152" t="str">
        <f t="shared" si="429"/>
        <v>北見</v>
      </c>
      <c r="E2465" s="152" t="str">
        <f t="shared" si="430"/>
        <v>晴希</v>
      </c>
      <c r="F2465" s="153" t="str">
        <f t="shared" si="431"/>
        <v>ｷﾀﾐ</v>
      </c>
      <c r="G2465" s="153" t="str">
        <f t="shared" si="432"/>
        <v>ﾊﾙｷ</v>
      </c>
      <c r="H2465" s="154">
        <f t="shared" si="433"/>
        <v>1</v>
      </c>
      <c r="I2465" s="152" t="str">
        <f t="shared" si="434"/>
        <v>都秋留台</v>
      </c>
      <c r="K2465" s="152" t="str">
        <f t="shared" si="435"/>
        <v>男</v>
      </c>
      <c r="M2465" s="380">
        <v>64642</v>
      </c>
      <c r="N2465" s="380" t="s">
        <v>6377</v>
      </c>
      <c r="O2465" s="380" t="s">
        <v>6378</v>
      </c>
      <c r="P2465" s="380" t="s">
        <v>6379</v>
      </c>
      <c r="Q2465" s="380" t="s">
        <v>503</v>
      </c>
      <c r="R2465" s="380" t="s">
        <v>885</v>
      </c>
      <c r="S2465" s="379"/>
      <c r="T2465" s="380">
        <v>1</v>
      </c>
    </row>
    <row r="2466" spans="1:20" x14ac:dyDescent="0.2">
      <c r="A2466" s="151">
        <f t="shared" si="426"/>
        <v>64643</v>
      </c>
      <c r="B2466" s="151">
        <f t="shared" si="427"/>
        <v>6</v>
      </c>
      <c r="C2466" s="152">
        <f t="shared" si="428"/>
        <v>46</v>
      </c>
      <c r="D2466" s="152" t="str">
        <f t="shared" si="429"/>
        <v>平田</v>
      </c>
      <c r="E2466" s="152" t="str">
        <f t="shared" si="430"/>
        <v>陸</v>
      </c>
      <c r="F2466" s="153" t="str">
        <f t="shared" si="431"/>
        <v>ﾋﾗﾀ</v>
      </c>
      <c r="G2466" s="153" t="str">
        <f t="shared" si="432"/>
        <v>ﾘｸ</v>
      </c>
      <c r="H2466" s="154">
        <f t="shared" si="433"/>
        <v>1</v>
      </c>
      <c r="I2466" s="152" t="str">
        <f t="shared" si="434"/>
        <v>都秋留台</v>
      </c>
      <c r="K2466" s="152" t="str">
        <f t="shared" si="435"/>
        <v>男</v>
      </c>
      <c r="M2466" s="380">
        <v>64643</v>
      </c>
      <c r="N2466" s="380" t="s">
        <v>3795</v>
      </c>
      <c r="O2466" s="380" t="s">
        <v>226</v>
      </c>
      <c r="P2466" s="380" t="s">
        <v>3797</v>
      </c>
      <c r="Q2466" s="380" t="s">
        <v>371</v>
      </c>
      <c r="R2466" s="380" t="s">
        <v>885</v>
      </c>
      <c r="S2466" s="379"/>
      <c r="T2466" s="380">
        <v>1</v>
      </c>
    </row>
    <row r="2467" spans="1:20" x14ac:dyDescent="0.2">
      <c r="A2467" s="151">
        <f t="shared" si="426"/>
        <v>64644</v>
      </c>
      <c r="B2467" s="151">
        <f t="shared" si="427"/>
        <v>6</v>
      </c>
      <c r="C2467" s="152">
        <f t="shared" si="428"/>
        <v>46</v>
      </c>
      <c r="D2467" s="152" t="str">
        <f t="shared" si="429"/>
        <v>三島</v>
      </c>
      <c r="E2467" s="152" t="str">
        <f t="shared" si="430"/>
        <v>亮一郎</v>
      </c>
      <c r="F2467" s="153" t="str">
        <f t="shared" si="431"/>
        <v>ﾐｼﾏ</v>
      </c>
      <c r="G2467" s="153" t="str">
        <f t="shared" si="432"/>
        <v>ﾘｮｳｲﾁﾛｳ</v>
      </c>
      <c r="H2467" s="154">
        <f t="shared" si="433"/>
        <v>1</v>
      </c>
      <c r="I2467" s="152" t="str">
        <f t="shared" si="434"/>
        <v>都秋留台</v>
      </c>
      <c r="K2467" s="152" t="str">
        <f t="shared" si="435"/>
        <v>男</v>
      </c>
      <c r="M2467" s="380">
        <v>64644</v>
      </c>
      <c r="N2467" s="380" t="s">
        <v>6380</v>
      </c>
      <c r="O2467" s="380" t="s">
        <v>6381</v>
      </c>
      <c r="P2467" s="380" t="s">
        <v>6382</v>
      </c>
      <c r="Q2467" s="380" t="s">
        <v>6383</v>
      </c>
      <c r="R2467" s="380" t="s">
        <v>885</v>
      </c>
      <c r="S2467" s="379"/>
      <c r="T2467" s="380">
        <v>1</v>
      </c>
    </row>
    <row r="2468" spans="1:20" x14ac:dyDescent="0.2">
      <c r="A2468" s="151">
        <f t="shared" si="426"/>
        <v>64645</v>
      </c>
      <c r="B2468" s="151">
        <f t="shared" si="427"/>
        <v>6</v>
      </c>
      <c r="C2468" s="152">
        <f t="shared" si="428"/>
        <v>46</v>
      </c>
      <c r="D2468" s="152" t="str">
        <f t="shared" si="429"/>
        <v>渡邉</v>
      </c>
      <c r="E2468" s="152" t="str">
        <f t="shared" si="430"/>
        <v>僚太</v>
      </c>
      <c r="F2468" s="153" t="str">
        <f t="shared" si="431"/>
        <v>ﾜﾀﾅﾍﾞ</v>
      </c>
      <c r="G2468" s="153" t="str">
        <f t="shared" si="432"/>
        <v>ﾘｮｳﾀ</v>
      </c>
      <c r="H2468" s="154">
        <f t="shared" si="433"/>
        <v>1</v>
      </c>
      <c r="I2468" s="152" t="str">
        <f t="shared" si="434"/>
        <v>都秋留台</v>
      </c>
      <c r="K2468" s="152" t="str">
        <f t="shared" si="435"/>
        <v>男</v>
      </c>
      <c r="M2468" s="380">
        <v>64645</v>
      </c>
      <c r="N2468" s="380" t="s">
        <v>156</v>
      </c>
      <c r="O2468" s="380" t="s">
        <v>6384</v>
      </c>
      <c r="P2468" s="380" t="s">
        <v>346</v>
      </c>
      <c r="Q2468" s="380" t="s">
        <v>309</v>
      </c>
      <c r="R2468" s="380" t="s">
        <v>885</v>
      </c>
      <c r="S2468" s="379"/>
      <c r="T2468" s="380">
        <v>1</v>
      </c>
    </row>
    <row r="2469" spans="1:20" x14ac:dyDescent="0.2">
      <c r="A2469" s="151">
        <f t="shared" si="426"/>
        <v>64646</v>
      </c>
      <c r="B2469" s="151">
        <f t="shared" si="427"/>
        <v>6</v>
      </c>
      <c r="C2469" s="152">
        <f t="shared" si="428"/>
        <v>46</v>
      </c>
      <c r="D2469" s="152" t="str">
        <f t="shared" si="429"/>
        <v>大澤</v>
      </c>
      <c r="E2469" s="152" t="str">
        <f t="shared" si="430"/>
        <v>虹輝</v>
      </c>
      <c r="F2469" s="153" t="str">
        <f t="shared" si="431"/>
        <v>ｵｵｻﾜ</v>
      </c>
      <c r="G2469" s="153" t="str">
        <f t="shared" si="432"/>
        <v>ｺｳｷ</v>
      </c>
      <c r="H2469" s="154">
        <f t="shared" si="433"/>
        <v>1</v>
      </c>
      <c r="I2469" s="152" t="str">
        <f t="shared" si="434"/>
        <v>都秋留台</v>
      </c>
      <c r="K2469" s="152" t="str">
        <f t="shared" si="435"/>
        <v>男</v>
      </c>
      <c r="M2469" s="380">
        <v>64646</v>
      </c>
      <c r="N2469" s="380" t="s">
        <v>5075</v>
      </c>
      <c r="O2469" s="380" t="s">
        <v>6592</v>
      </c>
      <c r="P2469" s="380" t="s">
        <v>1322</v>
      </c>
      <c r="Q2469" s="380" t="s">
        <v>344</v>
      </c>
      <c r="R2469" s="380" t="s">
        <v>885</v>
      </c>
      <c r="S2469" s="379"/>
      <c r="T2469" s="380">
        <v>1</v>
      </c>
    </row>
    <row r="2470" spans="1:20" x14ac:dyDescent="0.2">
      <c r="A2470" s="151">
        <f t="shared" si="426"/>
        <v>64677</v>
      </c>
      <c r="B2470" s="151">
        <f t="shared" si="427"/>
        <v>6</v>
      </c>
      <c r="C2470" s="152">
        <f t="shared" si="428"/>
        <v>46</v>
      </c>
      <c r="D2470" s="152" t="str">
        <f t="shared" si="429"/>
        <v>髙橋</v>
      </c>
      <c r="E2470" s="152" t="str">
        <f t="shared" si="430"/>
        <v>日菜</v>
      </c>
      <c r="F2470" s="153" t="str">
        <f t="shared" si="431"/>
        <v>ﾀｶﾊｼ</v>
      </c>
      <c r="G2470" s="153" t="str">
        <f t="shared" si="432"/>
        <v>ﾋﾅ</v>
      </c>
      <c r="H2470" s="154">
        <f t="shared" si="433"/>
        <v>3</v>
      </c>
      <c r="I2470" s="152" t="str">
        <f t="shared" si="434"/>
        <v>都秋留台</v>
      </c>
      <c r="K2470" s="152" t="str">
        <f t="shared" si="435"/>
        <v>女</v>
      </c>
      <c r="M2470" s="380">
        <v>64677</v>
      </c>
      <c r="N2470" s="380" t="s">
        <v>149</v>
      </c>
      <c r="O2470" s="380" t="s">
        <v>2956</v>
      </c>
      <c r="P2470" s="380" t="s">
        <v>302</v>
      </c>
      <c r="Q2470" s="380" t="s">
        <v>1353</v>
      </c>
      <c r="R2470" s="380" t="s">
        <v>886</v>
      </c>
      <c r="S2470" s="379"/>
      <c r="T2470" s="380">
        <v>3</v>
      </c>
    </row>
    <row r="2471" spans="1:20" x14ac:dyDescent="0.2">
      <c r="A2471" s="151">
        <f t="shared" si="426"/>
        <v>64678</v>
      </c>
      <c r="B2471" s="151">
        <f t="shared" si="427"/>
        <v>6</v>
      </c>
      <c r="C2471" s="152">
        <f t="shared" si="428"/>
        <v>46</v>
      </c>
      <c r="D2471" s="152" t="str">
        <f t="shared" si="429"/>
        <v>五十嵐</v>
      </c>
      <c r="E2471" s="152" t="str">
        <f t="shared" si="430"/>
        <v>夏純</v>
      </c>
      <c r="F2471" s="153" t="str">
        <f t="shared" si="431"/>
        <v>ｲｶﾞﾗｼ</v>
      </c>
      <c r="G2471" s="153" t="str">
        <f t="shared" si="432"/>
        <v>ｶｽﾐ</v>
      </c>
      <c r="H2471" s="154">
        <f t="shared" si="433"/>
        <v>2</v>
      </c>
      <c r="I2471" s="152" t="str">
        <f t="shared" si="434"/>
        <v>都秋留台</v>
      </c>
      <c r="K2471" s="152" t="str">
        <f t="shared" si="435"/>
        <v>女</v>
      </c>
      <c r="M2471" s="380">
        <v>64678</v>
      </c>
      <c r="N2471" s="380" t="s">
        <v>437</v>
      </c>
      <c r="O2471" s="380" t="s">
        <v>4759</v>
      </c>
      <c r="P2471" s="380" t="s">
        <v>438</v>
      </c>
      <c r="Q2471" s="380" t="s">
        <v>1290</v>
      </c>
      <c r="R2471" s="380" t="s">
        <v>886</v>
      </c>
      <c r="S2471" s="379"/>
      <c r="T2471" s="380">
        <v>2</v>
      </c>
    </row>
    <row r="2472" spans="1:20" x14ac:dyDescent="0.2">
      <c r="A2472" s="151">
        <f t="shared" si="426"/>
        <v>64680</v>
      </c>
      <c r="B2472" s="151">
        <f t="shared" si="427"/>
        <v>6</v>
      </c>
      <c r="C2472" s="152">
        <f t="shared" si="428"/>
        <v>46</v>
      </c>
      <c r="D2472" s="152" t="str">
        <f t="shared" si="429"/>
        <v>奥田</v>
      </c>
      <c r="E2472" s="152" t="str">
        <f t="shared" si="430"/>
        <v>桃子</v>
      </c>
      <c r="F2472" s="153" t="str">
        <f t="shared" si="431"/>
        <v>ｵｸﾀﾞ</v>
      </c>
      <c r="G2472" s="153" t="str">
        <f t="shared" si="432"/>
        <v>ﾓﾓｺ</v>
      </c>
      <c r="H2472" s="154">
        <f t="shared" si="433"/>
        <v>1</v>
      </c>
      <c r="I2472" s="152" t="str">
        <f t="shared" si="434"/>
        <v>都秋留台</v>
      </c>
      <c r="K2472" s="152" t="str">
        <f t="shared" si="435"/>
        <v>女</v>
      </c>
      <c r="M2472" s="380">
        <v>64680</v>
      </c>
      <c r="N2472" s="380" t="s">
        <v>3626</v>
      </c>
      <c r="O2472" s="380" t="s">
        <v>3874</v>
      </c>
      <c r="P2472" s="380" t="s">
        <v>3628</v>
      </c>
      <c r="Q2472" s="380" t="s">
        <v>3798</v>
      </c>
      <c r="R2472" s="380" t="s">
        <v>886</v>
      </c>
      <c r="S2472" s="379"/>
      <c r="T2472" s="380">
        <v>1</v>
      </c>
    </row>
    <row r="2473" spans="1:20" x14ac:dyDescent="0.2">
      <c r="A2473" s="151">
        <f t="shared" si="426"/>
        <v>64701</v>
      </c>
      <c r="B2473" s="151">
        <f t="shared" si="427"/>
        <v>6</v>
      </c>
      <c r="C2473" s="152">
        <f t="shared" si="428"/>
        <v>47</v>
      </c>
      <c r="D2473" s="152" t="str">
        <f t="shared" si="429"/>
        <v>嶋田</v>
      </c>
      <c r="E2473" s="152" t="str">
        <f t="shared" si="430"/>
        <v>琉人</v>
      </c>
      <c r="F2473" s="153" t="str">
        <f t="shared" si="431"/>
        <v>ｼﾏﾀﾞ</v>
      </c>
      <c r="G2473" s="153" t="str">
        <f t="shared" si="432"/>
        <v>ﾘｭｳﾄ</v>
      </c>
      <c r="H2473" s="154">
        <f t="shared" si="433"/>
        <v>3</v>
      </c>
      <c r="I2473" s="152" t="str">
        <f t="shared" si="434"/>
        <v>東海大菅生</v>
      </c>
      <c r="K2473" s="152" t="str">
        <f t="shared" si="435"/>
        <v>男</v>
      </c>
      <c r="M2473" s="380">
        <v>64701</v>
      </c>
      <c r="N2473" s="380" t="s">
        <v>1436</v>
      </c>
      <c r="O2473" s="380" t="s">
        <v>2149</v>
      </c>
      <c r="P2473" s="380" t="s">
        <v>890</v>
      </c>
      <c r="Q2473" s="380" t="s">
        <v>1271</v>
      </c>
      <c r="R2473" s="380" t="s">
        <v>885</v>
      </c>
      <c r="S2473" s="379"/>
      <c r="T2473" s="380">
        <v>3</v>
      </c>
    </row>
    <row r="2474" spans="1:20" x14ac:dyDescent="0.2">
      <c r="A2474" s="151">
        <f t="shared" si="426"/>
        <v>64702</v>
      </c>
      <c r="B2474" s="151">
        <f t="shared" si="427"/>
        <v>6</v>
      </c>
      <c r="C2474" s="152">
        <f t="shared" si="428"/>
        <v>47</v>
      </c>
      <c r="D2474" s="152" t="str">
        <f t="shared" si="429"/>
        <v>加藤</v>
      </c>
      <c r="E2474" s="152" t="str">
        <f t="shared" si="430"/>
        <v>理士</v>
      </c>
      <c r="F2474" s="153" t="str">
        <f t="shared" si="431"/>
        <v>ｶﾄｳ</v>
      </c>
      <c r="G2474" s="153" t="str">
        <f t="shared" si="432"/>
        <v>ﾘｵ</v>
      </c>
      <c r="H2474" s="154">
        <f t="shared" si="433"/>
        <v>3</v>
      </c>
      <c r="I2474" s="152" t="str">
        <f t="shared" si="434"/>
        <v>東海大菅生</v>
      </c>
      <c r="K2474" s="152" t="str">
        <f t="shared" si="435"/>
        <v>男</v>
      </c>
      <c r="M2474" s="380">
        <v>64702</v>
      </c>
      <c r="N2474" s="380" t="s">
        <v>111</v>
      </c>
      <c r="O2474" s="380" t="s">
        <v>2150</v>
      </c>
      <c r="P2474" s="380" t="s">
        <v>348</v>
      </c>
      <c r="Q2474" s="380" t="s">
        <v>397</v>
      </c>
      <c r="R2474" s="380" t="s">
        <v>885</v>
      </c>
      <c r="S2474" s="379"/>
      <c r="T2474" s="380">
        <v>3</v>
      </c>
    </row>
    <row r="2475" spans="1:20" x14ac:dyDescent="0.2">
      <c r="A2475" s="151">
        <f t="shared" si="426"/>
        <v>64703</v>
      </c>
      <c r="B2475" s="151">
        <f t="shared" si="427"/>
        <v>6</v>
      </c>
      <c r="C2475" s="152">
        <f t="shared" si="428"/>
        <v>47</v>
      </c>
      <c r="D2475" s="152" t="str">
        <f t="shared" si="429"/>
        <v>土屋</v>
      </c>
      <c r="E2475" s="152" t="str">
        <f t="shared" si="430"/>
        <v>凌雅</v>
      </c>
      <c r="F2475" s="153" t="str">
        <f t="shared" si="431"/>
        <v>ﾂﾁﾔ</v>
      </c>
      <c r="G2475" s="153" t="str">
        <f t="shared" si="432"/>
        <v>ﾘｮｳｶﾞ</v>
      </c>
      <c r="H2475" s="154">
        <f t="shared" si="433"/>
        <v>3</v>
      </c>
      <c r="I2475" s="152" t="str">
        <f t="shared" si="434"/>
        <v>東海大菅生</v>
      </c>
      <c r="K2475" s="152" t="str">
        <f t="shared" si="435"/>
        <v>男</v>
      </c>
      <c r="M2475" s="380">
        <v>64703</v>
      </c>
      <c r="N2475" s="380" t="s">
        <v>286</v>
      </c>
      <c r="O2475" s="380" t="s">
        <v>2151</v>
      </c>
      <c r="P2475" s="380" t="s">
        <v>646</v>
      </c>
      <c r="Q2475" s="380" t="s">
        <v>934</v>
      </c>
      <c r="R2475" s="380" t="s">
        <v>885</v>
      </c>
      <c r="S2475" s="379"/>
      <c r="T2475" s="380">
        <v>3</v>
      </c>
    </row>
    <row r="2476" spans="1:20" x14ac:dyDescent="0.2">
      <c r="A2476" s="151">
        <f t="shared" si="426"/>
        <v>64704</v>
      </c>
      <c r="B2476" s="151">
        <f t="shared" si="427"/>
        <v>6</v>
      </c>
      <c r="C2476" s="152">
        <f t="shared" si="428"/>
        <v>47</v>
      </c>
      <c r="D2476" s="152" t="str">
        <f t="shared" si="429"/>
        <v>早野</v>
      </c>
      <c r="E2476" s="152" t="str">
        <f t="shared" si="430"/>
        <v>聡一郎</v>
      </c>
      <c r="F2476" s="153" t="str">
        <f t="shared" si="431"/>
        <v>ﾊﾔﾉ</v>
      </c>
      <c r="G2476" s="153" t="str">
        <f t="shared" si="432"/>
        <v>ｿｳｲﾁﾛｳ</v>
      </c>
      <c r="H2476" s="154">
        <f t="shared" si="433"/>
        <v>3</v>
      </c>
      <c r="I2476" s="152" t="str">
        <f t="shared" si="434"/>
        <v>東海大菅生</v>
      </c>
      <c r="K2476" s="152" t="str">
        <f t="shared" si="435"/>
        <v>男</v>
      </c>
      <c r="M2476" s="380">
        <v>64704</v>
      </c>
      <c r="N2476" s="380" t="s">
        <v>2515</v>
      </c>
      <c r="O2476" s="380" t="s">
        <v>1926</v>
      </c>
      <c r="P2476" s="380" t="s">
        <v>2517</v>
      </c>
      <c r="Q2476" s="380" t="s">
        <v>419</v>
      </c>
      <c r="R2476" s="380" t="s">
        <v>885</v>
      </c>
      <c r="S2476" s="379"/>
      <c r="T2476" s="380">
        <v>3</v>
      </c>
    </row>
    <row r="2477" spans="1:20" x14ac:dyDescent="0.2">
      <c r="A2477" s="151">
        <f t="shared" si="426"/>
        <v>64705</v>
      </c>
      <c r="B2477" s="151">
        <f t="shared" si="427"/>
        <v>6</v>
      </c>
      <c r="C2477" s="152">
        <f t="shared" si="428"/>
        <v>47</v>
      </c>
      <c r="D2477" s="152" t="str">
        <f t="shared" si="429"/>
        <v>藤沼</v>
      </c>
      <c r="E2477" s="152" t="str">
        <f t="shared" si="430"/>
        <v>諒</v>
      </c>
      <c r="F2477" s="153" t="str">
        <f t="shared" si="431"/>
        <v>ﾌｼﾞﾇﾏ</v>
      </c>
      <c r="G2477" s="153" t="str">
        <f t="shared" si="432"/>
        <v>ﾘｮｳ</v>
      </c>
      <c r="H2477" s="154">
        <f t="shared" si="433"/>
        <v>3</v>
      </c>
      <c r="I2477" s="152" t="str">
        <f t="shared" si="434"/>
        <v>東海大菅生</v>
      </c>
      <c r="K2477" s="152" t="str">
        <f t="shared" si="435"/>
        <v>男</v>
      </c>
      <c r="M2477" s="380">
        <v>64705</v>
      </c>
      <c r="N2477" s="380" t="s">
        <v>2957</v>
      </c>
      <c r="O2477" s="380" t="s">
        <v>167</v>
      </c>
      <c r="P2477" s="380" t="s">
        <v>2958</v>
      </c>
      <c r="Q2477" s="380" t="s">
        <v>396</v>
      </c>
      <c r="R2477" s="380" t="s">
        <v>885</v>
      </c>
      <c r="S2477" s="379"/>
      <c r="T2477" s="380">
        <v>3</v>
      </c>
    </row>
    <row r="2478" spans="1:20" x14ac:dyDescent="0.2">
      <c r="A2478" s="151">
        <f t="shared" si="426"/>
        <v>64707</v>
      </c>
      <c r="B2478" s="151">
        <f t="shared" si="427"/>
        <v>6</v>
      </c>
      <c r="C2478" s="152">
        <f t="shared" si="428"/>
        <v>47</v>
      </c>
      <c r="D2478" s="152" t="str">
        <f t="shared" si="429"/>
        <v>大嶋</v>
      </c>
      <c r="E2478" s="152" t="str">
        <f t="shared" si="430"/>
        <v>陽希</v>
      </c>
      <c r="F2478" s="153" t="str">
        <f t="shared" si="431"/>
        <v>ｵｵｼﾏ</v>
      </c>
      <c r="G2478" s="153" t="str">
        <f t="shared" si="432"/>
        <v>ﾊﾙｷ</v>
      </c>
      <c r="H2478" s="154">
        <f t="shared" si="433"/>
        <v>3</v>
      </c>
      <c r="I2478" s="152" t="str">
        <f t="shared" si="434"/>
        <v>東海大菅生</v>
      </c>
      <c r="K2478" s="152" t="str">
        <f t="shared" si="435"/>
        <v>男</v>
      </c>
      <c r="M2478" s="380">
        <v>64707</v>
      </c>
      <c r="N2478" s="380" t="s">
        <v>2959</v>
      </c>
      <c r="O2478" s="380" t="s">
        <v>2960</v>
      </c>
      <c r="P2478" s="380" t="s">
        <v>589</v>
      </c>
      <c r="Q2478" s="380" t="s">
        <v>503</v>
      </c>
      <c r="R2478" s="380" t="s">
        <v>885</v>
      </c>
      <c r="S2478" s="379"/>
      <c r="T2478" s="380">
        <v>3</v>
      </c>
    </row>
    <row r="2479" spans="1:20" x14ac:dyDescent="0.2">
      <c r="A2479" s="151">
        <f t="shared" si="426"/>
        <v>64708</v>
      </c>
      <c r="B2479" s="151">
        <f t="shared" si="427"/>
        <v>6</v>
      </c>
      <c r="C2479" s="152">
        <f t="shared" si="428"/>
        <v>47</v>
      </c>
      <c r="D2479" s="152" t="str">
        <f t="shared" si="429"/>
        <v>菅野</v>
      </c>
      <c r="E2479" s="152" t="str">
        <f t="shared" si="430"/>
        <v>智恭</v>
      </c>
      <c r="F2479" s="153" t="str">
        <f t="shared" si="431"/>
        <v>ｶﾝﾉ</v>
      </c>
      <c r="G2479" s="153" t="str">
        <f t="shared" si="432"/>
        <v>ﾄﾓﾕｷ</v>
      </c>
      <c r="H2479" s="154">
        <f t="shared" si="433"/>
        <v>3</v>
      </c>
      <c r="I2479" s="152" t="str">
        <f t="shared" si="434"/>
        <v>東海大菅生</v>
      </c>
      <c r="K2479" s="152" t="str">
        <f t="shared" si="435"/>
        <v>男</v>
      </c>
      <c r="M2479" s="380">
        <v>64708</v>
      </c>
      <c r="N2479" s="380" t="s">
        <v>473</v>
      </c>
      <c r="O2479" s="380" t="s">
        <v>2961</v>
      </c>
      <c r="P2479" s="380" t="s">
        <v>474</v>
      </c>
      <c r="Q2479" s="380" t="s">
        <v>647</v>
      </c>
      <c r="R2479" s="380" t="s">
        <v>885</v>
      </c>
      <c r="S2479" s="379"/>
      <c r="T2479" s="380">
        <v>3</v>
      </c>
    </row>
    <row r="2480" spans="1:20" x14ac:dyDescent="0.2">
      <c r="A2480" s="151">
        <f t="shared" si="426"/>
        <v>64709</v>
      </c>
      <c r="B2480" s="151">
        <f t="shared" si="427"/>
        <v>6</v>
      </c>
      <c r="C2480" s="152">
        <f t="shared" si="428"/>
        <v>47</v>
      </c>
      <c r="D2480" s="152" t="str">
        <f t="shared" si="429"/>
        <v>萩谷</v>
      </c>
      <c r="E2480" s="152" t="str">
        <f t="shared" si="430"/>
        <v>龍成</v>
      </c>
      <c r="F2480" s="153" t="str">
        <f t="shared" si="431"/>
        <v>ﾊｷﾞﾔ</v>
      </c>
      <c r="G2480" s="153" t="str">
        <f t="shared" si="432"/>
        <v>ﾘｭｳｾｲ</v>
      </c>
      <c r="H2480" s="154">
        <f t="shared" si="433"/>
        <v>3</v>
      </c>
      <c r="I2480" s="152" t="str">
        <f t="shared" si="434"/>
        <v>東海大菅生</v>
      </c>
      <c r="K2480" s="152" t="str">
        <f t="shared" si="435"/>
        <v>男</v>
      </c>
      <c r="M2480" s="380">
        <v>64709</v>
      </c>
      <c r="N2480" s="380" t="s">
        <v>2962</v>
      </c>
      <c r="O2480" s="380" t="s">
        <v>2963</v>
      </c>
      <c r="P2480" s="380" t="s">
        <v>2964</v>
      </c>
      <c r="Q2480" s="380" t="s">
        <v>1288</v>
      </c>
      <c r="R2480" s="380" t="s">
        <v>885</v>
      </c>
      <c r="S2480" s="379"/>
      <c r="T2480" s="380">
        <v>3</v>
      </c>
    </row>
    <row r="2481" spans="1:20" x14ac:dyDescent="0.2">
      <c r="A2481" s="151">
        <f t="shared" si="426"/>
        <v>64710</v>
      </c>
      <c r="B2481" s="151">
        <f t="shared" si="427"/>
        <v>6</v>
      </c>
      <c r="C2481" s="152">
        <f t="shared" si="428"/>
        <v>47</v>
      </c>
      <c r="D2481" s="152" t="str">
        <f t="shared" si="429"/>
        <v>宮里</v>
      </c>
      <c r="E2481" s="152" t="str">
        <f t="shared" si="430"/>
        <v>航平</v>
      </c>
      <c r="F2481" s="153" t="str">
        <f t="shared" si="431"/>
        <v>ﾐﾔｻﾞﾄ</v>
      </c>
      <c r="G2481" s="153" t="str">
        <f t="shared" si="432"/>
        <v>ｺｳﾍｲ</v>
      </c>
      <c r="H2481" s="154">
        <f t="shared" si="433"/>
        <v>3</v>
      </c>
      <c r="I2481" s="152" t="str">
        <f t="shared" si="434"/>
        <v>東海大菅生</v>
      </c>
      <c r="K2481" s="152" t="str">
        <f t="shared" si="435"/>
        <v>男</v>
      </c>
      <c r="M2481" s="380">
        <v>64710</v>
      </c>
      <c r="N2481" s="380" t="s">
        <v>2965</v>
      </c>
      <c r="O2481" s="380" t="s">
        <v>994</v>
      </c>
      <c r="P2481" s="380" t="s">
        <v>2966</v>
      </c>
      <c r="Q2481" s="380" t="s">
        <v>355</v>
      </c>
      <c r="R2481" s="380" t="s">
        <v>885</v>
      </c>
      <c r="S2481" s="379"/>
      <c r="T2481" s="380">
        <v>3</v>
      </c>
    </row>
    <row r="2482" spans="1:20" x14ac:dyDescent="0.2">
      <c r="A2482" s="151">
        <f t="shared" si="426"/>
        <v>64711</v>
      </c>
      <c r="B2482" s="151">
        <f t="shared" si="427"/>
        <v>6</v>
      </c>
      <c r="C2482" s="152">
        <f t="shared" si="428"/>
        <v>47</v>
      </c>
      <c r="D2482" s="152" t="str">
        <f t="shared" si="429"/>
        <v>三上</v>
      </c>
      <c r="E2482" s="152" t="str">
        <f t="shared" si="430"/>
        <v>敦也</v>
      </c>
      <c r="F2482" s="153" t="str">
        <f t="shared" si="431"/>
        <v>ﾐｶﾐ</v>
      </c>
      <c r="G2482" s="153" t="str">
        <f t="shared" si="432"/>
        <v>ｱﾂﾔ</v>
      </c>
      <c r="H2482" s="154">
        <f t="shared" si="433"/>
        <v>3</v>
      </c>
      <c r="I2482" s="152" t="str">
        <f t="shared" si="434"/>
        <v>東海大菅生</v>
      </c>
      <c r="K2482" s="152" t="str">
        <f t="shared" si="435"/>
        <v>男</v>
      </c>
      <c r="M2482" s="380">
        <v>64711</v>
      </c>
      <c r="N2482" s="380" t="s">
        <v>40</v>
      </c>
      <c r="O2482" s="380" t="s">
        <v>28</v>
      </c>
      <c r="P2482" s="380" t="s">
        <v>41</v>
      </c>
      <c r="Q2482" s="380" t="s">
        <v>968</v>
      </c>
      <c r="R2482" s="380" t="s">
        <v>885</v>
      </c>
      <c r="S2482" s="379"/>
      <c r="T2482" s="380">
        <v>3</v>
      </c>
    </row>
    <row r="2483" spans="1:20" x14ac:dyDescent="0.2">
      <c r="A2483" s="151">
        <f t="shared" si="426"/>
        <v>64714</v>
      </c>
      <c r="B2483" s="151">
        <f t="shared" si="427"/>
        <v>6</v>
      </c>
      <c r="C2483" s="152">
        <f t="shared" si="428"/>
        <v>47</v>
      </c>
      <c r="D2483" s="152" t="str">
        <f t="shared" si="429"/>
        <v>今村</v>
      </c>
      <c r="E2483" s="152" t="str">
        <f t="shared" si="430"/>
        <v>悠人</v>
      </c>
      <c r="F2483" s="153" t="str">
        <f t="shared" si="431"/>
        <v>ｲﾏﾑﾗ</v>
      </c>
      <c r="G2483" s="153" t="str">
        <f t="shared" si="432"/>
        <v>ﾕｳﾄ</v>
      </c>
      <c r="H2483" s="154">
        <f t="shared" si="433"/>
        <v>2</v>
      </c>
      <c r="I2483" s="152" t="str">
        <f t="shared" si="434"/>
        <v>東海大菅生</v>
      </c>
      <c r="K2483" s="152" t="str">
        <f t="shared" si="435"/>
        <v>男</v>
      </c>
      <c r="M2483" s="380">
        <v>64714</v>
      </c>
      <c r="N2483" s="380" t="s">
        <v>1797</v>
      </c>
      <c r="O2483" s="380" t="s">
        <v>1307</v>
      </c>
      <c r="P2483" s="380" t="s">
        <v>1798</v>
      </c>
      <c r="Q2483" s="380" t="s">
        <v>423</v>
      </c>
      <c r="R2483" s="380" t="s">
        <v>885</v>
      </c>
      <c r="S2483" s="379"/>
      <c r="T2483" s="380">
        <v>2</v>
      </c>
    </row>
    <row r="2484" spans="1:20" x14ac:dyDescent="0.2">
      <c r="A2484" s="151">
        <f t="shared" si="426"/>
        <v>64715</v>
      </c>
      <c r="B2484" s="151">
        <f t="shared" si="427"/>
        <v>6</v>
      </c>
      <c r="C2484" s="152">
        <f t="shared" si="428"/>
        <v>47</v>
      </c>
      <c r="D2484" s="152" t="str">
        <f t="shared" si="429"/>
        <v>森谷</v>
      </c>
      <c r="E2484" s="152" t="str">
        <f t="shared" si="430"/>
        <v>彰太</v>
      </c>
      <c r="F2484" s="153" t="str">
        <f t="shared" si="431"/>
        <v>ﾓﾘﾔ</v>
      </c>
      <c r="G2484" s="153" t="str">
        <f t="shared" si="432"/>
        <v>ｼｮｳﾀ</v>
      </c>
      <c r="H2484" s="154">
        <f t="shared" si="433"/>
        <v>2</v>
      </c>
      <c r="I2484" s="152" t="str">
        <f t="shared" si="434"/>
        <v>東海大菅生</v>
      </c>
      <c r="K2484" s="152" t="str">
        <f t="shared" si="435"/>
        <v>男</v>
      </c>
      <c r="M2484" s="380">
        <v>64715</v>
      </c>
      <c r="N2484" s="380" t="s">
        <v>1814</v>
      </c>
      <c r="O2484" s="380" t="s">
        <v>2583</v>
      </c>
      <c r="P2484" s="380" t="s">
        <v>1815</v>
      </c>
      <c r="Q2484" s="380" t="s">
        <v>462</v>
      </c>
      <c r="R2484" s="380" t="s">
        <v>885</v>
      </c>
      <c r="S2484" s="379"/>
      <c r="T2484" s="380">
        <v>2</v>
      </c>
    </row>
    <row r="2485" spans="1:20" x14ac:dyDescent="0.2">
      <c r="A2485" s="151">
        <f t="shared" si="426"/>
        <v>64716</v>
      </c>
      <c r="B2485" s="151">
        <f t="shared" si="427"/>
        <v>6</v>
      </c>
      <c r="C2485" s="152">
        <f t="shared" si="428"/>
        <v>47</v>
      </c>
      <c r="D2485" s="152" t="str">
        <f t="shared" si="429"/>
        <v>鈴木</v>
      </c>
      <c r="E2485" s="152" t="str">
        <f t="shared" si="430"/>
        <v>寛人</v>
      </c>
      <c r="F2485" s="153" t="str">
        <f t="shared" si="431"/>
        <v>ｽｽﾞｷ</v>
      </c>
      <c r="G2485" s="153" t="str">
        <f t="shared" si="432"/>
        <v>ﾋﾛﾄ</v>
      </c>
      <c r="H2485" s="154">
        <f t="shared" si="433"/>
        <v>2</v>
      </c>
      <c r="I2485" s="152" t="str">
        <f t="shared" si="434"/>
        <v>東海大菅生</v>
      </c>
      <c r="K2485" s="152" t="str">
        <f t="shared" si="435"/>
        <v>男</v>
      </c>
      <c r="M2485" s="380">
        <v>64716</v>
      </c>
      <c r="N2485" s="380" t="s">
        <v>108</v>
      </c>
      <c r="O2485" s="380" t="s">
        <v>3383</v>
      </c>
      <c r="P2485" s="380" t="s">
        <v>356</v>
      </c>
      <c r="Q2485" s="380" t="s">
        <v>484</v>
      </c>
      <c r="R2485" s="380" t="s">
        <v>885</v>
      </c>
      <c r="S2485" s="379"/>
      <c r="T2485" s="380">
        <v>2</v>
      </c>
    </row>
    <row r="2486" spans="1:20" x14ac:dyDescent="0.2">
      <c r="A2486" s="151">
        <f t="shared" si="426"/>
        <v>64717</v>
      </c>
      <c r="B2486" s="151">
        <f t="shared" si="427"/>
        <v>6</v>
      </c>
      <c r="C2486" s="152">
        <f t="shared" si="428"/>
        <v>47</v>
      </c>
      <c r="D2486" s="152" t="str">
        <f t="shared" si="429"/>
        <v>山嵜</v>
      </c>
      <c r="E2486" s="152" t="str">
        <f t="shared" si="430"/>
        <v>海輝</v>
      </c>
      <c r="F2486" s="153" t="str">
        <f t="shared" si="431"/>
        <v>ﾔﾏｻﾞｷ</v>
      </c>
      <c r="G2486" s="153" t="str">
        <f t="shared" si="432"/>
        <v>ｶｲｷ</v>
      </c>
      <c r="H2486" s="154">
        <f t="shared" si="433"/>
        <v>2</v>
      </c>
      <c r="I2486" s="152" t="str">
        <f t="shared" si="434"/>
        <v>東海大菅生</v>
      </c>
      <c r="K2486" s="152" t="str">
        <f t="shared" si="435"/>
        <v>男</v>
      </c>
      <c r="M2486" s="380">
        <v>64717</v>
      </c>
      <c r="N2486" s="380" t="s">
        <v>3871</v>
      </c>
      <c r="O2486" s="380" t="s">
        <v>2022</v>
      </c>
      <c r="P2486" s="380" t="s">
        <v>414</v>
      </c>
      <c r="Q2486" s="380" t="s">
        <v>3872</v>
      </c>
      <c r="R2486" s="380" t="s">
        <v>885</v>
      </c>
      <c r="S2486" s="379"/>
      <c r="T2486" s="380">
        <v>2</v>
      </c>
    </row>
    <row r="2487" spans="1:20" x14ac:dyDescent="0.2">
      <c r="A2487" s="151">
        <f t="shared" si="426"/>
        <v>64718</v>
      </c>
      <c r="B2487" s="151">
        <f t="shared" si="427"/>
        <v>6</v>
      </c>
      <c r="C2487" s="152">
        <f t="shared" si="428"/>
        <v>47</v>
      </c>
      <c r="D2487" s="152" t="str">
        <f t="shared" si="429"/>
        <v>吉田</v>
      </c>
      <c r="E2487" s="152" t="str">
        <f t="shared" si="430"/>
        <v>悠哉</v>
      </c>
      <c r="F2487" s="153" t="str">
        <f t="shared" si="431"/>
        <v>ﾖｼﾀﾞ</v>
      </c>
      <c r="G2487" s="153" t="str">
        <f t="shared" si="432"/>
        <v>ﾕｳﾔ</v>
      </c>
      <c r="H2487" s="154">
        <f t="shared" si="433"/>
        <v>2</v>
      </c>
      <c r="I2487" s="152" t="str">
        <f t="shared" si="434"/>
        <v>東海大菅生</v>
      </c>
      <c r="K2487" s="152" t="str">
        <f t="shared" si="435"/>
        <v>男</v>
      </c>
      <c r="M2487" s="380">
        <v>64718</v>
      </c>
      <c r="N2487" s="380" t="s">
        <v>163</v>
      </c>
      <c r="O2487" s="380" t="s">
        <v>3873</v>
      </c>
      <c r="P2487" s="380" t="s">
        <v>510</v>
      </c>
      <c r="Q2487" s="380" t="s">
        <v>451</v>
      </c>
      <c r="R2487" s="380" t="s">
        <v>885</v>
      </c>
      <c r="S2487" s="379"/>
      <c r="T2487" s="380">
        <v>2</v>
      </c>
    </row>
    <row r="2488" spans="1:20" x14ac:dyDescent="0.2">
      <c r="A2488" s="151">
        <f t="shared" si="426"/>
        <v>64719</v>
      </c>
      <c r="B2488" s="151">
        <f t="shared" si="427"/>
        <v>6</v>
      </c>
      <c r="C2488" s="152">
        <f t="shared" si="428"/>
        <v>47</v>
      </c>
      <c r="D2488" s="152" t="str">
        <f t="shared" si="429"/>
        <v>菅</v>
      </c>
      <c r="E2488" s="152" t="str">
        <f t="shared" si="430"/>
        <v>辰仁</v>
      </c>
      <c r="F2488" s="153" t="str">
        <f t="shared" si="431"/>
        <v>ｽｶﾞ</v>
      </c>
      <c r="G2488" s="153" t="str">
        <f t="shared" si="432"/>
        <v>ﾀﾂﾐ</v>
      </c>
      <c r="H2488" s="154">
        <f t="shared" si="433"/>
        <v>2</v>
      </c>
      <c r="I2488" s="152" t="str">
        <f t="shared" si="434"/>
        <v>東海大菅生</v>
      </c>
      <c r="K2488" s="152" t="str">
        <f t="shared" si="435"/>
        <v>男</v>
      </c>
      <c r="M2488" s="380">
        <v>64719</v>
      </c>
      <c r="N2488" s="380" t="s">
        <v>4760</v>
      </c>
      <c r="O2488" s="380" t="s">
        <v>4761</v>
      </c>
      <c r="P2488" s="380" t="s">
        <v>4762</v>
      </c>
      <c r="Q2488" s="380" t="s">
        <v>1602</v>
      </c>
      <c r="R2488" s="380" t="s">
        <v>885</v>
      </c>
      <c r="S2488" s="379"/>
      <c r="T2488" s="380">
        <v>2</v>
      </c>
    </row>
    <row r="2489" spans="1:20" x14ac:dyDescent="0.2">
      <c r="A2489" s="151">
        <f t="shared" si="426"/>
        <v>64720</v>
      </c>
      <c r="B2489" s="151">
        <f t="shared" si="427"/>
        <v>6</v>
      </c>
      <c r="C2489" s="152">
        <f t="shared" si="428"/>
        <v>47</v>
      </c>
      <c r="D2489" s="152" t="str">
        <f t="shared" si="429"/>
        <v>佛石</v>
      </c>
      <c r="E2489" s="152" t="str">
        <f t="shared" si="430"/>
        <v>将基</v>
      </c>
      <c r="F2489" s="153" t="str">
        <f t="shared" si="431"/>
        <v>ﾎﾄｹｲｼ</v>
      </c>
      <c r="G2489" s="153" t="str">
        <f t="shared" si="432"/>
        <v>ﾏｻｷ</v>
      </c>
      <c r="H2489" s="154">
        <f t="shared" si="433"/>
        <v>2</v>
      </c>
      <c r="I2489" s="152" t="str">
        <f t="shared" si="434"/>
        <v>東海大菅生</v>
      </c>
      <c r="K2489" s="152" t="str">
        <f t="shared" si="435"/>
        <v>男</v>
      </c>
      <c r="M2489" s="380">
        <v>64720</v>
      </c>
      <c r="N2489" s="380" t="s">
        <v>4763</v>
      </c>
      <c r="O2489" s="380" t="s">
        <v>4764</v>
      </c>
      <c r="P2489" s="380" t="s">
        <v>4765</v>
      </c>
      <c r="Q2489" s="380" t="s">
        <v>446</v>
      </c>
      <c r="R2489" s="380" t="s">
        <v>885</v>
      </c>
      <c r="S2489" s="379"/>
      <c r="T2489" s="380">
        <v>2</v>
      </c>
    </row>
    <row r="2490" spans="1:20" x14ac:dyDescent="0.2">
      <c r="A2490" s="151">
        <f t="shared" si="426"/>
        <v>64721</v>
      </c>
      <c r="B2490" s="151">
        <f t="shared" si="427"/>
        <v>6</v>
      </c>
      <c r="C2490" s="152">
        <f t="shared" si="428"/>
        <v>47</v>
      </c>
      <c r="D2490" s="152" t="str">
        <f t="shared" si="429"/>
        <v>石野</v>
      </c>
      <c r="E2490" s="152" t="str">
        <f t="shared" si="430"/>
        <v>健人</v>
      </c>
      <c r="F2490" s="153" t="str">
        <f t="shared" si="431"/>
        <v>ｲｼﾉ</v>
      </c>
      <c r="G2490" s="153" t="str">
        <f t="shared" si="432"/>
        <v>ｹﾝﾄ</v>
      </c>
      <c r="H2490" s="154">
        <f t="shared" si="433"/>
        <v>2</v>
      </c>
      <c r="I2490" s="152" t="str">
        <f t="shared" si="434"/>
        <v>東海大菅生</v>
      </c>
      <c r="K2490" s="152" t="str">
        <f t="shared" si="435"/>
        <v>男</v>
      </c>
      <c r="M2490" s="380">
        <v>64721</v>
      </c>
      <c r="N2490" s="380" t="s">
        <v>3801</v>
      </c>
      <c r="O2490" s="380" t="s">
        <v>194</v>
      </c>
      <c r="P2490" s="380" t="s">
        <v>3803</v>
      </c>
      <c r="Q2490" s="380" t="s">
        <v>390</v>
      </c>
      <c r="R2490" s="380" t="s">
        <v>885</v>
      </c>
      <c r="S2490" s="379"/>
      <c r="T2490" s="380">
        <v>2</v>
      </c>
    </row>
    <row r="2491" spans="1:20" x14ac:dyDescent="0.2">
      <c r="A2491" s="151">
        <f t="shared" si="426"/>
        <v>64723</v>
      </c>
      <c r="B2491" s="151">
        <f t="shared" si="427"/>
        <v>6</v>
      </c>
      <c r="C2491" s="152">
        <f t="shared" si="428"/>
        <v>47</v>
      </c>
      <c r="D2491" s="152" t="str">
        <f t="shared" si="429"/>
        <v>萩原</v>
      </c>
      <c r="E2491" s="152" t="str">
        <f t="shared" si="430"/>
        <v>大翔</v>
      </c>
      <c r="F2491" s="153" t="str">
        <f t="shared" si="431"/>
        <v>ﾊｷﾞﾜﾗ</v>
      </c>
      <c r="G2491" s="153" t="str">
        <f t="shared" si="432"/>
        <v>ﾋﾛﾄ</v>
      </c>
      <c r="H2491" s="154">
        <f t="shared" si="433"/>
        <v>2</v>
      </c>
      <c r="I2491" s="152" t="str">
        <f t="shared" si="434"/>
        <v>東海大菅生</v>
      </c>
      <c r="K2491" s="152" t="str">
        <f t="shared" si="435"/>
        <v>男</v>
      </c>
      <c r="M2491" s="380">
        <v>64723</v>
      </c>
      <c r="N2491" s="380" t="s">
        <v>256</v>
      </c>
      <c r="O2491" s="380" t="s">
        <v>4258</v>
      </c>
      <c r="P2491" s="380" t="s">
        <v>567</v>
      </c>
      <c r="Q2491" s="380" t="s">
        <v>484</v>
      </c>
      <c r="R2491" s="380" t="s">
        <v>885</v>
      </c>
      <c r="S2491" s="379"/>
      <c r="T2491" s="380">
        <v>2</v>
      </c>
    </row>
    <row r="2492" spans="1:20" x14ac:dyDescent="0.2">
      <c r="A2492" s="151">
        <f t="shared" si="426"/>
        <v>64726</v>
      </c>
      <c r="B2492" s="151">
        <f t="shared" si="427"/>
        <v>6</v>
      </c>
      <c r="C2492" s="152">
        <f t="shared" si="428"/>
        <v>47</v>
      </c>
      <c r="D2492" s="152" t="str">
        <f t="shared" si="429"/>
        <v>乙津</v>
      </c>
      <c r="E2492" s="152" t="str">
        <f t="shared" si="430"/>
        <v>悠人</v>
      </c>
      <c r="F2492" s="153" t="str">
        <f t="shared" si="431"/>
        <v>ｵﾂ</v>
      </c>
      <c r="G2492" s="153" t="str">
        <f t="shared" si="432"/>
        <v>ﾕｳﾄ</v>
      </c>
      <c r="H2492" s="154">
        <f t="shared" si="433"/>
        <v>1</v>
      </c>
      <c r="I2492" s="152" t="str">
        <f t="shared" si="434"/>
        <v>東海大菅生</v>
      </c>
      <c r="K2492" s="152" t="str">
        <f t="shared" si="435"/>
        <v>男</v>
      </c>
      <c r="M2492" s="380">
        <v>64726</v>
      </c>
      <c r="N2492" s="380" t="s">
        <v>5412</v>
      </c>
      <c r="O2492" s="380" t="s">
        <v>1307</v>
      </c>
      <c r="P2492" s="380" t="s">
        <v>5413</v>
      </c>
      <c r="Q2492" s="380" t="s">
        <v>423</v>
      </c>
      <c r="R2492" s="380" t="s">
        <v>885</v>
      </c>
      <c r="S2492" s="379"/>
      <c r="T2492" s="380">
        <v>1</v>
      </c>
    </row>
    <row r="2493" spans="1:20" x14ac:dyDescent="0.2">
      <c r="A2493" s="151">
        <f t="shared" si="426"/>
        <v>64727</v>
      </c>
      <c r="B2493" s="151">
        <f t="shared" si="427"/>
        <v>6</v>
      </c>
      <c r="C2493" s="152">
        <f t="shared" si="428"/>
        <v>47</v>
      </c>
      <c r="D2493" s="152" t="str">
        <f t="shared" si="429"/>
        <v>吉田</v>
      </c>
      <c r="E2493" s="152" t="str">
        <f t="shared" si="430"/>
        <v>一陽</v>
      </c>
      <c r="F2493" s="153" t="str">
        <f t="shared" si="431"/>
        <v>ﾖｼﾀﾞ</v>
      </c>
      <c r="G2493" s="153" t="str">
        <f t="shared" si="432"/>
        <v>ｶｽﾞﾋ</v>
      </c>
      <c r="H2493" s="154">
        <f t="shared" si="433"/>
        <v>1</v>
      </c>
      <c r="I2493" s="152" t="str">
        <f t="shared" si="434"/>
        <v>東海大菅生</v>
      </c>
      <c r="K2493" s="152" t="str">
        <f t="shared" si="435"/>
        <v>男</v>
      </c>
      <c r="M2493" s="380">
        <v>64727</v>
      </c>
      <c r="N2493" s="380" t="s">
        <v>163</v>
      </c>
      <c r="O2493" s="380" t="s">
        <v>4596</v>
      </c>
      <c r="P2493" s="380" t="s">
        <v>510</v>
      </c>
      <c r="Q2493" s="380" t="s">
        <v>5414</v>
      </c>
      <c r="R2493" s="380" t="s">
        <v>885</v>
      </c>
      <c r="S2493" s="379"/>
      <c r="T2493" s="380">
        <v>1</v>
      </c>
    </row>
    <row r="2494" spans="1:20" x14ac:dyDescent="0.2">
      <c r="A2494" s="151">
        <f t="shared" si="426"/>
        <v>64728</v>
      </c>
      <c r="B2494" s="151">
        <f t="shared" si="427"/>
        <v>6</v>
      </c>
      <c r="C2494" s="152">
        <f t="shared" si="428"/>
        <v>47</v>
      </c>
      <c r="D2494" s="152" t="str">
        <f t="shared" si="429"/>
        <v>南雲</v>
      </c>
      <c r="E2494" s="152" t="str">
        <f t="shared" si="430"/>
        <v>大和</v>
      </c>
      <c r="F2494" s="153" t="str">
        <f t="shared" si="431"/>
        <v>ﾅｸﾞﾓ</v>
      </c>
      <c r="G2494" s="153" t="str">
        <f t="shared" si="432"/>
        <v>ﾔﾏﾄ</v>
      </c>
      <c r="H2494" s="154">
        <f t="shared" si="433"/>
        <v>1</v>
      </c>
      <c r="I2494" s="152" t="str">
        <f t="shared" si="434"/>
        <v>東海大菅生</v>
      </c>
      <c r="K2494" s="152" t="str">
        <f t="shared" si="435"/>
        <v>男</v>
      </c>
      <c r="M2494" s="380">
        <v>64728</v>
      </c>
      <c r="N2494" s="380" t="s">
        <v>1915</v>
      </c>
      <c r="O2494" s="380" t="s">
        <v>1197</v>
      </c>
      <c r="P2494" s="380" t="s">
        <v>2194</v>
      </c>
      <c r="Q2494" s="380" t="s">
        <v>1530</v>
      </c>
      <c r="R2494" s="380" t="s">
        <v>885</v>
      </c>
      <c r="S2494" s="379"/>
      <c r="T2494" s="380">
        <v>1</v>
      </c>
    </row>
    <row r="2495" spans="1:20" x14ac:dyDescent="0.2">
      <c r="A2495" s="151">
        <f t="shared" si="426"/>
        <v>64729</v>
      </c>
      <c r="B2495" s="151">
        <f t="shared" si="427"/>
        <v>6</v>
      </c>
      <c r="C2495" s="152">
        <f t="shared" si="428"/>
        <v>47</v>
      </c>
      <c r="D2495" s="152" t="str">
        <f t="shared" si="429"/>
        <v>松尾</v>
      </c>
      <c r="E2495" s="152" t="str">
        <f t="shared" si="430"/>
        <v>優樹</v>
      </c>
      <c r="F2495" s="153" t="str">
        <f t="shared" si="431"/>
        <v>ﾏﾂｵ</v>
      </c>
      <c r="G2495" s="153" t="str">
        <f t="shared" si="432"/>
        <v>ﾕｳｷ</v>
      </c>
      <c r="H2495" s="154">
        <f t="shared" si="433"/>
        <v>1</v>
      </c>
      <c r="I2495" s="152" t="str">
        <f t="shared" si="434"/>
        <v>東海大菅生</v>
      </c>
      <c r="K2495" s="152" t="str">
        <f t="shared" si="435"/>
        <v>男</v>
      </c>
      <c r="M2495" s="380">
        <v>64729</v>
      </c>
      <c r="N2495" s="380" t="s">
        <v>230</v>
      </c>
      <c r="O2495" s="380" t="s">
        <v>2400</v>
      </c>
      <c r="P2495" s="380" t="s">
        <v>386</v>
      </c>
      <c r="Q2495" s="380" t="s">
        <v>307</v>
      </c>
      <c r="R2495" s="380" t="s">
        <v>885</v>
      </c>
      <c r="S2495" s="379"/>
      <c r="T2495" s="380">
        <v>1</v>
      </c>
    </row>
    <row r="2496" spans="1:20" x14ac:dyDescent="0.2">
      <c r="A2496" s="151">
        <f t="shared" si="426"/>
        <v>64730</v>
      </c>
      <c r="B2496" s="151">
        <f t="shared" si="427"/>
        <v>6</v>
      </c>
      <c r="C2496" s="152">
        <f t="shared" si="428"/>
        <v>47</v>
      </c>
      <c r="D2496" s="152" t="str">
        <f t="shared" si="429"/>
        <v>和田</v>
      </c>
      <c r="E2496" s="152" t="str">
        <f t="shared" si="430"/>
        <v>翔真</v>
      </c>
      <c r="F2496" s="153" t="str">
        <f t="shared" si="431"/>
        <v>ﾜﾀﾞ</v>
      </c>
      <c r="G2496" s="153" t="str">
        <f t="shared" si="432"/>
        <v>ｼｮｳﾏ</v>
      </c>
      <c r="H2496" s="154">
        <f t="shared" si="433"/>
        <v>1</v>
      </c>
      <c r="I2496" s="152" t="str">
        <f t="shared" si="434"/>
        <v>東海大菅生</v>
      </c>
      <c r="K2496" s="152" t="str">
        <f t="shared" si="435"/>
        <v>男</v>
      </c>
      <c r="M2496" s="380">
        <v>64730</v>
      </c>
      <c r="N2496" s="380" t="s">
        <v>100</v>
      </c>
      <c r="O2496" s="380" t="s">
        <v>4135</v>
      </c>
      <c r="P2496" s="380" t="s">
        <v>304</v>
      </c>
      <c r="Q2496" s="380" t="s">
        <v>1564</v>
      </c>
      <c r="R2496" s="380" t="s">
        <v>885</v>
      </c>
      <c r="S2496" s="379"/>
      <c r="T2496" s="380">
        <v>1</v>
      </c>
    </row>
    <row r="2497" spans="1:20" x14ac:dyDescent="0.2">
      <c r="A2497" s="151">
        <f t="shared" si="426"/>
        <v>64731</v>
      </c>
      <c r="B2497" s="151">
        <f t="shared" si="427"/>
        <v>6</v>
      </c>
      <c r="C2497" s="152">
        <f t="shared" si="428"/>
        <v>47</v>
      </c>
      <c r="D2497" s="152" t="str">
        <f t="shared" si="429"/>
        <v>福田</v>
      </c>
      <c r="E2497" s="152" t="str">
        <f t="shared" si="430"/>
        <v>康太</v>
      </c>
      <c r="F2497" s="153" t="str">
        <f t="shared" si="431"/>
        <v>ﾌｸﾀﾞ</v>
      </c>
      <c r="G2497" s="153" t="str">
        <f t="shared" si="432"/>
        <v>ｺｳﾀ</v>
      </c>
      <c r="H2497" s="154">
        <f t="shared" si="433"/>
        <v>1</v>
      </c>
      <c r="I2497" s="152" t="str">
        <f t="shared" si="434"/>
        <v>東海大菅生</v>
      </c>
      <c r="K2497" s="152" t="str">
        <f t="shared" si="435"/>
        <v>男</v>
      </c>
      <c r="M2497" s="380">
        <v>64731</v>
      </c>
      <c r="N2497" s="380" t="s">
        <v>204</v>
      </c>
      <c r="O2497" s="380" t="s">
        <v>6385</v>
      </c>
      <c r="P2497" s="380" t="s">
        <v>553</v>
      </c>
      <c r="Q2497" s="380" t="s">
        <v>535</v>
      </c>
      <c r="R2497" s="380" t="s">
        <v>885</v>
      </c>
      <c r="S2497" s="379"/>
      <c r="T2497" s="380">
        <v>1</v>
      </c>
    </row>
    <row r="2498" spans="1:20" x14ac:dyDescent="0.2">
      <c r="A2498" s="151">
        <f t="shared" si="426"/>
        <v>64732</v>
      </c>
      <c r="B2498" s="151">
        <f t="shared" si="427"/>
        <v>6</v>
      </c>
      <c r="C2498" s="152">
        <f t="shared" si="428"/>
        <v>47</v>
      </c>
      <c r="D2498" s="152" t="str">
        <f t="shared" si="429"/>
        <v>金子</v>
      </c>
      <c r="E2498" s="152" t="str">
        <f t="shared" si="430"/>
        <v>泰知</v>
      </c>
      <c r="F2498" s="153" t="str">
        <f t="shared" si="431"/>
        <v>ｶﾈｺ</v>
      </c>
      <c r="G2498" s="153" t="str">
        <f t="shared" si="432"/>
        <v>ﾀｲﾁ</v>
      </c>
      <c r="H2498" s="154">
        <f t="shared" si="433"/>
        <v>1</v>
      </c>
      <c r="I2498" s="152" t="str">
        <f t="shared" si="434"/>
        <v>東海大菅生</v>
      </c>
      <c r="K2498" s="152" t="str">
        <f t="shared" si="435"/>
        <v>男</v>
      </c>
      <c r="M2498" s="380">
        <v>64732</v>
      </c>
      <c r="N2498" s="380" t="s">
        <v>970</v>
      </c>
      <c r="O2498" s="380" t="s">
        <v>6386</v>
      </c>
      <c r="P2498" s="380" t="s">
        <v>971</v>
      </c>
      <c r="Q2498" s="380" t="s">
        <v>515</v>
      </c>
      <c r="R2498" s="380" t="s">
        <v>885</v>
      </c>
      <c r="S2498" s="379"/>
      <c r="T2498" s="380">
        <v>1</v>
      </c>
    </row>
    <row r="2499" spans="1:20" x14ac:dyDescent="0.2">
      <c r="A2499" s="151">
        <f t="shared" si="426"/>
        <v>64733</v>
      </c>
      <c r="B2499" s="151">
        <f t="shared" si="427"/>
        <v>6</v>
      </c>
      <c r="C2499" s="152">
        <f t="shared" si="428"/>
        <v>47</v>
      </c>
      <c r="D2499" s="152" t="str">
        <f t="shared" si="429"/>
        <v>大石</v>
      </c>
      <c r="E2499" s="152" t="str">
        <f t="shared" si="430"/>
        <v>稜</v>
      </c>
      <c r="F2499" s="153" t="str">
        <f t="shared" si="431"/>
        <v>ｵｵｲｼ</v>
      </c>
      <c r="G2499" s="153" t="str">
        <f t="shared" si="432"/>
        <v>ﾘｮｳ</v>
      </c>
      <c r="H2499" s="154">
        <f t="shared" si="433"/>
        <v>1</v>
      </c>
      <c r="I2499" s="152" t="str">
        <f t="shared" si="434"/>
        <v>東海大菅生</v>
      </c>
      <c r="K2499" s="152" t="str">
        <f t="shared" si="435"/>
        <v>男</v>
      </c>
      <c r="M2499" s="379">
        <v>64733</v>
      </c>
      <c r="N2499" s="379" t="s">
        <v>5741</v>
      </c>
      <c r="O2499" s="379" t="s">
        <v>1947</v>
      </c>
      <c r="P2499" s="379" t="s">
        <v>5743</v>
      </c>
      <c r="Q2499" s="379" t="s">
        <v>396</v>
      </c>
      <c r="R2499" s="379" t="s">
        <v>885</v>
      </c>
      <c r="S2499" s="379"/>
      <c r="T2499" s="379">
        <v>1</v>
      </c>
    </row>
    <row r="2500" spans="1:20" x14ac:dyDescent="0.2">
      <c r="A2500" s="151">
        <f t="shared" si="426"/>
        <v>64734</v>
      </c>
      <c r="B2500" s="151">
        <f t="shared" si="427"/>
        <v>6</v>
      </c>
      <c r="C2500" s="152">
        <f t="shared" si="428"/>
        <v>47</v>
      </c>
      <c r="D2500" s="152" t="str">
        <f t="shared" si="429"/>
        <v>山中</v>
      </c>
      <c r="E2500" s="152" t="str">
        <f t="shared" si="430"/>
        <v>慶梧</v>
      </c>
      <c r="F2500" s="153" t="str">
        <f t="shared" si="431"/>
        <v>ﾔﾏﾅｶ</v>
      </c>
      <c r="G2500" s="153" t="str">
        <f t="shared" si="432"/>
        <v>ｹｲｺﾞ</v>
      </c>
      <c r="H2500" s="154">
        <f t="shared" si="433"/>
        <v>1</v>
      </c>
      <c r="I2500" s="152" t="str">
        <f t="shared" si="434"/>
        <v>東海大菅生</v>
      </c>
      <c r="K2500" s="152" t="str">
        <f t="shared" si="435"/>
        <v>男</v>
      </c>
      <c r="M2500" s="379">
        <v>64734</v>
      </c>
      <c r="N2500" s="379" t="s">
        <v>1231</v>
      </c>
      <c r="O2500" s="379" t="s">
        <v>6387</v>
      </c>
      <c r="P2500" s="379" t="s">
        <v>1232</v>
      </c>
      <c r="Q2500" s="379" t="s">
        <v>369</v>
      </c>
      <c r="R2500" s="379" t="s">
        <v>885</v>
      </c>
      <c r="S2500" s="379"/>
      <c r="T2500" s="379">
        <v>1</v>
      </c>
    </row>
    <row r="2501" spans="1:20" x14ac:dyDescent="0.2">
      <c r="A2501" s="151">
        <f t="shared" si="426"/>
        <v>64735</v>
      </c>
      <c r="B2501" s="151">
        <f t="shared" si="427"/>
        <v>6</v>
      </c>
      <c r="C2501" s="152">
        <f t="shared" si="428"/>
        <v>47</v>
      </c>
      <c r="D2501" s="152" t="str">
        <f t="shared" si="429"/>
        <v>矢口</v>
      </c>
      <c r="E2501" s="152" t="str">
        <f t="shared" si="430"/>
        <v>裕大</v>
      </c>
      <c r="F2501" s="153" t="str">
        <f t="shared" si="431"/>
        <v>ﾔｸﾞﾁ</v>
      </c>
      <c r="G2501" s="153" t="str">
        <f t="shared" si="432"/>
        <v>ﾕｳﾀ</v>
      </c>
      <c r="H2501" s="154">
        <f t="shared" si="433"/>
        <v>1</v>
      </c>
      <c r="I2501" s="152" t="str">
        <f t="shared" si="434"/>
        <v>東海大菅生</v>
      </c>
      <c r="K2501" s="152" t="str">
        <f t="shared" si="435"/>
        <v>男</v>
      </c>
      <c r="M2501" s="151">
        <v>64735</v>
      </c>
      <c r="N2501" s="151" t="s">
        <v>6388</v>
      </c>
      <c r="O2501" s="151" t="s">
        <v>2072</v>
      </c>
      <c r="P2501" s="151" t="s">
        <v>5491</v>
      </c>
      <c r="Q2501" s="151" t="s">
        <v>373</v>
      </c>
      <c r="R2501" s="151" t="s">
        <v>885</v>
      </c>
      <c r="T2501" s="151">
        <v>1</v>
      </c>
    </row>
    <row r="2502" spans="1:20" x14ac:dyDescent="0.2">
      <c r="A2502" s="151">
        <f t="shared" si="426"/>
        <v>64759</v>
      </c>
      <c r="B2502" s="151">
        <f t="shared" si="427"/>
        <v>6</v>
      </c>
      <c r="C2502" s="152">
        <f t="shared" si="428"/>
        <v>47</v>
      </c>
      <c r="D2502" s="152" t="str">
        <f t="shared" si="429"/>
        <v>杉田</v>
      </c>
      <c r="E2502" s="152" t="str">
        <f t="shared" si="430"/>
        <v>菜々子</v>
      </c>
      <c r="F2502" s="153" t="str">
        <f t="shared" si="431"/>
        <v>ｽｷﾞﾀ</v>
      </c>
      <c r="G2502" s="153" t="str">
        <f t="shared" si="432"/>
        <v>ﾅﾅｺ</v>
      </c>
      <c r="H2502" s="154">
        <f t="shared" si="433"/>
        <v>3</v>
      </c>
      <c r="I2502" s="152" t="str">
        <f t="shared" si="434"/>
        <v>東海大菅生</v>
      </c>
      <c r="K2502" s="152" t="str">
        <f t="shared" si="435"/>
        <v>女</v>
      </c>
      <c r="M2502" s="151">
        <v>64759</v>
      </c>
      <c r="N2502" s="151" t="s">
        <v>1734</v>
      </c>
      <c r="O2502" s="151" t="s">
        <v>1268</v>
      </c>
      <c r="P2502" s="151" t="s">
        <v>1735</v>
      </c>
      <c r="Q2502" s="151" t="s">
        <v>1228</v>
      </c>
      <c r="R2502" s="151" t="s">
        <v>886</v>
      </c>
      <c r="T2502" s="151">
        <v>3</v>
      </c>
    </row>
    <row r="2503" spans="1:20" x14ac:dyDescent="0.2">
      <c r="A2503" s="151">
        <f t="shared" si="426"/>
        <v>64760</v>
      </c>
      <c r="B2503" s="151">
        <f t="shared" si="427"/>
        <v>6</v>
      </c>
      <c r="C2503" s="152">
        <f t="shared" si="428"/>
        <v>47</v>
      </c>
      <c r="D2503" s="152" t="str">
        <f t="shared" si="429"/>
        <v>髙橋</v>
      </c>
      <c r="E2503" s="152" t="str">
        <f t="shared" si="430"/>
        <v>美沙季</v>
      </c>
      <c r="F2503" s="153" t="str">
        <f t="shared" si="431"/>
        <v>ﾀｶﾊｼ</v>
      </c>
      <c r="G2503" s="153" t="str">
        <f t="shared" si="432"/>
        <v>ﾐｻｷ</v>
      </c>
      <c r="H2503" s="154">
        <f t="shared" si="433"/>
        <v>3</v>
      </c>
      <c r="I2503" s="152" t="str">
        <f t="shared" si="434"/>
        <v>東海大菅生</v>
      </c>
      <c r="K2503" s="152" t="str">
        <f t="shared" si="435"/>
        <v>女</v>
      </c>
      <c r="M2503" s="151">
        <v>64760</v>
      </c>
      <c r="N2503" s="151" t="s">
        <v>149</v>
      </c>
      <c r="O2503" s="151" t="s">
        <v>2967</v>
      </c>
      <c r="P2503" s="151" t="s">
        <v>302</v>
      </c>
      <c r="Q2503" s="151" t="s">
        <v>350</v>
      </c>
      <c r="R2503" s="151" t="s">
        <v>886</v>
      </c>
      <c r="T2503" s="151">
        <v>3</v>
      </c>
    </row>
    <row r="2504" spans="1:20" x14ac:dyDescent="0.2">
      <c r="A2504" s="151">
        <f t="shared" si="426"/>
        <v>64761</v>
      </c>
      <c r="B2504" s="151">
        <f t="shared" si="427"/>
        <v>6</v>
      </c>
      <c r="C2504" s="152">
        <f t="shared" si="428"/>
        <v>47</v>
      </c>
      <c r="D2504" s="152" t="str">
        <f t="shared" si="429"/>
        <v>佐藤</v>
      </c>
      <c r="E2504" s="152" t="str">
        <f t="shared" si="430"/>
        <v>優菜</v>
      </c>
      <c r="F2504" s="153" t="str">
        <f t="shared" si="431"/>
        <v>ｻﾄｳ</v>
      </c>
      <c r="G2504" s="153" t="str">
        <f t="shared" si="432"/>
        <v>ﾕｳﾅ</v>
      </c>
      <c r="H2504" s="154">
        <f t="shared" si="433"/>
        <v>3</v>
      </c>
      <c r="I2504" s="152" t="str">
        <f t="shared" si="434"/>
        <v>東海大菅生</v>
      </c>
      <c r="K2504" s="152" t="str">
        <f t="shared" si="435"/>
        <v>女</v>
      </c>
      <c r="M2504" s="151">
        <v>64761</v>
      </c>
      <c r="N2504" s="151" t="s">
        <v>101</v>
      </c>
      <c r="O2504" s="151" t="s">
        <v>2968</v>
      </c>
      <c r="P2504" s="151" t="s">
        <v>313</v>
      </c>
      <c r="Q2504" s="151" t="s">
        <v>974</v>
      </c>
      <c r="R2504" s="151" t="s">
        <v>886</v>
      </c>
      <c r="T2504" s="151">
        <v>3</v>
      </c>
    </row>
    <row r="2505" spans="1:20" x14ac:dyDescent="0.2">
      <c r="A2505" s="151">
        <f t="shared" si="426"/>
        <v>64762</v>
      </c>
      <c r="B2505" s="151">
        <f t="shared" si="427"/>
        <v>6</v>
      </c>
      <c r="C2505" s="152">
        <f t="shared" si="428"/>
        <v>47</v>
      </c>
      <c r="D2505" s="152" t="str">
        <f t="shared" si="429"/>
        <v>鈴木</v>
      </c>
      <c r="E2505" s="152" t="str">
        <f t="shared" si="430"/>
        <v>千畝</v>
      </c>
      <c r="F2505" s="153" t="str">
        <f t="shared" si="431"/>
        <v>ｽｽﾞｷ</v>
      </c>
      <c r="G2505" s="153" t="str">
        <f t="shared" si="432"/>
        <v>ﾁｳﾈ</v>
      </c>
      <c r="H2505" s="154">
        <f t="shared" si="433"/>
        <v>3</v>
      </c>
      <c r="I2505" s="152" t="str">
        <f t="shared" si="434"/>
        <v>東海大菅生</v>
      </c>
      <c r="K2505" s="152" t="str">
        <f t="shared" si="435"/>
        <v>女</v>
      </c>
      <c r="M2505" s="151">
        <v>64762</v>
      </c>
      <c r="N2505" s="151" t="s">
        <v>108</v>
      </c>
      <c r="O2505" s="151" t="s">
        <v>2969</v>
      </c>
      <c r="P2505" s="151" t="s">
        <v>356</v>
      </c>
      <c r="Q2505" s="151" t="s">
        <v>2970</v>
      </c>
      <c r="R2505" s="151" t="s">
        <v>886</v>
      </c>
      <c r="T2505" s="151">
        <v>3</v>
      </c>
    </row>
    <row r="2506" spans="1:20" x14ac:dyDescent="0.2">
      <c r="A2506" s="151">
        <f t="shared" si="426"/>
        <v>64763</v>
      </c>
      <c r="B2506" s="151">
        <f t="shared" si="427"/>
        <v>6</v>
      </c>
      <c r="C2506" s="152">
        <f t="shared" si="428"/>
        <v>47</v>
      </c>
      <c r="D2506" s="152" t="str">
        <f t="shared" si="429"/>
        <v>松永</v>
      </c>
      <c r="E2506" s="152" t="str">
        <f t="shared" si="430"/>
        <v>七海</v>
      </c>
      <c r="F2506" s="153" t="str">
        <f t="shared" si="431"/>
        <v>ﾏﾂﾅｶﾞ</v>
      </c>
      <c r="G2506" s="153" t="str">
        <f t="shared" si="432"/>
        <v>ﾅﾅﾐ</v>
      </c>
      <c r="H2506" s="154">
        <f t="shared" si="433"/>
        <v>2</v>
      </c>
      <c r="I2506" s="152" t="str">
        <f t="shared" si="434"/>
        <v>東海大菅生</v>
      </c>
      <c r="K2506" s="152" t="str">
        <f t="shared" si="435"/>
        <v>女</v>
      </c>
      <c r="M2506" s="151">
        <v>64763</v>
      </c>
      <c r="N2506" s="151" t="s">
        <v>607</v>
      </c>
      <c r="O2506" s="151" t="s">
        <v>983</v>
      </c>
      <c r="P2506" s="151" t="s">
        <v>608</v>
      </c>
      <c r="Q2506" s="151" t="s">
        <v>595</v>
      </c>
      <c r="R2506" s="151" t="s">
        <v>886</v>
      </c>
      <c r="T2506" s="151">
        <v>2</v>
      </c>
    </row>
    <row r="2507" spans="1:20" x14ac:dyDescent="0.2">
      <c r="A2507" s="151">
        <f t="shared" si="426"/>
        <v>64764</v>
      </c>
      <c r="B2507" s="151">
        <f t="shared" si="427"/>
        <v>6</v>
      </c>
      <c r="C2507" s="152">
        <f t="shared" si="428"/>
        <v>47</v>
      </c>
      <c r="D2507" s="152" t="str">
        <f t="shared" si="429"/>
        <v>石川</v>
      </c>
      <c r="E2507" s="152" t="str">
        <f t="shared" si="430"/>
        <v>桃子</v>
      </c>
      <c r="F2507" s="153" t="str">
        <f t="shared" si="431"/>
        <v>ｲｼｶﾜ</v>
      </c>
      <c r="G2507" s="153" t="str">
        <f t="shared" si="432"/>
        <v>ﾓﾓｺ</v>
      </c>
      <c r="H2507" s="154">
        <f t="shared" si="433"/>
        <v>2</v>
      </c>
      <c r="I2507" s="152" t="str">
        <f t="shared" si="434"/>
        <v>東海大菅生</v>
      </c>
      <c r="K2507" s="152" t="str">
        <f t="shared" si="435"/>
        <v>女</v>
      </c>
      <c r="M2507" s="151">
        <v>64764</v>
      </c>
      <c r="N2507" s="151" t="s">
        <v>119</v>
      </c>
      <c r="O2507" s="151" t="s">
        <v>3874</v>
      </c>
      <c r="P2507" s="151" t="s">
        <v>547</v>
      </c>
      <c r="Q2507" s="151" t="s">
        <v>3798</v>
      </c>
      <c r="R2507" s="151" t="s">
        <v>886</v>
      </c>
      <c r="T2507" s="151">
        <v>2</v>
      </c>
    </row>
    <row r="2508" spans="1:20" x14ac:dyDescent="0.2">
      <c r="A2508" s="151">
        <f t="shared" si="426"/>
        <v>64765</v>
      </c>
      <c r="B2508" s="151">
        <f t="shared" si="427"/>
        <v>6</v>
      </c>
      <c r="C2508" s="152">
        <f t="shared" si="428"/>
        <v>47</v>
      </c>
      <c r="D2508" s="152" t="str">
        <f t="shared" si="429"/>
        <v>坂野</v>
      </c>
      <c r="E2508" s="152" t="str">
        <f t="shared" si="430"/>
        <v>由貴</v>
      </c>
      <c r="F2508" s="153" t="str">
        <f t="shared" si="431"/>
        <v>ｻｶﾉ</v>
      </c>
      <c r="G2508" s="153" t="str">
        <f t="shared" si="432"/>
        <v>ﾕｷ</v>
      </c>
      <c r="H2508" s="154">
        <f t="shared" si="433"/>
        <v>2</v>
      </c>
      <c r="I2508" s="152" t="str">
        <f t="shared" si="434"/>
        <v>東海大菅生</v>
      </c>
      <c r="K2508" s="152" t="str">
        <f t="shared" si="435"/>
        <v>女</v>
      </c>
      <c r="M2508" s="151">
        <v>64765</v>
      </c>
      <c r="N2508" s="151" t="s">
        <v>4767</v>
      </c>
      <c r="O2508" s="151" t="s">
        <v>4768</v>
      </c>
      <c r="P2508" s="151" t="s">
        <v>4769</v>
      </c>
      <c r="Q2508" s="151" t="s">
        <v>464</v>
      </c>
      <c r="R2508" s="151" t="s">
        <v>886</v>
      </c>
      <c r="T2508" s="151">
        <v>2</v>
      </c>
    </row>
    <row r="2509" spans="1:20" x14ac:dyDescent="0.2">
      <c r="A2509" s="151">
        <f t="shared" si="426"/>
        <v>64766</v>
      </c>
      <c r="B2509" s="151">
        <f t="shared" si="427"/>
        <v>6</v>
      </c>
      <c r="C2509" s="152">
        <f t="shared" si="428"/>
        <v>47</v>
      </c>
      <c r="D2509" s="152" t="str">
        <f t="shared" si="429"/>
        <v>宮沢</v>
      </c>
      <c r="E2509" s="152" t="str">
        <f t="shared" si="430"/>
        <v>彩加</v>
      </c>
      <c r="F2509" s="153" t="str">
        <f t="shared" si="431"/>
        <v>ﾐﾔｻﾞﾜ</v>
      </c>
      <c r="G2509" s="153" t="str">
        <f t="shared" si="432"/>
        <v>ｱﾔｶ</v>
      </c>
      <c r="H2509" s="154">
        <f t="shared" si="433"/>
        <v>2</v>
      </c>
      <c r="I2509" s="152" t="str">
        <f t="shared" si="434"/>
        <v>東海大菅生</v>
      </c>
      <c r="K2509" s="152" t="str">
        <f t="shared" si="435"/>
        <v>女</v>
      </c>
      <c r="M2509" s="151">
        <v>64766</v>
      </c>
      <c r="N2509" s="151" t="s">
        <v>4770</v>
      </c>
      <c r="O2509" s="151" t="s">
        <v>3579</v>
      </c>
      <c r="P2509" s="151" t="s">
        <v>2721</v>
      </c>
      <c r="Q2509" s="151" t="s">
        <v>433</v>
      </c>
      <c r="R2509" s="151" t="s">
        <v>886</v>
      </c>
      <c r="T2509" s="151">
        <v>2</v>
      </c>
    </row>
    <row r="2510" spans="1:20" x14ac:dyDescent="0.2">
      <c r="A2510" s="151">
        <f t="shared" si="426"/>
        <v>64767</v>
      </c>
      <c r="B2510" s="151">
        <f t="shared" si="427"/>
        <v>6</v>
      </c>
      <c r="C2510" s="152">
        <f t="shared" si="428"/>
        <v>47</v>
      </c>
      <c r="D2510" s="152" t="str">
        <f t="shared" si="429"/>
        <v>本木</v>
      </c>
      <c r="E2510" s="152" t="str">
        <f t="shared" si="430"/>
        <v>海幸</v>
      </c>
      <c r="F2510" s="153" t="str">
        <f t="shared" si="431"/>
        <v>ﾓﾄｷ</v>
      </c>
      <c r="G2510" s="153" t="str">
        <f t="shared" si="432"/>
        <v>ﾐﾕｷ</v>
      </c>
      <c r="H2510" s="154">
        <f t="shared" si="433"/>
        <v>2</v>
      </c>
      <c r="I2510" s="152" t="str">
        <f t="shared" si="434"/>
        <v>東海大菅生</v>
      </c>
      <c r="K2510" s="152" t="str">
        <f t="shared" si="435"/>
        <v>女</v>
      </c>
      <c r="M2510" s="151">
        <v>64767</v>
      </c>
      <c r="N2510" s="151" t="s">
        <v>4771</v>
      </c>
      <c r="O2510" s="151" t="s">
        <v>4772</v>
      </c>
      <c r="P2510" s="151" t="s">
        <v>1733</v>
      </c>
      <c r="Q2510" s="151" t="s">
        <v>556</v>
      </c>
      <c r="R2510" s="151" t="s">
        <v>886</v>
      </c>
      <c r="T2510" s="151">
        <v>2</v>
      </c>
    </row>
    <row r="2511" spans="1:20" x14ac:dyDescent="0.2">
      <c r="A2511" s="151">
        <f t="shared" si="426"/>
        <v>64768</v>
      </c>
      <c r="B2511" s="151">
        <f t="shared" si="427"/>
        <v>6</v>
      </c>
      <c r="C2511" s="152">
        <f t="shared" si="428"/>
        <v>47</v>
      </c>
      <c r="D2511" s="152" t="str">
        <f t="shared" si="429"/>
        <v>神之門</v>
      </c>
      <c r="E2511" s="152" t="str">
        <f t="shared" si="430"/>
        <v>綾</v>
      </c>
      <c r="F2511" s="153" t="str">
        <f t="shared" si="431"/>
        <v>ｶﾐﾉｶﾄﾞ</v>
      </c>
      <c r="G2511" s="153" t="str">
        <f t="shared" si="432"/>
        <v>ｱﾔ</v>
      </c>
      <c r="H2511" s="154">
        <f t="shared" si="433"/>
        <v>1</v>
      </c>
      <c r="I2511" s="152" t="str">
        <f t="shared" si="434"/>
        <v>東海大菅生</v>
      </c>
      <c r="K2511" s="152" t="str">
        <f t="shared" si="435"/>
        <v>女</v>
      </c>
      <c r="M2511" s="151">
        <v>64768</v>
      </c>
      <c r="N2511" s="151" t="s">
        <v>6389</v>
      </c>
      <c r="O2511" s="151" t="s">
        <v>3668</v>
      </c>
      <c r="P2511" s="151" t="s">
        <v>6390</v>
      </c>
      <c r="Q2511" s="151" t="s">
        <v>656</v>
      </c>
      <c r="R2511" s="151" t="s">
        <v>886</v>
      </c>
      <c r="T2511" s="151">
        <v>1</v>
      </c>
    </row>
    <row r="2512" spans="1:20" x14ac:dyDescent="0.2">
      <c r="A2512" s="151">
        <f t="shared" si="426"/>
        <v>64769</v>
      </c>
      <c r="B2512" s="151">
        <f t="shared" si="427"/>
        <v>6</v>
      </c>
      <c r="C2512" s="152">
        <f t="shared" si="428"/>
        <v>47</v>
      </c>
      <c r="D2512" s="152" t="str">
        <f t="shared" si="429"/>
        <v>木村</v>
      </c>
      <c r="E2512" s="152" t="str">
        <f t="shared" si="430"/>
        <v>恵美梨</v>
      </c>
      <c r="F2512" s="153" t="str">
        <f t="shared" si="431"/>
        <v>ｷﾑﾗ</v>
      </c>
      <c r="G2512" s="153" t="str">
        <f t="shared" si="432"/>
        <v>ｴﾐﾘ</v>
      </c>
      <c r="H2512" s="154">
        <f t="shared" si="433"/>
        <v>1</v>
      </c>
      <c r="I2512" s="152" t="str">
        <f t="shared" si="434"/>
        <v>東海大菅生</v>
      </c>
      <c r="K2512" s="152" t="str">
        <f t="shared" si="435"/>
        <v>女</v>
      </c>
      <c r="M2512" s="151">
        <v>64769</v>
      </c>
      <c r="N2512" s="151" t="s">
        <v>148</v>
      </c>
      <c r="O2512" s="151" t="s">
        <v>6391</v>
      </c>
      <c r="P2512" s="151" t="s">
        <v>363</v>
      </c>
      <c r="Q2512" s="151" t="s">
        <v>6392</v>
      </c>
      <c r="R2512" s="151" t="s">
        <v>886</v>
      </c>
      <c r="T2512" s="151">
        <v>1</v>
      </c>
    </row>
    <row r="2513" spans="1:20" x14ac:dyDescent="0.2">
      <c r="A2513" s="151">
        <f t="shared" si="426"/>
        <v>64770</v>
      </c>
      <c r="B2513" s="151">
        <f t="shared" si="427"/>
        <v>6</v>
      </c>
      <c r="C2513" s="152">
        <f t="shared" si="428"/>
        <v>47</v>
      </c>
      <c r="D2513" s="152" t="str">
        <f t="shared" si="429"/>
        <v>鈴木</v>
      </c>
      <c r="E2513" s="152" t="str">
        <f t="shared" si="430"/>
        <v>有紗</v>
      </c>
      <c r="F2513" s="153" t="str">
        <f t="shared" si="431"/>
        <v>ｽｽﾞｷ</v>
      </c>
      <c r="G2513" s="153" t="str">
        <f t="shared" si="432"/>
        <v>ｱﾘｻ</v>
      </c>
      <c r="H2513" s="154">
        <f t="shared" si="433"/>
        <v>1</v>
      </c>
      <c r="I2513" s="152" t="str">
        <f t="shared" si="434"/>
        <v>東海大菅生</v>
      </c>
      <c r="K2513" s="152" t="str">
        <f t="shared" si="435"/>
        <v>女</v>
      </c>
      <c r="M2513" s="151">
        <v>64770</v>
      </c>
      <c r="N2513" s="151" t="s">
        <v>108</v>
      </c>
      <c r="O2513" s="151" t="s">
        <v>2643</v>
      </c>
      <c r="P2513" s="151" t="s">
        <v>356</v>
      </c>
      <c r="Q2513" s="151" t="s">
        <v>1540</v>
      </c>
      <c r="R2513" s="151" t="s">
        <v>886</v>
      </c>
      <c r="T2513" s="151">
        <v>1</v>
      </c>
    </row>
    <row r="2514" spans="1:20" x14ac:dyDescent="0.2">
      <c r="A2514" s="151">
        <f t="shared" si="426"/>
        <v>64771</v>
      </c>
      <c r="B2514" s="151">
        <f t="shared" si="427"/>
        <v>6</v>
      </c>
      <c r="C2514" s="152">
        <f t="shared" si="428"/>
        <v>47</v>
      </c>
      <c r="D2514" s="152" t="str">
        <f t="shared" si="429"/>
        <v>上﨑</v>
      </c>
      <c r="E2514" s="152" t="str">
        <f t="shared" si="430"/>
        <v>あみ</v>
      </c>
      <c r="F2514" s="153" t="str">
        <f t="shared" si="431"/>
        <v>ｳｴｻﾞｷ</v>
      </c>
      <c r="G2514" s="153" t="str">
        <f t="shared" si="432"/>
        <v>ｱﾐ</v>
      </c>
      <c r="H2514" s="154">
        <f t="shared" si="433"/>
        <v>1</v>
      </c>
      <c r="I2514" s="152" t="str">
        <f t="shared" si="434"/>
        <v>東海大菅生</v>
      </c>
      <c r="K2514" s="152" t="str">
        <f t="shared" si="435"/>
        <v>女</v>
      </c>
      <c r="M2514" s="151">
        <v>64771</v>
      </c>
      <c r="N2514" s="151" t="s">
        <v>6542</v>
      </c>
      <c r="O2514" s="151" t="s">
        <v>1973</v>
      </c>
      <c r="P2514" s="151" t="s">
        <v>6543</v>
      </c>
      <c r="Q2514" s="151" t="s">
        <v>923</v>
      </c>
      <c r="R2514" s="151" t="s">
        <v>886</v>
      </c>
      <c r="T2514" s="151">
        <v>1</v>
      </c>
    </row>
    <row r="2515" spans="1:20" x14ac:dyDescent="0.2">
      <c r="A2515" s="151">
        <f t="shared" si="426"/>
        <v>64772</v>
      </c>
      <c r="B2515" s="151">
        <f t="shared" si="427"/>
        <v>6</v>
      </c>
      <c r="C2515" s="152">
        <f t="shared" si="428"/>
        <v>47</v>
      </c>
      <c r="D2515" s="152" t="str">
        <f t="shared" si="429"/>
        <v>香月</v>
      </c>
      <c r="E2515" s="152" t="str">
        <f t="shared" si="430"/>
        <v>星雅</v>
      </c>
      <c r="F2515" s="153" t="str">
        <f t="shared" si="431"/>
        <v>ｶﾂﾞｷ</v>
      </c>
      <c r="G2515" s="153" t="str">
        <f t="shared" si="432"/>
        <v>ｾｲﾐ</v>
      </c>
      <c r="H2515" s="154">
        <f t="shared" si="433"/>
        <v>2</v>
      </c>
      <c r="I2515" s="152" t="str">
        <f t="shared" si="434"/>
        <v>東海大菅生</v>
      </c>
      <c r="K2515" s="152" t="str">
        <f t="shared" si="435"/>
        <v>女</v>
      </c>
      <c r="M2515" s="151">
        <v>64772</v>
      </c>
      <c r="N2515" s="151" t="s">
        <v>6544</v>
      </c>
      <c r="O2515" s="151" t="s">
        <v>6545</v>
      </c>
      <c r="P2515" s="151" t="s">
        <v>6546</v>
      </c>
      <c r="Q2515" s="151" t="s">
        <v>6547</v>
      </c>
      <c r="R2515" s="151" t="s">
        <v>886</v>
      </c>
      <c r="T2515" s="151">
        <v>2</v>
      </c>
    </row>
    <row r="2516" spans="1:20" x14ac:dyDescent="0.2">
      <c r="A2516" s="151">
        <f t="shared" si="426"/>
        <v>64801</v>
      </c>
      <c r="B2516" s="151">
        <f t="shared" si="427"/>
        <v>6</v>
      </c>
      <c r="C2516" s="152">
        <f t="shared" si="428"/>
        <v>48</v>
      </c>
      <c r="D2516" s="152" t="str">
        <f t="shared" si="429"/>
        <v>良井</v>
      </c>
      <c r="E2516" s="152" t="str">
        <f t="shared" si="430"/>
        <v>響太</v>
      </c>
      <c r="F2516" s="153" t="str">
        <f t="shared" si="431"/>
        <v>ﾖｼｲ</v>
      </c>
      <c r="G2516" s="153" t="str">
        <f t="shared" si="432"/>
        <v>ｷｮｳﾀ</v>
      </c>
      <c r="H2516" s="154">
        <f t="shared" si="433"/>
        <v>3</v>
      </c>
      <c r="I2516" s="152" t="str">
        <f t="shared" si="434"/>
        <v>都武蔵村山</v>
      </c>
      <c r="K2516" s="152" t="str">
        <f t="shared" si="435"/>
        <v>男</v>
      </c>
      <c r="M2516" s="151">
        <v>64801</v>
      </c>
      <c r="N2516" s="151" t="s">
        <v>2971</v>
      </c>
      <c r="O2516" s="151" t="s">
        <v>2972</v>
      </c>
      <c r="P2516" s="151" t="s">
        <v>1577</v>
      </c>
      <c r="Q2516" s="151" t="s">
        <v>1638</v>
      </c>
      <c r="R2516" s="151" t="s">
        <v>885</v>
      </c>
      <c r="T2516" s="151">
        <v>3</v>
      </c>
    </row>
    <row r="2517" spans="1:20" x14ac:dyDescent="0.2">
      <c r="A2517" s="151">
        <f t="shared" si="426"/>
        <v>64802</v>
      </c>
      <c r="B2517" s="151">
        <f t="shared" si="427"/>
        <v>6</v>
      </c>
      <c r="C2517" s="152">
        <f t="shared" si="428"/>
        <v>48</v>
      </c>
      <c r="D2517" s="152" t="str">
        <f t="shared" si="429"/>
        <v>田口</v>
      </c>
      <c r="E2517" s="152" t="str">
        <f t="shared" si="430"/>
        <v>秀哉</v>
      </c>
      <c r="F2517" s="153" t="str">
        <f t="shared" si="431"/>
        <v>ﾀｸﾞﾁ</v>
      </c>
      <c r="G2517" s="153" t="str">
        <f t="shared" si="432"/>
        <v>ｼｭｳﾔ</v>
      </c>
      <c r="H2517" s="154">
        <f t="shared" si="433"/>
        <v>2</v>
      </c>
      <c r="I2517" s="152" t="str">
        <f t="shared" si="434"/>
        <v>都武蔵村山</v>
      </c>
      <c r="K2517" s="152" t="str">
        <f t="shared" si="435"/>
        <v>男</v>
      </c>
      <c r="M2517" s="151">
        <v>64802</v>
      </c>
      <c r="N2517" s="151" t="s">
        <v>195</v>
      </c>
      <c r="O2517" s="151" t="s">
        <v>3875</v>
      </c>
      <c r="P2517" s="151" t="s">
        <v>609</v>
      </c>
      <c r="Q2517" s="151" t="s">
        <v>1450</v>
      </c>
      <c r="R2517" s="151" t="s">
        <v>885</v>
      </c>
      <c r="T2517" s="151">
        <v>2</v>
      </c>
    </row>
    <row r="2518" spans="1:20" x14ac:dyDescent="0.2">
      <c r="A2518" s="151">
        <f t="shared" si="426"/>
        <v>64803</v>
      </c>
      <c r="B2518" s="151">
        <f t="shared" si="427"/>
        <v>6</v>
      </c>
      <c r="C2518" s="152">
        <f t="shared" si="428"/>
        <v>48</v>
      </c>
      <c r="D2518" s="152" t="str">
        <f t="shared" si="429"/>
        <v>佐々木</v>
      </c>
      <c r="E2518" s="152" t="str">
        <f t="shared" si="430"/>
        <v>智也</v>
      </c>
      <c r="F2518" s="153" t="str">
        <f t="shared" si="431"/>
        <v>ｻｻｷ</v>
      </c>
      <c r="G2518" s="153" t="str">
        <f t="shared" si="432"/>
        <v>ﾄﾓﾔ</v>
      </c>
      <c r="H2518" s="154">
        <f t="shared" si="433"/>
        <v>2</v>
      </c>
      <c r="I2518" s="152" t="str">
        <f t="shared" si="434"/>
        <v>都武蔵村山</v>
      </c>
      <c r="K2518" s="152" t="str">
        <f t="shared" si="435"/>
        <v>男</v>
      </c>
      <c r="M2518" s="151">
        <v>64803</v>
      </c>
      <c r="N2518" s="151" t="s">
        <v>505</v>
      </c>
      <c r="O2518" s="151" t="s">
        <v>249</v>
      </c>
      <c r="P2518" s="151" t="s">
        <v>506</v>
      </c>
      <c r="Q2518" s="151" t="s">
        <v>454</v>
      </c>
      <c r="R2518" s="151" t="s">
        <v>885</v>
      </c>
      <c r="T2518" s="151">
        <v>2</v>
      </c>
    </row>
    <row r="2519" spans="1:20" x14ac:dyDescent="0.2">
      <c r="A2519" s="151">
        <f t="shared" si="426"/>
        <v>64804</v>
      </c>
      <c r="B2519" s="151">
        <f t="shared" si="427"/>
        <v>6</v>
      </c>
      <c r="C2519" s="152">
        <f t="shared" si="428"/>
        <v>48</v>
      </c>
      <c r="D2519" s="152" t="str">
        <f t="shared" si="429"/>
        <v>折戸</v>
      </c>
      <c r="E2519" s="152" t="str">
        <f t="shared" si="430"/>
        <v>空我</v>
      </c>
      <c r="F2519" s="153" t="str">
        <f t="shared" si="431"/>
        <v>ｵﾘﾄ</v>
      </c>
      <c r="G2519" s="153" t="str">
        <f t="shared" si="432"/>
        <v>ｸｳｶﾞ</v>
      </c>
      <c r="H2519" s="154">
        <f t="shared" si="433"/>
        <v>2</v>
      </c>
      <c r="I2519" s="152" t="str">
        <f t="shared" si="434"/>
        <v>都武蔵村山</v>
      </c>
      <c r="K2519" s="152" t="str">
        <f t="shared" si="435"/>
        <v>男</v>
      </c>
      <c r="M2519" s="151">
        <v>64804</v>
      </c>
      <c r="N2519" s="151" t="s">
        <v>4773</v>
      </c>
      <c r="O2519" s="151" t="s">
        <v>4774</v>
      </c>
      <c r="P2519" s="151" t="s">
        <v>4775</v>
      </c>
      <c r="Q2519" s="151" t="s">
        <v>4776</v>
      </c>
      <c r="R2519" s="151" t="s">
        <v>885</v>
      </c>
      <c r="T2519" s="151">
        <v>2</v>
      </c>
    </row>
    <row r="2520" spans="1:20" x14ac:dyDescent="0.2">
      <c r="A2520" s="151">
        <f t="shared" si="426"/>
        <v>64806</v>
      </c>
      <c r="B2520" s="151">
        <f t="shared" si="427"/>
        <v>6</v>
      </c>
      <c r="C2520" s="152">
        <f t="shared" si="428"/>
        <v>48</v>
      </c>
      <c r="D2520" s="152" t="str">
        <f t="shared" si="429"/>
        <v>清水</v>
      </c>
      <c r="E2520" s="152" t="str">
        <f t="shared" si="430"/>
        <v>奨真</v>
      </c>
      <c r="F2520" s="153" t="str">
        <f t="shared" si="431"/>
        <v>ｼﾐｽﾞ</v>
      </c>
      <c r="G2520" s="153" t="str">
        <f t="shared" si="432"/>
        <v>ｼｮｳﾏ</v>
      </c>
      <c r="H2520" s="154">
        <f t="shared" si="433"/>
        <v>1</v>
      </c>
      <c r="I2520" s="152" t="str">
        <f t="shared" si="434"/>
        <v>都武蔵村山</v>
      </c>
      <c r="K2520" s="152" t="str">
        <f t="shared" si="435"/>
        <v>男</v>
      </c>
      <c r="M2520" s="151">
        <v>64806</v>
      </c>
      <c r="N2520" s="151" t="s">
        <v>174</v>
      </c>
      <c r="O2520" s="151" t="s">
        <v>6393</v>
      </c>
      <c r="P2520" s="151" t="s">
        <v>542</v>
      </c>
      <c r="Q2520" s="151" t="s">
        <v>1564</v>
      </c>
      <c r="R2520" s="151" t="s">
        <v>885</v>
      </c>
      <c r="T2520" s="151">
        <v>1</v>
      </c>
    </row>
    <row r="2521" spans="1:20" x14ac:dyDescent="0.2">
      <c r="A2521" s="151">
        <f t="shared" ref="A2521:A2584" si="436">M2521</f>
        <v>64807</v>
      </c>
      <c r="B2521" s="151">
        <f t="shared" ref="B2521:B2584" si="437">ROUNDDOWN(A2521/10000,0)</f>
        <v>6</v>
      </c>
      <c r="C2521" s="152">
        <f t="shared" ref="C2521:C2584" si="438">ROUNDDOWN((A2521-B2521*10000)/100,0)</f>
        <v>48</v>
      </c>
      <c r="D2521" s="152" t="str">
        <f t="shared" ref="D2521:D2584" si="439">N2521</f>
        <v>水口</v>
      </c>
      <c r="E2521" s="152" t="str">
        <f t="shared" ref="E2521:E2584" si="440">O2521</f>
        <v>怜</v>
      </c>
      <c r="F2521" s="153" t="str">
        <f t="shared" ref="F2521:F2584" si="441">P2521</f>
        <v>ﾐｽﾞｸﾞﾁ</v>
      </c>
      <c r="G2521" s="153" t="str">
        <f t="shared" ref="G2521:G2584" si="442">Q2521</f>
        <v>ﾚｲ</v>
      </c>
      <c r="H2521" s="154">
        <f t="shared" ref="H2521:H2584" si="443">T2521</f>
        <v>1</v>
      </c>
      <c r="I2521" s="152" t="str">
        <f t="shared" ref="I2521:I2584" si="444">VLOOKUP(B2521*100+C2521,テスト,2,0)</f>
        <v>都武蔵村山</v>
      </c>
      <c r="K2521" s="152" t="str">
        <f t="shared" ref="K2521:K2584" si="445">R2521</f>
        <v>男</v>
      </c>
      <c r="M2521" s="151">
        <v>64807</v>
      </c>
      <c r="N2521" s="151" t="s">
        <v>6394</v>
      </c>
      <c r="O2521" s="151" t="s">
        <v>247</v>
      </c>
      <c r="P2521" s="151" t="s">
        <v>6395</v>
      </c>
      <c r="Q2521" s="151" t="s">
        <v>427</v>
      </c>
      <c r="R2521" s="151" t="s">
        <v>885</v>
      </c>
      <c r="T2521" s="151">
        <v>1</v>
      </c>
    </row>
    <row r="2522" spans="1:20" x14ac:dyDescent="0.2">
      <c r="A2522" s="151">
        <f t="shared" si="436"/>
        <v>64848</v>
      </c>
      <c r="B2522" s="151">
        <f t="shared" si="437"/>
        <v>6</v>
      </c>
      <c r="C2522" s="152">
        <f t="shared" si="438"/>
        <v>48</v>
      </c>
      <c r="D2522" s="152" t="str">
        <f t="shared" si="439"/>
        <v>深堀</v>
      </c>
      <c r="E2522" s="152" t="str">
        <f t="shared" si="440"/>
        <v>駿斗</v>
      </c>
      <c r="F2522" s="153" t="str">
        <f t="shared" si="441"/>
        <v>ﾌｶﾎﾘ</v>
      </c>
      <c r="G2522" s="153" t="str">
        <f t="shared" si="442"/>
        <v>ﾊﾔﾄ</v>
      </c>
      <c r="H2522" s="154">
        <f t="shared" si="443"/>
        <v>3</v>
      </c>
      <c r="I2522" s="152" t="str">
        <f t="shared" si="444"/>
        <v>都武蔵村山</v>
      </c>
      <c r="K2522" s="152" t="str">
        <f t="shared" si="445"/>
        <v>男</v>
      </c>
      <c r="M2522" s="151">
        <v>64848</v>
      </c>
      <c r="N2522" s="151" t="s">
        <v>2973</v>
      </c>
      <c r="O2522" s="151" t="s">
        <v>2974</v>
      </c>
      <c r="P2522" s="151" t="s">
        <v>2975</v>
      </c>
      <c r="Q2522" s="151" t="s">
        <v>394</v>
      </c>
      <c r="R2522" s="151" t="s">
        <v>885</v>
      </c>
      <c r="T2522" s="151">
        <v>3</v>
      </c>
    </row>
    <row r="2523" spans="1:20" x14ac:dyDescent="0.2">
      <c r="A2523" s="151">
        <f t="shared" si="436"/>
        <v>64850</v>
      </c>
      <c r="B2523" s="151">
        <f t="shared" si="437"/>
        <v>6</v>
      </c>
      <c r="C2523" s="152">
        <f t="shared" si="438"/>
        <v>48</v>
      </c>
      <c r="D2523" s="152" t="str">
        <f t="shared" si="439"/>
        <v>小俣</v>
      </c>
      <c r="E2523" s="152" t="str">
        <f t="shared" si="440"/>
        <v>光佑</v>
      </c>
      <c r="F2523" s="153" t="str">
        <f t="shared" si="441"/>
        <v>ｵﾏﾀ</v>
      </c>
      <c r="G2523" s="153" t="str">
        <f t="shared" si="442"/>
        <v>ｺｳｽｹ</v>
      </c>
      <c r="H2523" s="154">
        <f t="shared" si="443"/>
        <v>3</v>
      </c>
      <c r="I2523" s="152" t="str">
        <f t="shared" si="444"/>
        <v>都武蔵村山</v>
      </c>
      <c r="K2523" s="152" t="str">
        <f t="shared" si="445"/>
        <v>男</v>
      </c>
      <c r="M2523" s="151">
        <v>64850</v>
      </c>
      <c r="N2523" s="151" t="s">
        <v>2976</v>
      </c>
      <c r="O2523" s="151" t="s">
        <v>2977</v>
      </c>
      <c r="P2523" s="151" t="s">
        <v>2978</v>
      </c>
      <c r="Q2523" s="151" t="s">
        <v>417</v>
      </c>
      <c r="R2523" s="151" t="s">
        <v>885</v>
      </c>
      <c r="T2523" s="151">
        <v>3</v>
      </c>
    </row>
    <row r="2524" spans="1:20" x14ac:dyDescent="0.2">
      <c r="A2524" s="151">
        <f t="shared" si="436"/>
        <v>64868</v>
      </c>
      <c r="B2524" s="151">
        <f t="shared" si="437"/>
        <v>6</v>
      </c>
      <c r="C2524" s="152">
        <f t="shared" si="438"/>
        <v>48</v>
      </c>
      <c r="D2524" s="152" t="str">
        <f t="shared" si="439"/>
        <v>関谷</v>
      </c>
      <c r="E2524" s="152" t="str">
        <f t="shared" si="440"/>
        <v>彩乃</v>
      </c>
      <c r="F2524" s="153" t="str">
        <f t="shared" si="441"/>
        <v>ｾｷﾔ</v>
      </c>
      <c r="G2524" s="153" t="str">
        <f t="shared" si="442"/>
        <v>ｱﾔﾉ</v>
      </c>
      <c r="H2524" s="154">
        <f t="shared" si="443"/>
        <v>2</v>
      </c>
      <c r="I2524" s="152" t="str">
        <f t="shared" si="444"/>
        <v>都武蔵村山</v>
      </c>
      <c r="K2524" s="152" t="str">
        <f t="shared" si="445"/>
        <v>女</v>
      </c>
      <c r="M2524" s="151">
        <v>64868</v>
      </c>
      <c r="N2524" s="151" t="s">
        <v>31</v>
      </c>
      <c r="O2524" s="151" t="s">
        <v>1750</v>
      </c>
      <c r="P2524" s="151" t="s">
        <v>32</v>
      </c>
      <c r="Q2524" s="151" t="s">
        <v>1511</v>
      </c>
      <c r="R2524" s="151" t="s">
        <v>886</v>
      </c>
      <c r="T2524" s="151">
        <v>2</v>
      </c>
    </row>
    <row r="2525" spans="1:20" x14ac:dyDescent="0.2">
      <c r="A2525" s="151">
        <f t="shared" si="436"/>
        <v>64869</v>
      </c>
      <c r="B2525" s="151">
        <f t="shared" si="437"/>
        <v>6</v>
      </c>
      <c r="C2525" s="152">
        <f t="shared" si="438"/>
        <v>48</v>
      </c>
      <c r="D2525" s="152" t="str">
        <f t="shared" si="439"/>
        <v>中村</v>
      </c>
      <c r="E2525" s="152" t="str">
        <f t="shared" si="440"/>
        <v>瑠花</v>
      </c>
      <c r="F2525" s="153" t="str">
        <f t="shared" si="441"/>
        <v>ﾅｶﾑﾗ</v>
      </c>
      <c r="G2525" s="153" t="str">
        <f t="shared" si="442"/>
        <v>ﾙｶ</v>
      </c>
      <c r="H2525" s="154">
        <f t="shared" si="443"/>
        <v>1</v>
      </c>
      <c r="I2525" s="152" t="str">
        <f t="shared" si="444"/>
        <v>都武蔵村山</v>
      </c>
      <c r="K2525" s="152" t="str">
        <f t="shared" si="445"/>
        <v>女</v>
      </c>
      <c r="M2525" s="151">
        <v>64869</v>
      </c>
      <c r="N2525" s="151" t="s">
        <v>147</v>
      </c>
      <c r="O2525" s="151" t="s">
        <v>6396</v>
      </c>
      <c r="P2525" s="151" t="s">
        <v>445</v>
      </c>
      <c r="Q2525" s="151" t="s">
        <v>1630</v>
      </c>
      <c r="R2525" s="151" t="s">
        <v>886</v>
      </c>
      <c r="T2525" s="151">
        <v>1</v>
      </c>
    </row>
    <row r="2526" spans="1:20" x14ac:dyDescent="0.2">
      <c r="A2526" s="151">
        <f t="shared" si="436"/>
        <v>64921</v>
      </c>
      <c r="B2526" s="151">
        <f t="shared" si="437"/>
        <v>6</v>
      </c>
      <c r="C2526" s="152">
        <f t="shared" si="438"/>
        <v>49</v>
      </c>
      <c r="D2526" s="152" t="str">
        <f t="shared" si="439"/>
        <v>叶</v>
      </c>
      <c r="E2526" s="152" t="str">
        <f t="shared" si="440"/>
        <v>拓海</v>
      </c>
      <c r="F2526" s="153" t="str">
        <f t="shared" si="441"/>
        <v>ｶﾉｳ</v>
      </c>
      <c r="G2526" s="153" t="str">
        <f t="shared" si="442"/>
        <v>ﾀｸﾐ</v>
      </c>
      <c r="H2526" s="154">
        <f t="shared" si="443"/>
        <v>3</v>
      </c>
      <c r="I2526" s="152" t="str">
        <f t="shared" si="444"/>
        <v>都上水</v>
      </c>
      <c r="K2526" s="152" t="str">
        <f t="shared" si="445"/>
        <v>男</v>
      </c>
      <c r="M2526" s="151">
        <v>64921</v>
      </c>
      <c r="N2526" s="151" t="s">
        <v>2152</v>
      </c>
      <c r="O2526" s="151" t="s">
        <v>104</v>
      </c>
      <c r="P2526" s="151" t="s">
        <v>614</v>
      </c>
      <c r="Q2526" s="151" t="s">
        <v>312</v>
      </c>
      <c r="R2526" s="151" t="s">
        <v>885</v>
      </c>
      <c r="T2526" s="151">
        <v>3</v>
      </c>
    </row>
    <row r="2527" spans="1:20" x14ac:dyDescent="0.2">
      <c r="A2527" s="151">
        <f t="shared" si="436"/>
        <v>64922</v>
      </c>
      <c r="B2527" s="151">
        <f t="shared" si="437"/>
        <v>6</v>
      </c>
      <c r="C2527" s="152">
        <f t="shared" si="438"/>
        <v>49</v>
      </c>
      <c r="D2527" s="152" t="str">
        <f t="shared" si="439"/>
        <v>三上</v>
      </c>
      <c r="E2527" s="152" t="str">
        <f t="shared" si="440"/>
        <v>裕也</v>
      </c>
      <c r="F2527" s="153" t="str">
        <f t="shared" si="441"/>
        <v>ﾐｶﾐ</v>
      </c>
      <c r="G2527" s="153" t="str">
        <f t="shared" si="442"/>
        <v>ﾕｳﾔ</v>
      </c>
      <c r="H2527" s="154">
        <f t="shared" si="443"/>
        <v>3</v>
      </c>
      <c r="I2527" s="152" t="str">
        <f t="shared" si="444"/>
        <v>都上水</v>
      </c>
      <c r="K2527" s="152" t="str">
        <f t="shared" si="445"/>
        <v>男</v>
      </c>
      <c r="M2527" s="151">
        <v>64922</v>
      </c>
      <c r="N2527" s="151" t="s">
        <v>40</v>
      </c>
      <c r="O2527" s="151" t="s">
        <v>150</v>
      </c>
      <c r="P2527" s="151" t="s">
        <v>41</v>
      </c>
      <c r="Q2527" s="151" t="s">
        <v>451</v>
      </c>
      <c r="R2527" s="151" t="s">
        <v>885</v>
      </c>
      <c r="T2527" s="151">
        <v>3</v>
      </c>
    </row>
    <row r="2528" spans="1:20" x14ac:dyDescent="0.2">
      <c r="A2528" s="151">
        <f t="shared" si="436"/>
        <v>64923</v>
      </c>
      <c r="B2528" s="151">
        <f t="shared" si="437"/>
        <v>6</v>
      </c>
      <c r="C2528" s="152">
        <f t="shared" si="438"/>
        <v>49</v>
      </c>
      <c r="D2528" s="152" t="str">
        <f t="shared" si="439"/>
        <v>大久保</v>
      </c>
      <c r="E2528" s="152" t="str">
        <f t="shared" si="440"/>
        <v>友貴</v>
      </c>
      <c r="F2528" s="153" t="str">
        <f t="shared" si="441"/>
        <v>ｵｵｸﾎﾞ</v>
      </c>
      <c r="G2528" s="153" t="str">
        <f t="shared" si="442"/>
        <v>ﾕｳｷ</v>
      </c>
      <c r="H2528" s="154">
        <f t="shared" si="443"/>
        <v>3</v>
      </c>
      <c r="I2528" s="152" t="str">
        <f t="shared" si="444"/>
        <v>都上水</v>
      </c>
      <c r="K2528" s="152" t="str">
        <f t="shared" si="445"/>
        <v>男</v>
      </c>
      <c r="M2528" s="151">
        <v>64923</v>
      </c>
      <c r="N2528" s="151" t="s">
        <v>428</v>
      </c>
      <c r="O2528" s="151" t="s">
        <v>2153</v>
      </c>
      <c r="P2528" s="151" t="s">
        <v>429</v>
      </c>
      <c r="Q2528" s="151" t="s">
        <v>307</v>
      </c>
      <c r="R2528" s="151" t="s">
        <v>885</v>
      </c>
      <c r="T2528" s="151">
        <v>3</v>
      </c>
    </row>
    <row r="2529" spans="1:20" x14ac:dyDescent="0.2">
      <c r="A2529" s="151">
        <f t="shared" si="436"/>
        <v>64924</v>
      </c>
      <c r="B2529" s="151">
        <f t="shared" si="437"/>
        <v>6</v>
      </c>
      <c r="C2529" s="152">
        <f t="shared" si="438"/>
        <v>49</v>
      </c>
      <c r="D2529" s="152" t="str">
        <f t="shared" si="439"/>
        <v>鈴木</v>
      </c>
      <c r="E2529" s="152" t="str">
        <f t="shared" si="440"/>
        <v>健斗</v>
      </c>
      <c r="F2529" s="153" t="str">
        <f t="shared" si="441"/>
        <v>ｽｽﾞｷ</v>
      </c>
      <c r="G2529" s="153" t="str">
        <f t="shared" si="442"/>
        <v>ｹﾝﾄ</v>
      </c>
      <c r="H2529" s="154">
        <f t="shared" si="443"/>
        <v>3</v>
      </c>
      <c r="I2529" s="152" t="str">
        <f t="shared" si="444"/>
        <v>都上水</v>
      </c>
      <c r="K2529" s="152" t="str">
        <f t="shared" si="445"/>
        <v>男</v>
      </c>
      <c r="M2529" s="151">
        <v>64924</v>
      </c>
      <c r="N2529" s="151" t="s">
        <v>108</v>
      </c>
      <c r="O2529" s="151" t="s">
        <v>1260</v>
      </c>
      <c r="P2529" s="151" t="s">
        <v>356</v>
      </c>
      <c r="Q2529" s="151" t="s">
        <v>390</v>
      </c>
      <c r="R2529" s="151" t="s">
        <v>885</v>
      </c>
      <c r="T2529" s="151">
        <v>3</v>
      </c>
    </row>
    <row r="2530" spans="1:20" x14ac:dyDescent="0.2">
      <c r="A2530" s="151">
        <f t="shared" si="436"/>
        <v>64925</v>
      </c>
      <c r="B2530" s="151">
        <f t="shared" si="437"/>
        <v>6</v>
      </c>
      <c r="C2530" s="152">
        <f t="shared" si="438"/>
        <v>49</v>
      </c>
      <c r="D2530" s="152" t="str">
        <f t="shared" si="439"/>
        <v>佐藤</v>
      </c>
      <c r="E2530" s="152" t="str">
        <f t="shared" si="440"/>
        <v>陸</v>
      </c>
      <c r="F2530" s="153" t="str">
        <f t="shared" si="441"/>
        <v>ｻﾄｳ</v>
      </c>
      <c r="G2530" s="153" t="str">
        <f t="shared" si="442"/>
        <v>ﾘｸ</v>
      </c>
      <c r="H2530" s="154">
        <f t="shared" si="443"/>
        <v>3</v>
      </c>
      <c r="I2530" s="152" t="str">
        <f t="shared" si="444"/>
        <v>都上水</v>
      </c>
      <c r="K2530" s="152" t="str">
        <f t="shared" si="445"/>
        <v>男</v>
      </c>
      <c r="M2530" s="151">
        <v>64925</v>
      </c>
      <c r="N2530" s="151" t="s">
        <v>101</v>
      </c>
      <c r="O2530" s="151" t="s">
        <v>226</v>
      </c>
      <c r="P2530" s="151" t="s">
        <v>313</v>
      </c>
      <c r="Q2530" s="151" t="s">
        <v>371</v>
      </c>
      <c r="R2530" s="151" t="s">
        <v>885</v>
      </c>
      <c r="T2530" s="151">
        <v>3</v>
      </c>
    </row>
    <row r="2531" spans="1:20" x14ac:dyDescent="0.2">
      <c r="A2531" s="151">
        <f t="shared" si="436"/>
        <v>64926</v>
      </c>
      <c r="B2531" s="151">
        <f t="shared" si="437"/>
        <v>6</v>
      </c>
      <c r="C2531" s="152">
        <f t="shared" si="438"/>
        <v>49</v>
      </c>
      <c r="D2531" s="152" t="str">
        <f t="shared" si="439"/>
        <v>石川</v>
      </c>
      <c r="E2531" s="152" t="str">
        <f t="shared" si="440"/>
        <v>雅也</v>
      </c>
      <c r="F2531" s="153" t="str">
        <f t="shared" si="441"/>
        <v>ｲｼｶﾜ</v>
      </c>
      <c r="G2531" s="153" t="str">
        <f t="shared" si="442"/>
        <v>ﾏｻﾔ</v>
      </c>
      <c r="H2531" s="154">
        <f t="shared" si="443"/>
        <v>3</v>
      </c>
      <c r="I2531" s="152" t="str">
        <f t="shared" si="444"/>
        <v>都上水</v>
      </c>
      <c r="K2531" s="152" t="str">
        <f t="shared" si="445"/>
        <v>男</v>
      </c>
      <c r="M2531" s="151">
        <v>64926</v>
      </c>
      <c r="N2531" s="151" t="s">
        <v>119</v>
      </c>
      <c r="O2531" s="151" t="s">
        <v>1448</v>
      </c>
      <c r="P2531" s="151" t="s">
        <v>547</v>
      </c>
      <c r="Q2531" s="151" t="s">
        <v>340</v>
      </c>
      <c r="R2531" s="151" t="s">
        <v>885</v>
      </c>
      <c r="T2531" s="151">
        <v>3</v>
      </c>
    </row>
    <row r="2532" spans="1:20" x14ac:dyDescent="0.2">
      <c r="A2532" s="151">
        <f t="shared" si="436"/>
        <v>64927</v>
      </c>
      <c r="B2532" s="151">
        <f t="shared" si="437"/>
        <v>6</v>
      </c>
      <c r="C2532" s="152">
        <f t="shared" si="438"/>
        <v>49</v>
      </c>
      <c r="D2532" s="152" t="str">
        <f t="shared" si="439"/>
        <v>曾根</v>
      </c>
      <c r="E2532" s="152" t="str">
        <f t="shared" si="440"/>
        <v>竜生</v>
      </c>
      <c r="F2532" s="153" t="str">
        <f t="shared" si="441"/>
        <v>ｿﾈ</v>
      </c>
      <c r="G2532" s="153" t="str">
        <f t="shared" si="442"/>
        <v>ﾀﾂｵ</v>
      </c>
      <c r="H2532" s="154">
        <f t="shared" si="443"/>
        <v>3</v>
      </c>
      <c r="I2532" s="152" t="str">
        <f t="shared" si="444"/>
        <v>都上水</v>
      </c>
      <c r="K2532" s="152" t="str">
        <f t="shared" si="445"/>
        <v>男</v>
      </c>
      <c r="M2532" s="151">
        <v>64927</v>
      </c>
      <c r="N2532" s="151" t="s">
        <v>2979</v>
      </c>
      <c r="O2532" s="151" t="s">
        <v>2980</v>
      </c>
      <c r="P2532" s="151" t="s">
        <v>2981</v>
      </c>
      <c r="Q2532" s="151" t="s">
        <v>2982</v>
      </c>
      <c r="R2532" s="151" t="s">
        <v>885</v>
      </c>
      <c r="T2532" s="151">
        <v>3</v>
      </c>
    </row>
    <row r="2533" spans="1:20" x14ac:dyDescent="0.2">
      <c r="A2533" s="151">
        <f t="shared" si="436"/>
        <v>64930</v>
      </c>
      <c r="B2533" s="151">
        <f t="shared" si="437"/>
        <v>6</v>
      </c>
      <c r="C2533" s="152">
        <f t="shared" si="438"/>
        <v>49</v>
      </c>
      <c r="D2533" s="152" t="str">
        <f t="shared" si="439"/>
        <v>高橋</v>
      </c>
      <c r="E2533" s="152" t="str">
        <f t="shared" si="440"/>
        <v>和輝</v>
      </c>
      <c r="F2533" s="153" t="str">
        <f t="shared" si="441"/>
        <v>ﾀｶﾊｼ</v>
      </c>
      <c r="G2533" s="153" t="str">
        <f t="shared" si="442"/>
        <v>ｶｽﾞｷ</v>
      </c>
      <c r="H2533" s="154">
        <f t="shared" si="443"/>
        <v>2</v>
      </c>
      <c r="I2533" s="152" t="str">
        <f t="shared" si="444"/>
        <v>都上水</v>
      </c>
      <c r="K2533" s="152" t="str">
        <f t="shared" si="445"/>
        <v>男</v>
      </c>
      <c r="M2533" s="151">
        <v>64930</v>
      </c>
      <c r="N2533" s="151" t="s">
        <v>123</v>
      </c>
      <c r="O2533" s="151" t="s">
        <v>196</v>
      </c>
      <c r="P2533" s="151" t="s">
        <v>302</v>
      </c>
      <c r="Q2533" s="151" t="s">
        <v>376</v>
      </c>
      <c r="R2533" s="151" t="s">
        <v>885</v>
      </c>
      <c r="T2533" s="151">
        <v>2</v>
      </c>
    </row>
    <row r="2534" spans="1:20" x14ac:dyDescent="0.2">
      <c r="A2534" s="151">
        <f t="shared" si="436"/>
        <v>64931</v>
      </c>
      <c r="B2534" s="151">
        <f t="shared" si="437"/>
        <v>6</v>
      </c>
      <c r="C2534" s="152">
        <f t="shared" si="438"/>
        <v>49</v>
      </c>
      <c r="D2534" s="152" t="str">
        <f t="shared" si="439"/>
        <v>内山</v>
      </c>
      <c r="E2534" s="152" t="str">
        <f t="shared" si="440"/>
        <v>智博</v>
      </c>
      <c r="F2534" s="153" t="str">
        <f t="shared" si="441"/>
        <v>ｳﾁﾔﾏ</v>
      </c>
      <c r="G2534" s="153" t="str">
        <f t="shared" si="442"/>
        <v>ﾄﾓﾋﾛ</v>
      </c>
      <c r="H2534" s="154">
        <f t="shared" si="443"/>
        <v>2</v>
      </c>
      <c r="I2534" s="152" t="str">
        <f t="shared" si="444"/>
        <v>都上水</v>
      </c>
      <c r="K2534" s="152" t="str">
        <f t="shared" si="445"/>
        <v>男</v>
      </c>
      <c r="M2534" s="151">
        <v>64931</v>
      </c>
      <c r="N2534" s="151" t="s">
        <v>3876</v>
      </c>
      <c r="O2534" s="151" t="s">
        <v>3877</v>
      </c>
      <c r="P2534" s="151" t="s">
        <v>3878</v>
      </c>
      <c r="Q2534" s="151" t="s">
        <v>588</v>
      </c>
      <c r="R2534" s="151" t="s">
        <v>885</v>
      </c>
      <c r="T2534" s="151">
        <v>2</v>
      </c>
    </row>
    <row r="2535" spans="1:20" x14ac:dyDescent="0.2">
      <c r="A2535" s="151">
        <f t="shared" si="436"/>
        <v>64932</v>
      </c>
      <c r="B2535" s="151">
        <f t="shared" si="437"/>
        <v>6</v>
      </c>
      <c r="C2535" s="152">
        <f t="shared" si="438"/>
        <v>49</v>
      </c>
      <c r="D2535" s="152" t="str">
        <f t="shared" si="439"/>
        <v>木津</v>
      </c>
      <c r="E2535" s="152" t="str">
        <f t="shared" si="440"/>
        <v>了</v>
      </c>
      <c r="F2535" s="153" t="str">
        <f t="shared" si="441"/>
        <v>ｷﾂ</v>
      </c>
      <c r="G2535" s="153" t="str">
        <f t="shared" si="442"/>
        <v>ﾘｮｳ</v>
      </c>
      <c r="H2535" s="154">
        <f t="shared" si="443"/>
        <v>2</v>
      </c>
      <c r="I2535" s="152" t="str">
        <f t="shared" si="444"/>
        <v>都上水</v>
      </c>
      <c r="K2535" s="152" t="str">
        <f t="shared" si="445"/>
        <v>男</v>
      </c>
      <c r="M2535" s="151">
        <v>64932</v>
      </c>
      <c r="N2535" s="151" t="s">
        <v>4777</v>
      </c>
      <c r="O2535" s="151" t="s">
        <v>4778</v>
      </c>
      <c r="P2535" s="151" t="s">
        <v>4779</v>
      </c>
      <c r="Q2535" s="151" t="s">
        <v>396</v>
      </c>
      <c r="R2535" s="151" t="s">
        <v>885</v>
      </c>
      <c r="T2535" s="151">
        <v>2</v>
      </c>
    </row>
    <row r="2536" spans="1:20" x14ac:dyDescent="0.2">
      <c r="A2536" s="151">
        <f t="shared" si="436"/>
        <v>64933</v>
      </c>
      <c r="B2536" s="151">
        <f t="shared" si="437"/>
        <v>6</v>
      </c>
      <c r="C2536" s="152">
        <f t="shared" si="438"/>
        <v>49</v>
      </c>
      <c r="D2536" s="152" t="str">
        <f t="shared" si="439"/>
        <v>濱中</v>
      </c>
      <c r="E2536" s="152" t="str">
        <f t="shared" si="440"/>
        <v>辰也</v>
      </c>
      <c r="F2536" s="153" t="str">
        <f t="shared" si="441"/>
        <v>ﾊﾏﾅｶ</v>
      </c>
      <c r="G2536" s="153" t="str">
        <f t="shared" si="442"/>
        <v>ﾀﾂﾔ</v>
      </c>
      <c r="H2536" s="154">
        <f t="shared" si="443"/>
        <v>2</v>
      </c>
      <c r="I2536" s="152" t="str">
        <f t="shared" si="444"/>
        <v>都上水</v>
      </c>
      <c r="K2536" s="152" t="str">
        <f t="shared" si="445"/>
        <v>男</v>
      </c>
      <c r="M2536" s="151">
        <v>64933</v>
      </c>
      <c r="N2536" s="151" t="s">
        <v>3047</v>
      </c>
      <c r="O2536" s="151" t="s">
        <v>4780</v>
      </c>
      <c r="P2536" s="151" t="s">
        <v>1308</v>
      </c>
      <c r="Q2536" s="151" t="s">
        <v>477</v>
      </c>
      <c r="R2536" s="151" t="s">
        <v>885</v>
      </c>
      <c r="T2536" s="151">
        <v>2</v>
      </c>
    </row>
    <row r="2537" spans="1:20" x14ac:dyDescent="0.2">
      <c r="A2537" s="151">
        <f t="shared" si="436"/>
        <v>64934</v>
      </c>
      <c r="B2537" s="151">
        <f t="shared" si="437"/>
        <v>6</v>
      </c>
      <c r="C2537" s="152">
        <f t="shared" si="438"/>
        <v>49</v>
      </c>
      <c r="D2537" s="152" t="str">
        <f t="shared" si="439"/>
        <v>二村</v>
      </c>
      <c r="E2537" s="152" t="str">
        <f t="shared" si="440"/>
        <v>光大</v>
      </c>
      <c r="F2537" s="153" t="str">
        <f t="shared" si="441"/>
        <v>ﾆﾑﾗ</v>
      </c>
      <c r="G2537" s="153" t="str">
        <f t="shared" si="442"/>
        <v>ｺｳﾀﾞｲ</v>
      </c>
      <c r="H2537" s="154">
        <f t="shared" si="443"/>
        <v>1</v>
      </c>
      <c r="I2537" s="152" t="str">
        <f t="shared" si="444"/>
        <v>都上水</v>
      </c>
      <c r="K2537" s="152" t="str">
        <f t="shared" si="445"/>
        <v>男</v>
      </c>
      <c r="M2537" s="151">
        <v>64934</v>
      </c>
      <c r="N2537" s="151" t="s">
        <v>2049</v>
      </c>
      <c r="O2537" s="151" t="s">
        <v>6397</v>
      </c>
      <c r="P2537" s="151" t="s">
        <v>2265</v>
      </c>
      <c r="Q2537" s="151" t="s">
        <v>343</v>
      </c>
      <c r="R2537" s="151" t="s">
        <v>885</v>
      </c>
      <c r="T2537" s="151">
        <v>1</v>
      </c>
    </row>
    <row r="2538" spans="1:20" x14ac:dyDescent="0.2">
      <c r="A2538" s="151">
        <f t="shared" si="436"/>
        <v>64935</v>
      </c>
      <c r="B2538" s="151">
        <f t="shared" si="437"/>
        <v>6</v>
      </c>
      <c r="C2538" s="152">
        <f t="shared" si="438"/>
        <v>49</v>
      </c>
      <c r="D2538" s="152" t="str">
        <f t="shared" si="439"/>
        <v>野村</v>
      </c>
      <c r="E2538" s="152" t="str">
        <f t="shared" si="440"/>
        <v>剛史</v>
      </c>
      <c r="F2538" s="153" t="str">
        <f t="shared" si="441"/>
        <v>ﾉﾑﾗ</v>
      </c>
      <c r="G2538" s="153" t="str">
        <f t="shared" si="442"/>
        <v>ﾂﾖｼ</v>
      </c>
      <c r="H2538" s="154">
        <f t="shared" si="443"/>
        <v>1</v>
      </c>
      <c r="I2538" s="152" t="str">
        <f t="shared" si="444"/>
        <v>都上水</v>
      </c>
      <c r="K2538" s="152" t="str">
        <f t="shared" si="445"/>
        <v>男</v>
      </c>
      <c r="M2538" s="151">
        <v>64935</v>
      </c>
      <c r="N2538" s="151" t="s">
        <v>1607</v>
      </c>
      <c r="O2538" s="151" t="s">
        <v>6398</v>
      </c>
      <c r="P2538" s="151" t="s">
        <v>1608</v>
      </c>
      <c r="Q2538" s="151" t="s">
        <v>2221</v>
      </c>
      <c r="R2538" s="151" t="s">
        <v>885</v>
      </c>
      <c r="T2538" s="151">
        <v>1</v>
      </c>
    </row>
    <row r="2539" spans="1:20" x14ac:dyDescent="0.2">
      <c r="A2539" s="151">
        <f t="shared" si="436"/>
        <v>64961</v>
      </c>
      <c r="B2539" s="151">
        <f t="shared" si="437"/>
        <v>6</v>
      </c>
      <c r="C2539" s="152">
        <f t="shared" si="438"/>
        <v>49</v>
      </c>
      <c r="D2539" s="152" t="str">
        <f t="shared" si="439"/>
        <v>大野</v>
      </c>
      <c r="E2539" s="152" t="str">
        <f t="shared" si="440"/>
        <v>薫子</v>
      </c>
      <c r="F2539" s="153" t="str">
        <f t="shared" si="441"/>
        <v>ｵｵﾉ</v>
      </c>
      <c r="G2539" s="153" t="str">
        <f t="shared" si="442"/>
        <v>ｶｵﾙｺ</v>
      </c>
      <c r="H2539" s="154">
        <f t="shared" si="443"/>
        <v>3</v>
      </c>
      <c r="I2539" s="152" t="str">
        <f t="shared" si="444"/>
        <v>都上水</v>
      </c>
      <c r="K2539" s="152" t="str">
        <f t="shared" si="445"/>
        <v>女</v>
      </c>
      <c r="M2539" s="151">
        <v>64961</v>
      </c>
      <c r="N2539" s="151" t="s">
        <v>170</v>
      </c>
      <c r="O2539" s="151" t="s">
        <v>2154</v>
      </c>
      <c r="P2539" s="151" t="s">
        <v>537</v>
      </c>
      <c r="Q2539" s="151" t="s">
        <v>2321</v>
      </c>
      <c r="R2539" s="151" t="s">
        <v>886</v>
      </c>
      <c r="T2539" s="151">
        <v>3</v>
      </c>
    </row>
    <row r="2540" spans="1:20" x14ac:dyDescent="0.2">
      <c r="A2540" s="151">
        <f t="shared" si="436"/>
        <v>64962</v>
      </c>
      <c r="B2540" s="151">
        <f t="shared" si="437"/>
        <v>6</v>
      </c>
      <c r="C2540" s="152">
        <f t="shared" si="438"/>
        <v>49</v>
      </c>
      <c r="D2540" s="152" t="str">
        <f t="shared" si="439"/>
        <v>栗﨑</v>
      </c>
      <c r="E2540" s="152" t="str">
        <f t="shared" si="440"/>
        <v>珠李</v>
      </c>
      <c r="F2540" s="153" t="str">
        <f t="shared" si="441"/>
        <v>ｸﾘｻｷ</v>
      </c>
      <c r="G2540" s="153" t="str">
        <f t="shared" si="442"/>
        <v>ｼｭﾘ</v>
      </c>
      <c r="H2540" s="154">
        <f t="shared" si="443"/>
        <v>3</v>
      </c>
      <c r="I2540" s="152" t="str">
        <f t="shared" si="444"/>
        <v>都上水</v>
      </c>
      <c r="K2540" s="152" t="str">
        <f t="shared" si="445"/>
        <v>女</v>
      </c>
      <c r="M2540" s="151">
        <v>64962</v>
      </c>
      <c r="N2540" s="151" t="s">
        <v>1613</v>
      </c>
      <c r="O2540" s="151" t="s">
        <v>2155</v>
      </c>
      <c r="P2540" s="151" t="s">
        <v>1614</v>
      </c>
      <c r="Q2540" s="151" t="s">
        <v>2322</v>
      </c>
      <c r="R2540" s="151" t="s">
        <v>886</v>
      </c>
      <c r="T2540" s="151">
        <v>3</v>
      </c>
    </row>
    <row r="2541" spans="1:20" x14ac:dyDescent="0.2">
      <c r="A2541" s="151">
        <f t="shared" si="436"/>
        <v>64963</v>
      </c>
      <c r="B2541" s="151">
        <f t="shared" si="437"/>
        <v>6</v>
      </c>
      <c r="C2541" s="152">
        <f t="shared" si="438"/>
        <v>49</v>
      </c>
      <c r="D2541" s="152" t="str">
        <f t="shared" si="439"/>
        <v>竹森</v>
      </c>
      <c r="E2541" s="152" t="str">
        <f t="shared" si="440"/>
        <v>あん</v>
      </c>
      <c r="F2541" s="153" t="str">
        <f t="shared" si="441"/>
        <v>ﾀｹﾓﾘ</v>
      </c>
      <c r="G2541" s="153" t="str">
        <f t="shared" si="442"/>
        <v>ｱﾝ</v>
      </c>
      <c r="H2541" s="154">
        <f t="shared" si="443"/>
        <v>3</v>
      </c>
      <c r="I2541" s="152" t="str">
        <f t="shared" si="444"/>
        <v>都上水</v>
      </c>
      <c r="K2541" s="152" t="str">
        <f t="shared" si="445"/>
        <v>女</v>
      </c>
      <c r="M2541" s="151">
        <v>64963</v>
      </c>
      <c r="N2541" s="151" t="s">
        <v>2156</v>
      </c>
      <c r="O2541" s="151" t="s">
        <v>2157</v>
      </c>
      <c r="P2541" s="151" t="s">
        <v>2323</v>
      </c>
      <c r="Q2541" s="151" t="s">
        <v>2324</v>
      </c>
      <c r="R2541" s="151" t="s">
        <v>886</v>
      </c>
      <c r="T2541" s="151">
        <v>3</v>
      </c>
    </row>
    <row r="2542" spans="1:20" x14ac:dyDescent="0.2">
      <c r="A2542" s="151">
        <f t="shared" si="436"/>
        <v>64964</v>
      </c>
      <c r="B2542" s="151">
        <f t="shared" si="437"/>
        <v>6</v>
      </c>
      <c r="C2542" s="152">
        <f t="shared" si="438"/>
        <v>49</v>
      </c>
      <c r="D2542" s="152" t="str">
        <f t="shared" si="439"/>
        <v>鬼頭</v>
      </c>
      <c r="E2542" s="152" t="str">
        <f t="shared" si="440"/>
        <v>らのあ</v>
      </c>
      <c r="F2542" s="153" t="str">
        <f t="shared" si="441"/>
        <v>ｷﾄｳ</v>
      </c>
      <c r="G2542" s="153" t="str">
        <f t="shared" si="442"/>
        <v>ﾗﾉｱ</v>
      </c>
      <c r="H2542" s="154">
        <f t="shared" si="443"/>
        <v>3</v>
      </c>
      <c r="I2542" s="152" t="str">
        <f t="shared" si="444"/>
        <v>都上水</v>
      </c>
      <c r="K2542" s="152" t="str">
        <f t="shared" si="445"/>
        <v>女</v>
      </c>
      <c r="M2542" s="151">
        <v>64964</v>
      </c>
      <c r="N2542" s="151" t="s">
        <v>1472</v>
      </c>
      <c r="O2542" s="151" t="s">
        <v>2158</v>
      </c>
      <c r="P2542" s="151" t="s">
        <v>1444</v>
      </c>
      <c r="Q2542" s="151" t="s">
        <v>2325</v>
      </c>
      <c r="R2542" s="151" t="s">
        <v>886</v>
      </c>
      <c r="T2542" s="151">
        <v>3</v>
      </c>
    </row>
    <row r="2543" spans="1:20" x14ac:dyDescent="0.2">
      <c r="A2543" s="151">
        <f t="shared" si="436"/>
        <v>64965</v>
      </c>
      <c r="B2543" s="151">
        <f t="shared" si="437"/>
        <v>6</v>
      </c>
      <c r="C2543" s="152">
        <f t="shared" si="438"/>
        <v>49</v>
      </c>
      <c r="D2543" s="152" t="str">
        <f t="shared" si="439"/>
        <v>佐藤</v>
      </c>
      <c r="E2543" s="152" t="str">
        <f t="shared" si="440"/>
        <v>美友希</v>
      </c>
      <c r="F2543" s="153" t="str">
        <f t="shared" si="441"/>
        <v>ｻﾄｳ</v>
      </c>
      <c r="G2543" s="153" t="str">
        <f t="shared" si="442"/>
        <v>ﾐﾕｷ</v>
      </c>
      <c r="H2543" s="154">
        <f t="shared" si="443"/>
        <v>3</v>
      </c>
      <c r="I2543" s="152" t="str">
        <f t="shared" si="444"/>
        <v>都上水</v>
      </c>
      <c r="K2543" s="152" t="str">
        <f t="shared" si="445"/>
        <v>女</v>
      </c>
      <c r="M2543" s="151">
        <v>64965</v>
      </c>
      <c r="N2543" s="151" t="s">
        <v>101</v>
      </c>
      <c r="O2543" s="151" t="s">
        <v>2159</v>
      </c>
      <c r="P2543" s="151" t="s">
        <v>313</v>
      </c>
      <c r="Q2543" s="151" t="s">
        <v>556</v>
      </c>
      <c r="R2543" s="151" t="s">
        <v>886</v>
      </c>
      <c r="T2543" s="151">
        <v>3</v>
      </c>
    </row>
    <row r="2544" spans="1:20" x14ac:dyDescent="0.2">
      <c r="A2544" s="151">
        <f t="shared" si="436"/>
        <v>64970</v>
      </c>
      <c r="B2544" s="151">
        <f t="shared" si="437"/>
        <v>6</v>
      </c>
      <c r="C2544" s="152">
        <f t="shared" si="438"/>
        <v>49</v>
      </c>
      <c r="D2544" s="152" t="str">
        <f t="shared" si="439"/>
        <v>上野</v>
      </c>
      <c r="E2544" s="152" t="str">
        <f t="shared" si="440"/>
        <v>季音</v>
      </c>
      <c r="F2544" s="153" t="str">
        <f t="shared" si="441"/>
        <v>ｳｴﾉ</v>
      </c>
      <c r="G2544" s="153" t="str">
        <f t="shared" si="442"/>
        <v>ｷﾈ</v>
      </c>
      <c r="H2544" s="154">
        <f t="shared" si="443"/>
        <v>2</v>
      </c>
      <c r="I2544" s="152" t="str">
        <f t="shared" si="444"/>
        <v>都上水</v>
      </c>
      <c r="K2544" s="152" t="str">
        <f t="shared" si="445"/>
        <v>女</v>
      </c>
      <c r="M2544" s="151">
        <v>64970</v>
      </c>
      <c r="N2544" s="151" t="s">
        <v>248</v>
      </c>
      <c r="O2544" s="151" t="s">
        <v>3879</v>
      </c>
      <c r="P2544" s="151" t="s">
        <v>550</v>
      </c>
      <c r="Q2544" s="151" t="s">
        <v>3880</v>
      </c>
      <c r="R2544" s="151" t="s">
        <v>886</v>
      </c>
      <c r="T2544" s="151">
        <v>2</v>
      </c>
    </row>
    <row r="2545" spans="1:20" x14ac:dyDescent="0.2">
      <c r="A2545" s="151">
        <f t="shared" si="436"/>
        <v>64971</v>
      </c>
      <c r="B2545" s="151">
        <f t="shared" si="437"/>
        <v>6</v>
      </c>
      <c r="C2545" s="152">
        <f t="shared" si="438"/>
        <v>49</v>
      </c>
      <c r="D2545" s="152" t="str">
        <f t="shared" si="439"/>
        <v>海沼</v>
      </c>
      <c r="E2545" s="152" t="str">
        <f t="shared" si="440"/>
        <v>由佳</v>
      </c>
      <c r="F2545" s="153" t="str">
        <f t="shared" si="441"/>
        <v>ｶｲﾇﾏ</v>
      </c>
      <c r="G2545" s="153" t="str">
        <f t="shared" si="442"/>
        <v>ﾕｳｶ</v>
      </c>
      <c r="H2545" s="154">
        <f t="shared" si="443"/>
        <v>2</v>
      </c>
      <c r="I2545" s="152" t="str">
        <f t="shared" si="444"/>
        <v>都上水</v>
      </c>
      <c r="K2545" s="152" t="str">
        <f t="shared" si="445"/>
        <v>女</v>
      </c>
      <c r="M2545" s="151">
        <v>64971</v>
      </c>
      <c r="N2545" s="151" t="s">
        <v>3881</v>
      </c>
      <c r="O2545" s="151" t="s">
        <v>1508</v>
      </c>
      <c r="P2545" s="151" t="s">
        <v>3882</v>
      </c>
      <c r="Q2545" s="151" t="s">
        <v>554</v>
      </c>
      <c r="R2545" s="151" t="s">
        <v>886</v>
      </c>
      <c r="T2545" s="151">
        <v>2</v>
      </c>
    </row>
    <row r="2546" spans="1:20" x14ac:dyDescent="0.2">
      <c r="A2546" s="151">
        <f t="shared" si="436"/>
        <v>64972</v>
      </c>
      <c r="B2546" s="151">
        <f t="shared" si="437"/>
        <v>6</v>
      </c>
      <c r="C2546" s="152">
        <f t="shared" si="438"/>
        <v>49</v>
      </c>
      <c r="D2546" s="152" t="str">
        <f t="shared" si="439"/>
        <v>黒木</v>
      </c>
      <c r="E2546" s="152" t="str">
        <f t="shared" si="440"/>
        <v>愛美</v>
      </c>
      <c r="F2546" s="153" t="str">
        <f t="shared" si="441"/>
        <v>ｸﾛｷ</v>
      </c>
      <c r="G2546" s="153" t="str">
        <f t="shared" si="442"/>
        <v>ｱﾐ</v>
      </c>
      <c r="H2546" s="154">
        <f t="shared" si="443"/>
        <v>2</v>
      </c>
      <c r="I2546" s="152" t="str">
        <f t="shared" si="444"/>
        <v>都上水</v>
      </c>
      <c r="K2546" s="152" t="str">
        <f t="shared" si="445"/>
        <v>女</v>
      </c>
      <c r="M2546" s="151">
        <v>64972</v>
      </c>
      <c r="N2546" s="151" t="s">
        <v>3883</v>
      </c>
      <c r="O2546" s="151" t="s">
        <v>7</v>
      </c>
      <c r="P2546" s="151" t="s">
        <v>3884</v>
      </c>
      <c r="Q2546" s="151" t="s">
        <v>923</v>
      </c>
      <c r="R2546" s="151" t="s">
        <v>886</v>
      </c>
      <c r="T2546" s="151">
        <v>2</v>
      </c>
    </row>
    <row r="2547" spans="1:20" x14ac:dyDescent="0.2">
      <c r="A2547" s="151">
        <f t="shared" si="436"/>
        <v>64973</v>
      </c>
      <c r="B2547" s="151">
        <f t="shared" si="437"/>
        <v>6</v>
      </c>
      <c r="C2547" s="152">
        <f t="shared" si="438"/>
        <v>49</v>
      </c>
      <c r="D2547" s="152" t="str">
        <f t="shared" si="439"/>
        <v>小野</v>
      </c>
      <c r="E2547" s="152" t="str">
        <f t="shared" si="440"/>
        <v>祥子</v>
      </c>
      <c r="F2547" s="153" t="str">
        <f t="shared" si="441"/>
        <v>ｵﾉ</v>
      </c>
      <c r="G2547" s="153" t="str">
        <f t="shared" si="442"/>
        <v>ｼｮｳｺ</v>
      </c>
      <c r="H2547" s="154">
        <f t="shared" si="443"/>
        <v>1</v>
      </c>
      <c r="I2547" s="152" t="str">
        <f t="shared" si="444"/>
        <v>都上水</v>
      </c>
      <c r="K2547" s="152" t="str">
        <f t="shared" si="445"/>
        <v>女</v>
      </c>
      <c r="M2547" s="151">
        <v>64973</v>
      </c>
      <c r="N2547" s="151" t="s">
        <v>233</v>
      </c>
      <c r="O2547" s="151" t="s">
        <v>5415</v>
      </c>
      <c r="P2547" s="151" t="s">
        <v>546</v>
      </c>
      <c r="Q2547" s="151" t="s">
        <v>2210</v>
      </c>
      <c r="R2547" s="151" t="s">
        <v>886</v>
      </c>
      <c r="T2547" s="151">
        <v>1</v>
      </c>
    </row>
    <row r="2548" spans="1:20" x14ac:dyDescent="0.2">
      <c r="A2548" s="151">
        <f t="shared" si="436"/>
        <v>64974</v>
      </c>
      <c r="B2548" s="151">
        <f t="shared" si="437"/>
        <v>6</v>
      </c>
      <c r="C2548" s="152">
        <f t="shared" si="438"/>
        <v>49</v>
      </c>
      <c r="D2548" s="152" t="str">
        <f t="shared" si="439"/>
        <v>田中</v>
      </c>
      <c r="E2548" s="152" t="str">
        <f t="shared" si="440"/>
        <v>春那</v>
      </c>
      <c r="F2548" s="153" t="str">
        <f t="shared" si="441"/>
        <v>ﾀﾅｶ</v>
      </c>
      <c r="G2548" s="153" t="str">
        <f t="shared" si="442"/>
        <v>ﾊﾙﾅ</v>
      </c>
      <c r="H2548" s="154">
        <f t="shared" si="443"/>
        <v>1</v>
      </c>
      <c r="I2548" s="152" t="str">
        <f t="shared" si="444"/>
        <v>都上水</v>
      </c>
      <c r="K2548" s="152" t="str">
        <f t="shared" si="445"/>
        <v>女</v>
      </c>
      <c r="M2548" s="151">
        <v>64974</v>
      </c>
      <c r="N2548" s="151" t="s">
        <v>138</v>
      </c>
      <c r="O2548" s="151" t="s">
        <v>5416</v>
      </c>
      <c r="P2548" s="151" t="s">
        <v>418</v>
      </c>
      <c r="Q2548" s="151" t="s">
        <v>412</v>
      </c>
      <c r="R2548" s="151" t="s">
        <v>886</v>
      </c>
      <c r="T2548" s="151">
        <v>1</v>
      </c>
    </row>
    <row r="2549" spans="1:20" x14ac:dyDescent="0.2">
      <c r="A2549" s="151">
        <f t="shared" si="436"/>
        <v>64975</v>
      </c>
      <c r="B2549" s="151">
        <f t="shared" si="437"/>
        <v>6</v>
      </c>
      <c r="C2549" s="152">
        <f t="shared" si="438"/>
        <v>49</v>
      </c>
      <c r="D2549" s="152" t="str">
        <f t="shared" si="439"/>
        <v>本間</v>
      </c>
      <c r="E2549" s="152" t="str">
        <f t="shared" si="440"/>
        <v>雅子</v>
      </c>
      <c r="F2549" s="153" t="str">
        <f t="shared" si="441"/>
        <v>ﾎﾝﾏ</v>
      </c>
      <c r="G2549" s="153" t="str">
        <f t="shared" si="442"/>
        <v>ﾐﾔｺ</v>
      </c>
      <c r="H2549" s="154">
        <f t="shared" si="443"/>
        <v>1</v>
      </c>
      <c r="I2549" s="152" t="str">
        <f t="shared" si="444"/>
        <v>都上水</v>
      </c>
      <c r="K2549" s="152" t="str">
        <f t="shared" si="445"/>
        <v>女</v>
      </c>
      <c r="M2549" s="151">
        <v>64975</v>
      </c>
      <c r="N2549" s="151" t="s">
        <v>1914</v>
      </c>
      <c r="O2549" s="151" t="s">
        <v>5417</v>
      </c>
      <c r="P2549" s="151" t="s">
        <v>2193</v>
      </c>
      <c r="Q2549" s="151" t="s">
        <v>5418</v>
      </c>
      <c r="R2549" s="151" t="s">
        <v>886</v>
      </c>
      <c r="T2549" s="151">
        <v>1</v>
      </c>
    </row>
    <row r="2550" spans="1:20" x14ac:dyDescent="0.2">
      <c r="A2550" s="151">
        <f t="shared" si="436"/>
        <v>64976</v>
      </c>
      <c r="B2550" s="151">
        <f t="shared" si="437"/>
        <v>6</v>
      </c>
      <c r="C2550" s="152">
        <f t="shared" si="438"/>
        <v>49</v>
      </c>
      <c r="D2550" s="152" t="str">
        <f t="shared" si="439"/>
        <v>山口</v>
      </c>
      <c r="E2550" s="152" t="str">
        <f t="shared" si="440"/>
        <v>日向子</v>
      </c>
      <c r="F2550" s="153" t="str">
        <f t="shared" si="441"/>
        <v>ﾔﾏｸﾞﾁ</v>
      </c>
      <c r="G2550" s="153" t="str">
        <f t="shared" si="442"/>
        <v>ﾋﾅｺ</v>
      </c>
      <c r="H2550" s="154">
        <f t="shared" si="443"/>
        <v>1</v>
      </c>
      <c r="I2550" s="152" t="str">
        <f t="shared" si="444"/>
        <v>都上水</v>
      </c>
      <c r="K2550" s="152" t="str">
        <f t="shared" si="445"/>
        <v>女</v>
      </c>
      <c r="M2550" s="151">
        <v>64976</v>
      </c>
      <c r="N2550" s="151" t="s">
        <v>180</v>
      </c>
      <c r="O2550" s="151" t="s">
        <v>5419</v>
      </c>
      <c r="P2550" s="151" t="s">
        <v>565</v>
      </c>
      <c r="Q2550" s="151" t="s">
        <v>1269</v>
      </c>
      <c r="R2550" s="151" t="s">
        <v>886</v>
      </c>
      <c r="T2550" s="151">
        <v>1</v>
      </c>
    </row>
    <row r="2551" spans="1:20" x14ac:dyDescent="0.2">
      <c r="A2551" s="151">
        <f t="shared" si="436"/>
        <v>64977</v>
      </c>
      <c r="B2551" s="151">
        <f t="shared" si="437"/>
        <v>6</v>
      </c>
      <c r="C2551" s="152">
        <f t="shared" si="438"/>
        <v>49</v>
      </c>
      <c r="D2551" s="152" t="str">
        <f t="shared" si="439"/>
        <v>小久保</v>
      </c>
      <c r="E2551" s="152" t="str">
        <f t="shared" si="440"/>
        <v>穂香</v>
      </c>
      <c r="F2551" s="153" t="str">
        <f t="shared" si="441"/>
        <v>ｺｸﾎﾞ</v>
      </c>
      <c r="G2551" s="153" t="str">
        <f t="shared" si="442"/>
        <v>ﾎﾉｶ</v>
      </c>
      <c r="H2551" s="154">
        <f t="shared" si="443"/>
        <v>1</v>
      </c>
      <c r="I2551" s="152" t="str">
        <f t="shared" si="444"/>
        <v>都上水</v>
      </c>
      <c r="K2551" s="152" t="str">
        <f t="shared" si="445"/>
        <v>女</v>
      </c>
      <c r="M2551" s="151">
        <v>64977</v>
      </c>
      <c r="N2551" s="151" t="s">
        <v>5445</v>
      </c>
      <c r="O2551" s="151" t="s">
        <v>3897</v>
      </c>
      <c r="P2551" s="151" t="s">
        <v>5446</v>
      </c>
      <c r="Q2551" s="151" t="s">
        <v>935</v>
      </c>
      <c r="R2551" s="151" t="s">
        <v>886</v>
      </c>
      <c r="T2551" s="151">
        <v>1</v>
      </c>
    </row>
    <row r="2552" spans="1:20" x14ac:dyDescent="0.2">
      <c r="A2552" s="151">
        <f t="shared" si="436"/>
        <v>64978</v>
      </c>
      <c r="B2552" s="151">
        <f t="shared" si="437"/>
        <v>6</v>
      </c>
      <c r="C2552" s="152">
        <f t="shared" si="438"/>
        <v>49</v>
      </c>
      <c r="D2552" s="152" t="str">
        <f t="shared" si="439"/>
        <v>加賀</v>
      </c>
      <c r="E2552" s="152" t="str">
        <f t="shared" si="440"/>
        <v>みくほ</v>
      </c>
      <c r="F2552" s="153" t="str">
        <f t="shared" si="441"/>
        <v>ｶｶﾞ</v>
      </c>
      <c r="G2552" s="153" t="str">
        <f t="shared" si="442"/>
        <v>ﾐｸﾎ</v>
      </c>
      <c r="H2552" s="154">
        <f t="shared" si="443"/>
        <v>1</v>
      </c>
      <c r="I2552" s="152" t="str">
        <f t="shared" si="444"/>
        <v>都上水</v>
      </c>
      <c r="K2552" s="152" t="str">
        <f t="shared" si="445"/>
        <v>女</v>
      </c>
      <c r="M2552" s="151">
        <v>64978</v>
      </c>
      <c r="N2552" s="151" t="s">
        <v>6399</v>
      </c>
      <c r="O2552" s="151" t="s">
        <v>6400</v>
      </c>
      <c r="P2552" s="151" t="s">
        <v>6401</v>
      </c>
      <c r="Q2552" s="151" t="s">
        <v>6402</v>
      </c>
      <c r="R2552" s="151" t="s">
        <v>886</v>
      </c>
      <c r="T2552" s="151">
        <v>1</v>
      </c>
    </row>
    <row r="2553" spans="1:20" x14ac:dyDescent="0.2">
      <c r="A2553" s="151">
        <f t="shared" si="436"/>
        <v>64979</v>
      </c>
      <c r="B2553" s="151">
        <f t="shared" si="437"/>
        <v>6</v>
      </c>
      <c r="C2553" s="152">
        <f t="shared" si="438"/>
        <v>49</v>
      </c>
      <c r="D2553" s="152" t="str">
        <f t="shared" si="439"/>
        <v>笹田</v>
      </c>
      <c r="E2553" s="152" t="str">
        <f t="shared" si="440"/>
        <v>尚香</v>
      </c>
      <c r="F2553" s="153" t="str">
        <f t="shared" si="441"/>
        <v>ｻｻﾀﾞ</v>
      </c>
      <c r="G2553" s="153" t="str">
        <f t="shared" si="442"/>
        <v>ﾅｵｶ</v>
      </c>
      <c r="H2553" s="154">
        <f t="shared" si="443"/>
        <v>1</v>
      </c>
      <c r="I2553" s="152" t="str">
        <f t="shared" si="444"/>
        <v>都上水</v>
      </c>
      <c r="K2553" s="152" t="str">
        <f t="shared" si="445"/>
        <v>女</v>
      </c>
      <c r="M2553" s="151">
        <v>64979</v>
      </c>
      <c r="N2553" s="151" t="s">
        <v>6403</v>
      </c>
      <c r="O2553" s="151" t="s">
        <v>6404</v>
      </c>
      <c r="P2553" s="151" t="s">
        <v>6405</v>
      </c>
      <c r="Q2553" s="151" t="s">
        <v>6406</v>
      </c>
      <c r="R2553" s="151" t="s">
        <v>886</v>
      </c>
      <c r="T2553" s="151">
        <v>1</v>
      </c>
    </row>
    <row r="2554" spans="1:20" x14ac:dyDescent="0.2">
      <c r="A2554" s="151">
        <f t="shared" si="436"/>
        <v>64980</v>
      </c>
      <c r="B2554" s="151">
        <f t="shared" si="437"/>
        <v>6</v>
      </c>
      <c r="C2554" s="152">
        <f t="shared" si="438"/>
        <v>49</v>
      </c>
      <c r="D2554" s="152" t="str">
        <f t="shared" si="439"/>
        <v>三吉</v>
      </c>
      <c r="E2554" s="152" t="str">
        <f t="shared" si="440"/>
        <v>あかね</v>
      </c>
      <c r="F2554" s="153" t="str">
        <f t="shared" si="441"/>
        <v>ﾐﾖｼ</v>
      </c>
      <c r="G2554" s="153" t="str">
        <f t="shared" si="442"/>
        <v>ｱｶﾈ</v>
      </c>
      <c r="H2554" s="154">
        <f t="shared" si="443"/>
        <v>1</v>
      </c>
      <c r="I2554" s="152" t="str">
        <f t="shared" si="444"/>
        <v>都上水</v>
      </c>
      <c r="K2554" s="152" t="str">
        <f t="shared" si="445"/>
        <v>女</v>
      </c>
      <c r="M2554" s="151">
        <v>64980</v>
      </c>
      <c r="N2554" s="151" t="s">
        <v>6407</v>
      </c>
      <c r="O2554" s="151" t="s">
        <v>5967</v>
      </c>
      <c r="P2554" s="151" t="s">
        <v>3720</v>
      </c>
      <c r="Q2554" s="151" t="s">
        <v>1641</v>
      </c>
      <c r="R2554" s="151" t="s">
        <v>886</v>
      </c>
      <c r="T2554" s="151">
        <v>1</v>
      </c>
    </row>
    <row r="2555" spans="1:20" x14ac:dyDescent="0.2">
      <c r="A2555" s="151">
        <f t="shared" si="436"/>
        <v>64981</v>
      </c>
      <c r="B2555" s="151">
        <f t="shared" si="437"/>
        <v>6</v>
      </c>
      <c r="C2555" s="152">
        <f t="shared" si="438"/>
        <v>49</v>
      </c>
      <c r="D2555" s="152" t="str">
        <f t="shared" si="439"/>
        <v>平澤</v>
      </c>
      <c r="E2555" s="152" t="str">
        <f t="shared" si="440"/>
        <v>春奈</v>
      </c>
      <c r="F2555" s="153" t="str">
        <f t="shared" si="441"/>
        <v>ﾋﾗｻﾜ</v>
      </c>
      <c r="G2555" s="153" t="str">
        <f t="shared" si="442"/>
        <v>ﾊﾙﾅ</v>
      </c>
      <c r="H2555" s="154">
        <f t="shared" si="443"/>
        <v>2</v>
      </c>
      <c r="I2555" s="152" t="str">
        <f t="shared" si="444"/>
        <v>都上水</v>
      </c>
      <c r="K2555" s="152" t="str">
        <f t="shared" si="445"/>
        <v>女</v>
      </c>
      <c r="M2555" s="151">
        <v>64981</v>
      </c>
      <c r="N2555" s="151" t="s">
        <v>1674</v>
      </c>
      <c r="O2555" s="151" t="s">
        <v>6593</v>
      </c>
      <c r="P2555" s="151" t="s">
        <v>1675</v>
      </c>
      <c r="Q2555" s="151" t="s">
        <v>412</v>
      </c>
      <c r="R2555" s="151" t="s">
        <v>886</v>
      </c>
      <c r="T2555" s="151">
        <v>2</v>
      </c>
    </row>
    <row r="2556" spans="1:20" x14ac:dyDescent="0.2">
      <c r="A2556" s="151">
        <f t="shared" si="436"/>
        <v>65030</v>
      </c>
      <c r="B2556" s="151">
        <f t="shared" si="437"/>
        <v>6</v>
      </c>
      <c r="C2556" s="152">
        <f t="shared" si="438"/>
        <v>50</v>
      </c>
      <c r="D2556" s="152" t="str">
        <f t="shared" si="439"/>
        <v>関</v>
      </c>
      <c r="E2556" s="152" t="str">
        <f t="shared" si="440"/>
        <v>晃</v>
      </c>
      <c r="F2556" s="153" t="str">
        <f t="shared" si="441"/>
        <v>ｾｷ</v>
      </c>
      <c r="G2556" s="153" t="str">
        <f t="shared" si="442"/>
        <v>ｱｷﾗ</v>
      </c>
      <c r="H2556" s="154">
        <f t="shared" si="443"/>
        <v>3</v>
      </c>
      <c r="I2556" s="152" t="str">
        <f t="shared" si="444"/>
        <v>都東村山</v>
      </c>
      <c r="K2556" s="152" t="str">
        <f t="shared" si="445"/>
        <v>男</v>
      </c>
      <c r="M2556" s="151">
        <v>65030</v>
      </c>
      <c r="N2556" s="151" t="s">
        <v>415</v>
      </c>
      <c r="O2556" s="151" t="s">
        <v>2160</v>
      </c>
      <c r="P2556" s="151" t="s">
        <v>416</v>
      </c>
      <c r="Q2556" s="151" t="s">
        <v>335</v>
      </c>
      <c r="R2556" s="151" t="s">
        <v>885</v>
      </c>
      <c r="T2556" s="151">
        <v>3</v>
      </c>
    </row>
    <row r="2557" spans="1:20" x14ac:dyDescent="0.2">
      <c r="A2557" s="151">
        <f t="shared" si="436"/>
        <v>65031</v>
      </c>
      <c r="B2557" s="151">
        <f t="shared" si="437"/>
        <v>6</v>
      </c>
      <c r="C2557" s="152">
        <f t="shared" si="438"/>
        <v>50</v>
      </c>
      <c r="D2557" s="152" t="str">
        <f t="shared" si="439"/>
        <v>佐藤</v>
      </c>
      <c r="E2557" s="152" t="str">
        <f t="shared" si="440"/>
        <v>匠磨</v>
      </c>
      <c r="F2557" s="153" t="str">
        <f t="shared" si="441"/>
        <v>ｻﾄｳ</v>
      </c>
      <c r="G2557" s="153" t="str">
        <f t="shared" si="442"/>
        <v>ﾀｸﾏ</v>
      </c>
      <c r="H2557" s="154">
        <f t="shared" si="443"/>
        <v>3</v>
      </c>
      <c r="I2557" s="152" t="str">
        <f t="shared" si="444"/>
        <v>都東村山</v>
      </c>
      <c r="K2557" s="152" t="str">
        <f t="shared" si="445"/>
        <v>男</v>
      </c>
      <c r="M2557" s="151">
        <v>65031</v>
      </c>
      <c r="N2557" s="151" t="s">
        <v>101</v>
      </c>
      <c r="O2557" s="151" t="s">
        <v>2983</v>
      </c>
      <c r="P2557" s="151" t="s">
        <v>313</v>
      </c>
      <c r="Q2557" s="151" t="s">
        <v>378</v>
      </c>
      <c r="R2557" s="151" t="s">
        <v>885</v>
      </c>
      <c r="T2557" s="151">
        <v>3</v>
      </c>
    </row>
    <row r="2558" spans="1:20" x14ac:dyDescent="0.2">
      <c r="A2558" s="151">
        <f t="shared" si="436"/>
        <v>65032</v>
      </c>
      <c r="B2558" s="151">
        <f t="shared" si="437"/>
        <v>6</v>
      </c>
      <c r="C2558" s="152">
        <f t="shared" si="438"/>
        <v>50</v>
      </c>
      <c r="D2558" s="152" t="str">
        <f t="shared" si="439"/>
        <v>岩井</v>
      </c>
      <c r="E2558" s="152" t="str">
        <f t="shared" si="440"/>
        <v>敬士</v>
      </c>
      <c r="F2558" s="153" t="str">
        <f t="shared" si="441"/>
        <v>ｲﾜｲ</v>
      </c>
      <c r="G2558" s="153" t="str">
        <f t="shared" si="442"/>
        <v>ｱﾂｼ</v>
      </c>
      <c r="H2558" s="154">
        <f t="shared" si="443"/>
        <v>3</v>
      </c>
      <c r="I2558" s="152" t="str">
        <f t="shared" si="444"/>
        <v>都東村山</v>
      </c>
      <c r="K2558" s="152" t="str">
        <f t="shared" si="445"/>
        <v>男</v>
      </c>
      <c r="M2558" s="151">
        <v>65032</v>
      </c>
      <c r="N2558" s="151" t="s">
        <v>2984</v>
      </c>
      <c r="O2558" s="151" t="s">
        <v>2985</v>
      </c>
      <c r="P2558" s="151" t="s">
        <v>2986</v>
      </c>
      <c r="Q2558" s="151" t="s">
        <v>487</v>
      </c>
      <c r="R2558" s="151" t="s">
        <v>885</v>
      </c>
      <c r="T2558" s="151">
        <v>3</v>
      </c>
    </row>
    <row r="2559" spans="1:20" x14ac:dyDescent="0.2">
      <c r="A2559" s="151">
        <f t="shared" si="436"/>
        <v>65034</v>
      </c>
      <c r="B2559" s="151">
        <f t="shared" si="437"/>
        <v>6</v>
      </c>
      <c r="C2559" s="152">
        <f t="shared" si="438"/>
        <v>50</v>
      </c>
      <c r="D2559" s="152" t="str">
        <f t="shared" si="439"/>
        <v>松本</v>
      </c>
      <c r="E2559" s="152" t="str">
        <f t="shared" si="440"/>
        <v>元気</v>
      </c>
      <c r="F2559" s="153" t="str">
        <f t="shared" si="441"/>
        <v>ﾏﾂﾓﾄ</v>
      </c>
      <c r="G2559" s="153" t="str">
        <f t="shared" si="442"/>
        <v>ｹﾞﾝｷ</v>
      </c>
      <c r="H2559" s="154">
        <f t="shared" si="443"/>
        <v>1</v>
      </c>
      <c r="I2559" s="152" t="str">
        <f t="shared" si="444"/>
        <v>都東村山</v>
      </c>
      <c r="K2559" s="152" t="str">
        <f t="shared" si="445"/>
        <v>男</v>
      </c>
      <c r="M2559" s="151">
        <v>65034</v>
      </c>
      <c r="N2559" s="151" t="s">
        <v>133</v>
      </c>
      <c r="O2559" s="151" t="s">
        <v>5420</v>
      </c>
      <c r="P2559" s="151" t="s">
        <v>311</v>
      </c>
      <c r="Q2559" s="151" t="s">
        <v>4551</v>
      </c>
      <c r="R2559" s="151" t="s">
        <v>885</v>
      </c>
      <c r="T2559" s="151">
        <v>1</v>
      </c>
    </row>
    <row r="2560" spans="1:20" x14ac:dyDescent="0.2">
      <c r="A2560" s="151">
        <f t="shared" si="436"/>
        <v>65035</v>
      </c>
      <c r="B2560" s="151">
        <f t="shared" si="437"/>
        <v>6</v>
      </c>
      <c r="C2560" s="152">
        <f t="shared" si="438"/>
        <v>50</v>
      </c>
      <c r="D2560" s="152" t="str">
        <f t="shared" si="439"/>
        <v>鈴木</v>
      </c>
      <c r="E2560" s="152" t="str">
        <f t="shared" si="440"/>
        <v>寛人</v>
      </c>
      <c r="F2560" s="153" t="str">
        <f t="shared" si="441"/>
        <v>ｽｽﾞｷ</v>
      </c>
      <c r="G2560" s="153" t="str">
        <f t="shared" si="442"/>
        <v>ｶﾝﾄ</v>
      </c>
      <c r="H2560" s="154">
        <f t="shared" si="443"/>
        <v>1</v>
      </c>
      <c r="I2560" s="152" t="str">
        <f t="shared" si="444"/>
        <v>都東村山</v>
      </c>
      <c r="K2560" s="152" t="str">
        <f t="shared" si="445"/>
        <v>男</v>
      </c>
      <c r="M2560" s="151">
        <v>65035</v>
      </c>
      <c r="N2560" s="151" t="s">
        <v>108</v>
      </c>
      <c r="O2560" s="151" t="s">
        <v>3383</v>
      </c>
      <c r="P2560" s="151" t="s">
        <v>356</v>
      </c>
      <c r="Q2560" s="151" t="s">
        <v>6408</v>
      </c>
      <c r="R2560" s="151" t="s">
        <v>885</v>
      </c>
      <c r="T2560" s="151">
        <v>1</v>
      </c>
    </row>
    <row r="2561" spans="1:20" x14ac:dyDescent="0.2">
      <c r="A2561" s="151">
        <f t="shared" si="436"/>
        <v>65036</v>
      </c>
      <c r="B2561" s="151">
        <f t="shared" si="437"/>
        <v>6</v>
      </c>
      <c r="C2561" s="152">
        <f t="shared" si="438"/>
        <v>50</v>
      </c>
      <c r="D2561" s="152" t="str">
        <f t="shared" si="439"/>
        <v>髙橋</v>
      </c>
      <c r="E2561" s="152" t="str">
        <f t="shared" si="440"/>
        <v>世伍</v>
      </c>
      <c r="F2561" s="153" t="str">
        <f t="shared" si="441"/>
        <v>ﾀｶﾊｼ</v>
      </c>
      <c r="G2561" s="153" t="str">
        <f t="shared" si="442"/>
        <v>ｾｲｺﾞ</v>
      </c>
      <c r="H2561" s="154">
        <f t="shared" si="443"/>
        <v>1</v>
      </c>
      <c r="I2561" s="152" t="str">
        <f t="shared" si="444"/>
        <v>都東村山</v>
      </c>
      <c r="K2561" s="152" t="str">
        <f t="shared" si="445"/>
        <v>男</v>
      </c>
      <c r="M2561" s="151">
        <v>65036</v>
      </c>
      <c r="N2561" s="151" t="s">
        <v>149</v>
      </c>
      <c r="O2561" s="151" t="s">
        <v>6409</v>
      </c>
      <c r="P2561" s="151" t="s">
        <v>302</v>
      </c>
      <c r="Q2561" s="151" t="s">
        <v>6410</v>
      </c>
      <c r="R2561" s="151" t="s">
        <v>885</v>
      </c>
      <c r="T2561" s="151">
        <v>1</v>
      </c>
    </row>
    <row r="2562" spans="1:20" x14ac:dyDescent="0.2">
      <c r="A2562" s="151">
        <f t="shared" si="436"/>
        <v>65037</v>
      </c>
      <c r="B2562" s="151">
        <f t="shared" si="437"/>
        <v>6</v>
      </c>
      <c r="C2562" s="152">
        <f t="shared" si="438"/>
        <v>50</v>
      </c>
      <c r="D2562" s="152" t="str">
        <f t="shared" si="439"/>
        <v>武井</v>
      </c>
      <c r="E2562" s="152" t="str">
        <f t="shared" si="440"/>
        <v>眞之介</v>
      </c>
      <c r="F2562" s="153" t="str">
        <f t="shared" si="441"/>
        <v>ﾀｹｲ</v>
      </c>
      <c r="G2562" s="153" t="str">
        <f t="shared" si="442"/>
        <v>ｼﾝﾉｽｹ</v>
      </c>
      <c r="H2562" s="154">
        <f t="shared" si="443"/>
        <v>1</v>
      </c>
      <c r="I2562" s="152" t="str">
        <f t="shared" si="444"/>
        <v>都東村山</v>
      </c>
      <c r="K2562" s="152" t="str">
        <f t="shared" si="445"/>
        <v>男</v>
      </c>
      <c r="M2562" s="151">
        <v>65037</v>
      </c>
      <c r="N2562" s="151" t="s">
        <v>1643</v>
      </c>
      <c r="O2562" s="151" t="s">
        <v>2842</v>
      </c>
      <c r="P2562" s="151" t="s">
        <v>432</v>
      </c>
      <c r="Q2562" s="151" t="s">
        <v>1279</v>
      </c>
      <c r="R2562" s="151" t="s">
        <v>885</v>
      </c>
      <c r="T2562" s="151">
        <v>1</v>
      </c>
    </row>
    <row r="2563" spans="1:20" x14ac:dyDescent="0.2">
      <c r="A2563" s="151">
        <f t="shared" si="436"/>
        <v>65038</v>
      </c>
      <c r="B2563" s="151">
        <f t="shared" si="437"/>
        <v>6</v>
      </c>
      <c r="C2563" s="152">
        <f t="shared" si="438"/>
        <v>50</v>
      </c>
      <c r="D2563" s="152" t="str">
        <f t="shared" si="439"/>
        <v>佐藤</v>
      </c>
      <c r="E2563" s="152" t="str">
        <f t="shared" si="440"/>
        <v>正義</v>
      </c>
      <c r="F2563" s="153" t="str">
        <f t="shared" si="441"/>
        <v>ｻﾄｳ</v>
      </c>
      <c r="G2563" s="153" t="str">
        <f t="shared" si="442"/>
        <v>ﾏｻﾖｼ</v>
      </c>
      <c r="H2563" s="154">
        <f t="shared" si="443"/>
        <v>1</v>
      </c>
      <c r="I2563" s="152" t="str">
        <f t="shared" si="444"/>
        <v>都東村山</v>
      </c>
      <c r="K2563" s="152" t="str">
        <f t="shared" si="445"/>
        <v>男</v>
      </c>
      <c r="M2563" s="151">
        <v>65038</v>
      </c>
      <c r="N2563" s="151" t="s">
        <v>101</v>
      </c>
      <c r="O2563" s="151" t="s">
        <v>6411</v>
      </c>
      <c r="P2563" s="151" t="s">
        <v>313</v>
      </c>
      <c r="Q2563" s="151" t="s">
        <v>6412</v>
      </c>
      <c r="R2563" s="151" t="s">
        <v>885</v>
      </c>
      <c r="T2563" s="151">
        <v>1</v>
      </c>
    </row>
    <row r="2564" spans="1:20" x14ac:dyDescent="0.2">
      <c r="A2564" s="151">
        <f t="shared" si="436"/>
        <v>65039</v>
      </c>
      <c r="B2564" s="151">
        <f t="shared" si="437"/>
        <v>6</v>
      </c>
      <c r="C2564" s="152">
        <f t="shared" si="438"/>
        <v>50</v>
      </c>
      <c r="D2564" s="152" t="str">
        <f t="shared" si="439"/>
        <v>太田</v>
      </c>
      <c r="E2564" s="152" t="str">
        <f t="shared" si="440"/>
        <v>和也</v>
      </c>
      <c r="F2564" s="153" t="str">
        <f t="shared" si="441"/>
        <v>ｵｵﾀ</v>
      </c>
      <c r="G2564" s="153" t="str">
        <f t="shared" si="442"/>
        <v>ｶｽﾞﾔ</v>
      </c>
      <c r="H2564" s="154">
        <f t="shared" si="443"/>
        <v>1</v>
      </c>
      <c r="I2564" s="152" t="str">
        <f t="shared" si="444"/>
        <v>都東村山</v>
      </c>
      <c r="K2564" s="152" t="str">
        <f t="shared" si="445"/>
        <v>男</v>
      </c>
      <c r="M2564" s="151">
        <v>65039</v>
      </c>
      <c r="N2564" s="151" t="s">
        <v>190</v>
      </c>
      <c r="O2564" s="151" t="s">
        <v>1312</v>
      </c>
      <c r="P2564" s="151" t="s">
        <v>461</v>
      </c>
      <c r="Q2564" s="151" t="s">
        <v>314</v>
      </c>
      <c r="R2564" s="151" t="s">
        <v>885</v>
      </c>
      <c r="T2564" s="151">
        <v>1</v>
      </c>
    </row>
    <row r="2565" spans="1:20" x14ac:dyDescent="0.2">
      <c r="A2565" s="151">
        <f t="shared" si="436"/>
        <v>65040</v>
      </c>
      <c r="B2565" s="151">
        <f t="shared" si="437"/>
        <v>6</v>
      </c>
      <c r="C2565" s="152">
        <f t="shared" si="438"/>
        <v>50</v>
      </c>
      <c r="D2565" s="152" t="str">
        <f t="shared" si="439"/>
        <v>関</v>
      </c>
      <c r="E2565" s="152" t="str">
        <f t="shared" si="440"/>
        <v>和貴</v>
      </c>
      <c r="F2565" s="153" t="str">
        <f t="shared" si="441"/>
        <v>ｾｷ</v>
      </c>
      <c r="G2565" s="153" t="str">
        <f t="shared" si="442"/>
        <v>ｶｽﾞｷ</v>
      </c>
      <c r="H2565" s="154">
        <f t="shared" si="443"/>
        <v>1</v>
      </c>
      <c r="I2565" s="152" t="str">
        <f t="shared" si="444"/>
        <v>都東村山</v>
      </c>
      <c r="K2565" s="152" t="str">
        <f t="shared" si="445"/>
        <v>男</v>
      </c>
      <c r="M2565" s="151">
        <v>65040</v>
      </c>
      <c r="N2565" s="151" t="s">
        <v>415</v>
      </c>
      <c r="O2565" s="151" t="s">
        <v>6413</v>
      </c>
      <c r="P2565" s="151" t="s">
        <v>416</v>
      </c>
      <c r="Q2565" s="151" t="s">
        <v>376</v>
      </c>
      <c r="R2565" s="151" t="s">
        <v>885</v>
      </c>
      <c r="T2565" s="151">
        <v>1</v>
      </c>
    </row>
    <row r="2566" spans="1:20" x14ac:dyDescent="0.2">
      <c r="A2566" s="151">
        <f t="shared" si="436"/>
        <v>65041</v>
      </c>
      <c r="B2566" s="151">
        <f t="shared" si="437"/>
        <v>6</v>
      </c>
      <c r="C2566" s="152">
        <f t="shared" si="438"/>
        <v>50</v>
      </c>
      <c r="D2566" s="152" t="str">
        <f t="shared" si="439"/>
        <v>濵田</v>
      </c>
      <c r="E2566" s="152" t="str">
        <f t="shared" si="440"/>
        <v>朗</v>
      </c>
      <c r="F2566" s="153" t="str">
        <f t="shared" si="441"/>
        <v>ﾊﾏﾀﾞ</v>
      </c>
      <c r="G2566" s="153" t="str">
        <f t="shared" si="442"/>
        <v>ﾛｳ</v>
      </c>
      <c r="H2566" s="154">
        <f t="shared" si="443"/>
        <v>1</v>
      </c>
      <c r="I2566" s="152" t="str">
        <f t="shared" si="444"/>
        <v>都東村山</v>
      </c>
      <c r="K2566" s="152" t="str">
        <f t="shared" si="445"/>
        <v>男</v>
      </c>
      <c r="M2566" s="151">
        <v>65041</v>
      </c>
      <c r="N2566" s="151" t="s">
        <v>6414</v>
      </c>
      <c r="O2566" s="151" t="s">
        <v>6415</v>
      </c>
      <c r="P2566" s="151" t="s">
        <v>5079</v>
      </c>
      <c r="Q2566" s="151" t="s">
        <v>6416</v>
      </c>
      <c r="R2566" s="151" t="s">
        <v>885</v>
      </c>
      <c r="T2566" s="151">
        <v>1</v>
      </c>
    </row>
    <row r="2567" spans="1:20" x14ac:dyDescent="0.2">
      <c r="A2567" s="151">
        <f t="shared" si="436"/>
        <v>65042</v>
      </c>
      <c r="B2567" s="151">
        <f t="shared" si="437"/>
        <v>6</v>
      </c>
      <c r="C2567" s="152">
        <f t="shared" si="438"/>
        <v>50</v>
      </c>
      <c r="D2567" s="152" t="str">
        <f t="shared" si="439"/>
        <v>溝口</v>
      </c>
      <c r="E2567" s="152" t="str">
        <f t="shared" si="440"/>
        <v>航平</v>
      </c>
      <c r="F2567" s="153" t="str">
        <f t="shared" si="441"/>
        <v>ﾐｿﾞｸﾞﾁ</v>
      </c>
      <c r="G2567" s="153" t="str">
        <f t="shared" si="442"/>
        <v>ｺｳﾍｲ</v>
      </c>
      <c r="H2567" s="154">
        <f t="shared" si="443"/>
        <v>1</v>
      </c>
      <c r="I2567" s="152" t="str">
        <f t="shared" si="444"/>
        <v>都東村山</v>
      </c>
      <c r="K2567" s="152" t="str">
        <f t="shared" si="445"/>
        <v>男</v>
      </c>
      <c r="M2567" s="151">
        <v>65042</v>
      </c>
      <c r="N2567" s="151" t="s">
        <v>6417</v>
      </c>
      <c r="O2567" s="151" t="s">
        <v>994</v>
      </c>
      <c r="P2567" s="151" t="s">
        <v>6418</v>
      </c>
      <c r="Q2567" s="151" t="s">
        <v>355</v>
      </c>
      <c r="R2567" s="151" t="s">
        <v>885</v>
      </c>
      <c r="T2567" s="151">
        <v>1</v>
      </c>
    </row>
    <row r="2568" spans="1:20" x14ac:dyDescent="0.2">
      <c r="A2568" s="151">
        <f t="shared" si="436"/>
        <v>65051</v>
      </c>
      <c r="B2568" s="151">
        <f t="shared" si="437"/>
        <v>6</v>
      </c>
      <c r="C2568" s="152">
        <f t="shared" si="438"/>
        <v>50</v>
      </c>
      <c r="D2568" s="152" t="str">
        <f t="shared" si="439"/>
        <v>比嘉</v>
      </c>
      <c r="E2568" s="152" t="str">
        <f t="shared" si="440"/>
        <v>真帆</v>
      </c>
      <c r="F2568" s="153" t="str">
        <f t="shared" si="441"/>
        <v>ﾋｶﾞ</v>
      </c>
      <c r="G2568" s="153" t="str">
        <f t="shared" si="442"/>
        <v>ﾏﾎ</v>
      </c>
      <c r="H2568" s="154">
        <f t="shared" si="443"/>
        <v>1</v>
      </c>
      <c r="I2568" s="152" t="str">
        <f t="shared" si="444"/>
        <v>都東村山</v>
      </c>
      <c r="K2568" s="152" t="str">
        <f t="shared" si="445"/>
        <v>女</v>
      </c>
      <c r="M2568" s="151">
        <v>65051</v>
      </c>
      <c r="N2568" s="151" t="s">
        <v>6419</v>
      </c>
      <c r="O2568" s="151" t="s">
        <v>252</v>
      </c>
      <c r="P2568" s="151" t="s">
        <v>6420</v>
      </c>
      <c r="Q2568" s="151" t="s">
        <v>560</v>
      </c>
      <c r="R2568" s="151" t="s">
        <v>886</v>
      </c>
      <c r="T2568" s="151">
        <v>1</v>
      </c>
    </row>
    <row r="2569" spans="1:20" x14ac:dyDescent="0.2">
      <c r="A2569" s="151">
        <f t="shared" si="436"/>
        <v>65052</v>
      </c>
      <c r="B2569" s="151">
        <f t="shared" si="437"/>
        <v>6</v>
      </c>
      <c r="C2569" s="152">
        <f t="shared" si="438"/>
        <v>50</v>
      </c>
      <c r="D2569" s="152" t="str">
        <f t="shared" si="439"/>
        <v>大髙</v>
      </c>
      <c r="E2569" s="152" t="str">
        <f t="shared" si="440"/>
        <v>光咲生</v>
      </c>
      <c r="F2569" s="153" t="str">
        <f t="shared" si="441"/>
        <v>ｵｵﾀｶ</v>
      </c>
      <c r="G2569" s="153" t="str">
        <f t="shared" si="442"/>
        <v>ﾐｻｷ</v>
      </c>
      <c r="H2569" s="154">
        <f t="shared" si="443"/>
        <v>1</v>
      </c>
      <c r="I2569" s="152" t="str">
        <f t="shared" si="444"/>
        <v>都東村山</v>
      </c>
      <c r="K2569" s="152" t="str">
        <f t="shared" si="445"/>
        <v>女</v>
      </c>
      <c r="M2569" s="151">
        <v>65052</v>
      </c>
      <c r="N2569" s="151" t="s">
        <v>4517</v>
      </c>
      <c r="O2569" s="151" t="s">
        <v>6421</v>
      </c>
      <c r="P2569" s="151" t="s">
        <v>4518</v>
      </c>
      <c r="Q2569" s="151" t="s">
        <v>350</v>
      </c>
      <c r="R2569" s="151" t="s">
        <v>886</v>
      </c>
      <c r="T2569" s="151">
        <v>1</v>
      </c>
    </row>
    <row r="2570" spans="1:20" x14ac:dyDescent="0.2">
      <c r="A2570" s="151">
        <f t="shared" si="436"/>
        <v>65080</v>
      </c>
      <c r="B2570" s="151">
        <f t="shared" si="437"/>
        <v>6</v>
      </c>
      <c r="C2570" s="152">
        <f t="shared" si="438"/>
        <v>50</v>
      </c>
      <c r="D2570" s="152" t="str">
        <f t="shared" si="439"/>
        <v>小関</v>
      </c>
      <c r="E2570" s="152" t="str">
        <f t="shared" si="440"/>
        <v>春香</v>
      </c>
      <c r="F2570" s="153" t="str">
        <f t="shared" si="441"/>
        <v>ｺｾｷ</v>
      </c>
      <c r="G2570" s="153" t="str">
        <f t="shared" si="442"/>
        <v>ﾊﾙｶ</v>
      </c>
      <c r="H2570" s="154">
        <f t="shared" si="443"/>
        <v>3</v>
      </c>
      <c r="I2570" s="152" t="str">
        <f t="shared" si="444"/>
        <v>都東村山</v>
      </c>
      <c r="K2570" s="152" t="str">
        <f t="shared" si="445"/>
        <v>女</v>
      </c>
      <c r="M2570" s="151">
        <v>65080</v>
      </c>
      <c r="N2570" s="151" t="s">
        <v>2987</v>
      </c>
      <c r="O2570" s="151" t="s">
        <v>2784</v>
      </c>
      <c r="P2570" s="151" t="s">
        <v>2988</v>
      </c>
      <c r="Q2570" s="151" t="s">
        <v>364</v>
      </c>
      <c r="R2570" s="151" t="s">
        <v>886</v>
      </c>
      <c r="T2570" s="151">
        <v>3</v>
      </c>
    </row>
    <row r="2571" spans="1:20" x14ac:dyDescent="0.2">
      <c r="A2571" s="151">
        <f t="shared" si="436"/>
        <v>65081</v>
      </c>
      <c r="B2571" s="151">
        <f t="shared" si="437"/>
        <v>6</v>
      </c>
      <c r="C2571" s="152">
        <f t="shared" si="438"/>
        <v>50</v>
      </c>
      <c r="D2571" s="152" t="str">
        <f t="shared" si="439"/>
        <v>大畑</v>
      </c>
      <c r="E2571" s="152" t="str">
        <f t="shared" si="440"/>
        <v>瑞姫</v>
      </c>
      <c r="F2571" s="153" t="str">
        <f t="shared" si="441"/>
        <v>ｵｵﾊﾀ</v>
      </c>
      <c r="G2571" s="153" t="str">
        <f t="shared" si="442"/>
        <v>ﾐｽﾞｷ</v>
      </c>
      <c r="H2571" s="154">
        <f t="shared" si="443"/>
        <v>3</v>
      </c>
      <c r="I2571" s="152" t="str">
        <f t="shared" si="444"/>
        <v>都東村山</v>
      </c>
      <c r="K2571" s="152" t="str">
        <f t="shared" si="445"/>
        <v>女</v>
      </c>
      <c r="M2571" s="151">
        <v>65081</v>
      </c>
      <c r="N2571" s="151" t="s">
        <v>4924</v>
      </c>
      <c r="O2571" s="151" t="s">
        <v>4925</v>
      </c>
      <c r="P2571" s="151" t="s">
        <v>3430</v>
      </c>
      <c r="Q2571" s="151" t="s">
        <v>405</v>
      </c>
      <c r="R2571" s="151" t="s">
        <v>886</v>
      </c>
      <c r="T2571" s="151">
        <v>3</v>
      </c>
    </row>
    <row r="2572" spans="1:20" x14ac:dyDescent="0.2">
      <c r="A2572" s="151">
        <f t="shared" si="436"/>
        <v>65091</v>
      </c>
      <c r="B2572" s="151">
        <f t="shared" si="437"/>
        <v>6</v>
      </c>
      <c r="C2572" s="152">
        <f t="shared" si="438"/>
        <v>50</v>
      </c>
      <c r="D2572" s="152" t="str">
        <f t="shared" si="439"/>
        <v>金子</v>
      </c>
      <c r="E2572" s="152" t="str">
        <f t="shared" si="440"/>
        <v>有里</v>
      </c>
      <c r="F2572" s="153" t="str">
        <f t="shared" si="441"/>
        <v>ｶﾈｺ</v>
      </c>
      <c r="G2572" s="153" t="str">
        <f t="shared" si="442"/>
        <v>ﾕﾘ</v>
      </c>
      <c r="H2572" s="154">
        <f t="shared" si="443"/>
        <v>2</v>
      </c>
      <c r="I2572" s="152" t="str">
        <f t="shared" si="444"/>
        <v>都東村山</v>
      </c>
      <c r="K2572" s="152" t="str">
        <f t="shared" si="445"/>
        <v>女</v>
      </c>
      <c r="M2572" s="151">
        <v>65091</v>
      </c>
      <c r="N2572" s="151" t="s">
        <v>970</v>
      </c>
      <c r="O2572" s="151" t="s">
        <v>1720</v>
      </c>
      <c r="P2572" s="151" t="s">
        <v>971</v>
      </c>
      <c r="Q2572" s="151" t="s">
        <v>320</v>
      </c>
      <c r="R2572" s="151" t="s">
        <v>886</v>
      </c>
      <c r="T2572" s="151">
        <v>2</v>
      </c>
    </row>
    <row r="2573" spans="1:20" x14ac:dyDescent="0.2">
      <c r="A2573" s="151">
        <f t="shared" si="436"/>
        <v>65126</v>
      </c>
      <c r="B2573" s="151">
        <f t="shared" si="437"/>
        <v>6</v>
      </c>
      <c r="C2573" s="152">
        <f t="shared" si="438"/>
        <v>51</v>
      </c>
      <c r="D2573" s="152" t="str">
        <f t="shared" si="439"/>
        <v>黒澤</v>
      </c>
      <c r="E2573" s="152" t="str">
        <f t="shared" si="440"/>
        <v>翔太</v>
      </c>
      <c r="F2573" s="153" t="str">
        <f t="shared" si="441"/>
        <v>ｸﾛｻﾜ</v>
      </c>
      <c r="G2573" s="153" t="str">
        <f t="shared" si="442"/>
        <v>ｼｮｳﾀ</v>
      </c>
      <c r="H2573" s="154">
        <f t="shared" si="443"/>
        <v>3</v>
      </c>
      <c r="I2573" s="152" t="str">
        <f t="shared" si="444"/>
        <v>都東村山西</v>
      </c>
      <c r="K2573" s="152" t="str">
        <f t="shared" si="445"/>
        <v>男</v>
      </c>
      <c r="M2573" s="151">
        <v>65126</v>
      </c>
      <c r="N2573" s="151" t="s">
        <v>1648</v>
      </c>
      <c r="O2573" s="151" t="s">
        <v>181</v>
      </c>
      <c r="P2573" s="151" t="s">
        <v>1649</v>
      </c>
      <c r="Q2573" s="151" t="s">
        <v>462</v>
      </c>
      <c r="R2573" s="151" t="s">
        <v>885</v>
      </c>
      <c r="T2573" s="151">
        <v>3</v>
      </c>
    </row>
    <row r="2574" spans="1:20" x14ac:dyDescent="0.2">
      <c r="A2574" s="151">
        <f t="shared" si="436"/>
        <v>65127</v>
      </c>
      <c r="B2574" s="151">
        <f t="shared" si="437"/>
        <v>6</v>
      </c>
      <c r="C2574" s="152">
        <f t="shared" si="438"/>
        <v>51</v>
      </c>
      <c r="D2574" s="152" t="str">
        <f t="shared" si="439"/>
        <v>林</v>
      </c>
      <c r="E2574" s="152" t="str">
        <f t="shared" si="440"/>
        <v>翔太</v>
      </c>
      <c r="F2574" s="153" t="str">
        <f t="shared" si="441"/>
        <v>ﾊﾔｼ</v>
      </c>
      <c r="G2574" s="153" t="str">
        <f t="shared" si="442"/>
        <v>ｼｮｳﾀ</v>
      </c>
      <c r="H2574" s="154">
        <f t="shared" si="443"/>
        <v>3</v>
      </c>
      <c r="I2574" s="152" t="str">
        <f t="shared" si="444"/>
        <v>都東村山西</v>
      </c>
      <c r="K2574" s="152" t="str">
        <f t="shared" si="445"/>
        <v>男</v>
      </c>
      <c r="M2574" s="151">
        <v>65127</v>
      </c>
      <c r="N2574" s="151" t="s">
        <v>961</v>
      </c>
      <c r="O2574" s="151" t="s">
        <v>181</v>
      </c>
      <c r="P2574" s="151" t="s">
        <v>962</v>
      </c>
      <c r="Q2574" s="151" t="s">
        <v>462</v>
      </c>
      <c r="R2574" s="151" t="s">
        <v>885</v>
      </c>
      <c r="T2574" s="151">
        <v>3</v>
      </c>
    </row>
    <row r="2575" spans="1:20" x14ac:dyDescent="0.2">
      <c r="A2575" s="151">
        <f t="shared" si="436"/>
        <v>65128</v>
      </c>
      <c r="B2575" s="151">
        <f t="shared" si="437"/>
        <v>6</v>
      </c>
      <c r="C2575" s="152">
        <f t="shared" si="438"/>
        <v>51</v>
      </c>
      <c r="D2575" s="152" t="str">
        <f t="shared" si="439"/>
        <v>圷</v>
      </c>
      <c r="E2575" s="152" t="str">
        <f t="shared" si="440"/>
        <v>渚里</v>
      </c>
      <c r="F2575" s="153" t="str">
        <f t="shared" si="441"/>
        <v>ｱｸﾂ</v>
      </c>
      <c r="G2575" s="153" t="str">
        <f t="shared" si="442"/>
        <v>ﾅｷﾞｻ</v>
      </c>
      <c r="H2575" s="154">
        <f t="shared" si="443"/>
        <v>3</v>
      </c>
      <c r="I2575" s="152" t="str">
        <f t="shared" si="444"/>
        <v>都東村山西</v>
      </c>
      <c r="K2575" s="152" t="str">
        <f t="shared" si="445"/>
        <v>男</v>
      </c>
      <c r="M2575" s="151">
        <v>65128</v>
      </c>
      <c r="N2575" s="151" t="s">
        <v>2989</v>
      </c>
      <c r="O2575" s="151" t="s">
        <v>2990</v>
      </c>
      <c r="P2575" s="151" t="s">
        <v>22</v>
      </c>
      <c r="Q2575" s="151" t="s">
        <v>568</v>
      </c>
      <c r="R2575" s="151" t="s">
        <v>885</v>
      </c>
      <c r="T2575" s="151">
        <v>3</v>
      </c>
    </row>
    <row r="2576" spans="1:20" x14ac:dyDescent="0.2">
      <c r="A2576" s="151">
        <f t="shared" si="436"/>
        <v>65129</v>
      </c>
      <c r="B2576" s="151">
        <f t="shared" si="437"/>
        <v>6</v>
      </c>
      <c r="C2576" s="152">
        <f t="shared" si="438"/>
        <v>51</v>
      </c>
      <c r="D2576" s="152" t="str">
        <f t="shared" si="439"/>
        <v>佐藤</v>
      </c>
      <c r="E2576" s="152" t="str">
        <f t="shared" si="440"/>
        <v>浩志</v>
      </c>
      <c r="F2576" s="153" t="str">
        <f t="shared" si="441"/>
        <v>ｻﾄｳ</v>
      </c>
      <c r="G2576" s="153" t="str">
        <f t="shared" si="442"/>
        <v>ｺｳｼ</v>
      </c>
      <c r="H2576" s="154">
        <f t="shared" si="443"/>
        <v>3</v>
      </c>
      <c r="I2576" s="152" t="str">
        <f t="shared" si="444"/>
        <v>都東村山西</v>
      </c>
      <c r="K2576" s="152" t="str">
        <f t="shared" si="445"/>
        <v>男</v>
      </c>
      <c r="M2576" s="151">
        <v>65129</v>
      </c>
      <c r="N2576" s="151" t="s">
        <v>101</v>
      </c>
      <c r="O2576" s="151" t="s">
        <v>3059</v>
      </c>
      <c r="P2576" s="151" t="s">
        <v>313</v>
      </c>
      <c r="Q2576" s="151" t="s">
        <v>1370</v>
      </c>
      <c r="R2576" s="151" t="s">
        <v>885</v>
      </c>
      <c r="T2576" s="151">
        <v>3</v>
      </c>
    </row>
    <row r="2577" spans="1:20" x14ac:dyDescent="0.2">
      <c r="A2577" s="151">
        <f t="shared" si="436"/>
        <v>65130</v>
      </c>
      <c r="B2577" s="151">
        <f t="shared" si="437"/>
        <v>6</v>
      </c>
      <c r="C2577" s="152">
        <f t="shared" si="438"/>
        <v>51</v>
      </c>
      <c r="D2577" s="152" t="str">
        <f t="shared" si="439"/>
        <v>伊菅</v>
      </c>
      <c r="E2577" s="152" t="str">
        <f t="shared" si="440"/>
        <v>良行</v>
      </c>
      <c r="F2577" s="153" t="str">
        <f t="shared" si="441"/>
        <v>ｲｽｹﾞ</v>
      </c>
      <c r="G2577" s="153" t="str">
        <f t="shared" si="442"/>
        <v>ﾖｼﾕｷ</v>
      </c>
      <c r="H2577" s="154">
        <f t="shared" si="443"/>
        <v>3</v>
      </c>
      <c r="I2577" s="152" t="str">
        <f t="shared" si="444"/>
        <v>都東村山西</v>
      </c>
      <c r="K2577" s="152" t="str">
        <f t="shared" si="445"/>
        <v>男</v>
      </c>
      <c r="M2577" s="151">
        <v>65130</v>
      </c>
      <c r="N2577" s="151" t="s">
        <v>4781</v>
      </c>
      <c r="O2577" s="151" t="s">
        <v>4782</v>
      </c>
      <c r="P2577" s="151" t="s">
        <v>4783</v>
      </c>
      <c r="Q2577" s="151" t="s">
        <v>977</v>
      </c>
      <c r="R2577" s="151" t="s">
        <v>885</v>
      </c>
      <c r="T2577" s="151">
        <v>3</v>
      </c>
    </row>
    <row r="2578" spans="1:20" x14ac:dyDescent="0.2">
      <c r="A2578" s="151">
        <f t="shared" si="436"/>
        <v>65132</v>
      </c>
      <c r="B2578" s="151">
        <f t="shared" si="437"/>
        <v>6</v>
      </c>
      <c r="C2578" s="152">
        <f t="shared" si="438"/>
        <v>51</v>
      </c>
      <c r="D2578" s="152" t="str">
        <f t="shared" si="439"/>
        <v>川島</v>
      </c>
      <c r="E2578" s="152" t="str">
        <f t="shared" si="440"/>
        <v>央己</v>
      </c>
      <c r="F2578" s="153" t="str">
        <f t="shared" si="441"/>
        <v>ｶﾜｼﾏ</v>
      </c>
      <c r="G2578" s="153" t="str">
        <f t="shared" si="442"/>
        <v>ﾋﾛｷ</v>
      </c>
      <c r="H2578" s="154">
        <f t="shared" si="443"/>
        <v>2</v>
      </c>
      <c r="I2578" s="152" t="str">
        <f t="shared" si="444"/>
        <v>都東村山西</v>
      </c>
      <c r="K2578" s="152" t="str">
        <f t="shared" si="445"/>
        <v>男</v>
      </c>
      <c r="M2578" s="151">
        <v>65132</v>
      </c>
      <c r="N2578" s="151" t="s">
        <v>109</v>
      </c>
      <c r="O2578" s="151" t="s">
        <v>4784</v>
      </c>
      <c r="P2578" s="151" t="s">
        <v>333</v>
      </c>
      <c r="Q2578" s="151" t="s">
        <v>391</v>
      </c>
      <c r="R2578" s="151" t="s">
        <v>885</v>
      </c>
      <c r="T2578" s="151">
        <v>2</v>
      </c>
    </row>
    <row r="2579" spans="1:20" x14ac:dyDescent="0.2">
      <c r="A2579" s="151">
        <f t="shared" si="436"/>
        <v>65133</v>
      </c>
      <c r="B2579" s="151">
        <f t="shared" si="437"/>
        <v>6</v>
      </c>
      <c r="C2579" s="152">
        <f t="shared" si="438"/>
        <v>51</v>
      </c>
      <c r="D2579" s="152" t="str">
        <f t="shared" si="439"/>
        <v>神保</v>
      </c>
      <c r="E2579" s="152" t="str">
        <f t="shared" si="440"/>
        <v>優翔</v>
      </c>
      <c r="F2579" s="153" t="str">
        <f t="shared" si="441"/>
        <v>ｼﾞﾝﾎﾞ</v>
      </c>
      <c r="G2579" s="153" t="str">
        <f t="shared" si="442"/>
        <v>ﾕｳﾄ</v>
      </c>
      <c r="H2579" s="154">
        <f t="shared" si="443"/>
        <v>2</v>
      </c>
      <c r="I2579" s="152" t="str">
        <f t="shared" si="444"/>
        <v>都東村山西</v>
      </c>
      <c r="K2579" s="152" t="str">
        <f t="shared" si="445"/>
        <v>男</v>
      </c>
      <c r="M2579" s="151">
        <v>65133</v>
      </c>
      <c r="N2579" s="151" t="s">
        <v>4785</v>
      </c>
      <c r="O2579" s="151" t="s">
        <v>4786</v>
      </c>
      <c r="P2579" s="151" t="s">
        <v>4787</v>
      </c>
      <c r="Q2579" s="151" t="s">
        <v>423</v>
      </c>
      <c r="R2579" s="151" t="s">
        <v>885</v>
      </c>
      <c r="T2579" s="151">
        <v>2</v>
      </c>
    </row>
    <row r="2580" spans="1:20" x14ac:dyDescent="0.2">
      <c r="A2580" s="151">
        <f t="shared" si="436"/>
        <v>65134</v>
      </c>
      <c r="B2580" s="151">
        <f t="shared" si="437"/>
        <v>6</v>
      </c>
      <c r="C2580" s="152">
        <f t="shared" si="438"/>
        <v>51</v>
      </c>
      <c r="D2580" s="152" t="str">
        <f t="shared" si="439"/>
        <v>丸山</v>
      </c>
      <c r="E2580" s="152" t="str">
        <f t="shared" si="440"/>
        <v>颯樹</v>
      </c>
      <c r="F2580" s="153" t="str">
        <f t="shared" si="441"/>
        <v>ﾏﾙﾔﾏ</v>
      </c>
      <c r="G2580" s="153" t="str">
        <f t="shared" si="442"/>
        <v>ｻﾂｷ</v>
      </c>
      <c r="H2580" s="154">
        <f t="shared" si="443"/>
        <v>2</v>
      </c>
      <c r="I2580" s="152" t="str">
        <f t="shared" si="444"/>
        <v>都東村山西</v>
      </c>
      <c r="K2580" s="152" t="str">
        <f t="shared" si="445"/>
        <v>男</v>
      </c>
      <c r="M2580" s="151">
        <v>65134</v>
      </c>
      <c r="N2580" s="151" t="s">
        <v>125</v>
      </c>
      <c r="O2580" s="151" t="s">
        <v>4788</v>
      </c>
      <c r="P2580" s="151" t="s">
        <v>399</v>
      </c>
      <c r="Q2580" s="151" t="s">
        <v>459</v>
      </c>
      <c r="R2580" s="151" t="s">
        <v>885</v>
      </c>
      <c r="T2580" s="151">
        <v>2</v>
      </c>
    </row>
    <row r="2581" spans="1:20" x14ac:dyDescent="0.2">
      <c r="A2581" s="151">
        <f t="shared" si="436"/>
        <v>65135</v>
      </c>
      <c r="B2581" s="151">
        <f t="shared" si="437"/>
        <v>6</v>
      </c>
      <c r="C2581" s="152">
        <f t="shared" si="438"/>
        <v>51</v>
      </c>
      <c r="D2581" s="152" t="str">
        <f t="shared" si="439"/>
        <v>高山</v>
      </c>
      <c r="E2581" s="152" t="str">
        <f t="shared" si="440"/>
        <v>左内</v>
      </c>
      <c r="F2581" s="153" t="str">
        <f t="shared" si="441"/>
        <v>ﾀｶﾔﾏ</v>
      </c>
      <c r="G2581" s="153" t="str">
        <f t="shared" si="442"/>
        <v>ｻﾅｲ</v>
      </c>
      <c r="H2581" s="154">
        <f t="shared" si="443"/>
        <v>2</v>
      </c>
      <c r="I2581" s="152" t="str">
        <f t="shared" si="444"/>
        <v>都東村山西</v>
      </c>
      <c r="K2581" s="152" t="str">
        <f t="shared" si="445"/>
        <v>男</v>
      </c>
      <c r="M2581" s="151">
        <v>65135</v>
      </c>
      <c r="N2581" s="151" t="s">
        <v>4789</v>
      </c>
      <c r="O2581" s="151" t="s">
        <v>4790</v>
      </c>
      <c r="P2581" s="151" t="s">
        <v>522</v>
      </c>
      <c r="Q2581" s="151" t="s">
        <v>4791</v>
      </c>
      <c r="R2581" s="151" t="s">
        <v>885</v>
      </c>
      <c r="T2581" s="151">
        <v>2</v>
      </c>
    </row>
    <row r="2582" spans="1:20" x14ac:dyDescent="0.2">
      <c r="A2582" s="151">
        <f t="shared" si="436"/>
        <v>65136</v>
      </c>
      <c r="B2582" s="151">
        <f t="shared" si="437"/>
        <v>6</v>
      </c>
      <c r="C2582" s="152">
        <f t="shared" si="438"/>
        <v>51</v>
      </c>
      <c r="D2582" s="152" t="str">
        <f t="shared" si="439"/>
        <v>山田</v>
      </c>
      <c r="E2582" s="152" t="str">
        <f t="shared" si="440"/>
        <v>翔稀</v>
      </c>
      <c r="F2582" s="153" t="str">
        <f t="shared" si="441"/>
        <v>ﾔﾏﾀﾞ</v>
      </c>
      <c r="G2582" s="153" t="str">
        <f t="shared" si="442"/>
        <v>ｼｮｳｷ</v>
      </c>
      <c r="H2582" s="154">
        <f t="shared" si="443"/>
        <v>1</v>
      </c>
      <c r="I2582" s="152" t="str">
        <f t="shared" si="444"/>
        <v>都東村山西</v>
      </c>
      <c r="K2582" s="152" t="str">
        <f t="shared" si="445"/>
        <v>男</v>
      </c>
      <c r="M2582" s="151">
        <v>65136</v>
      </c>
      <c r="N2582" s="151" t="s">
        <v>103</v>
      </c>
      <c r="O2582" s="151" t="s">
        <v>6422</v>
      </c>
      <c r="P2582" s="151" t="s">
        <v>317</v>
      </c>
      <c r="Q2582" s="151" t="s">
        <v>1744</v>
      </c>
      <c r="R2582" s="151" t="s">
        <v>885</v>
      </c>
      <c r="T2582" s="151">
        <v>1</v>
      </c>
    </row>
    <row r="2583" spans="1:20" x14ac:dyDescent="0.2">
      <c r="A2583" s="151">
        <f t="shared" si="436"/>
        <v>65160</v>
      </c>
      <c r="B2583" s="151">
        <f t="shared" si="437"/>
        <v>6</v>
      </c>
      <c r="C2583" s="152">
        <f t="shared" si="438"/>
        <v>51</v>
      </c>
      <c r="D2583" s="152" t="str">
        <f t="shared" si="439"/>
        <v>中野</v>
      </c>
      <c r="E2583" s="152" t="str">
        <f t="shared" si="440"/>
        <v>佑紀</v>
      </c>
      <c r="F2583" s="153" t="str">
        <f t="shared" si="441"/>
        <v>ﾅｶﾉ</v>
      </c>
      <c r="G2583" s="153" t="str">
        <f t="shared" si="442"/>
        <v>ﾕｷ</v>
      </c>
      <c r="H2583" s="154">
        <f t="shared" si="443"/>
        <v>2</v>
      </c>
      <c r="I2583" s="152" t="str">
        <f t="shared" si="444"/>
        <v>都東村山西</v>
      </c>
      <c r="K2583" s="152" t="str">
        <f t="shared" si="445"/>
        <v>女</v>
      </c>
      <c r="M2583" s="151">
        <v>65160</v>
      </c>
      <c r="N2583" s="151" t="s">
        <v>262</v>
      </c>
      <c r="O2583" s="151" t="s">
        <v>4792</v>
      </c>
      <c r="P2583" s="151" t="s">
        <v>577</v>
      </c>
      <c r="Q2583" s="151" t="s">
        <v>464</v>
      </c>
      <c r="R2583" s="151" t="s">
        <v>886</v>
      </c>
      <c r="T2583" s="151">
        <v>2</v>
      </c>
    </row>
    <row r="2584" spans="1:20" x14ac:dyDescent="0.2">
      <c r="A2584" s="151">
        <f t="shared" si="436"/>
        <v>65161</v>
      </c>
      <c r="B2584" s="151">
        <f t="shared" si="437"/>
        <v>6</v>
      </c>
      <c r="C2584" s="152">
        <f t="shared" si="438"/>
        <v>51</v>
      </c>
      <c r="D2584" s="152" t="str">
        <f t="shared" si="439"/>
        <v>竝木</v>
      </c>
      <c r="E2584" s="152" t="str">
        <f t="shared" si="440"/>
        <v>麗奈</v>
      </c>
      <c r="F2584" s="153" t="str">
        <f t="shared" si="441"/>
        <v>ﾅﾐｷ</v>
      </c>
      <c r="G2584" s="153" t="str">
        <f t="shared" si="442"/>
        <v>ﾚｲﾅ</v>
      </c>
      <c r="H2584" s="154">
        <f t="shared" si="443"/>
        <v>1</v>
      </c>
      <c r="I2584" s="152" t="str">
        <f t="shared" si="444"/>
        <v>都東村山西</v>
      </c>
      <c r="K2584" s="152" t="str">
        <f t="shared" si="445"/>
        <v>女</v>
      </c>
      <c r="M2584" s="151">
        <v>65161</v>
      </c>
      <c r="N2584" s="151" t="s">
        <v>6423</v>
      </c>
      <c r="O2584" s="151" t="s">
        <v>6424</v>
      </c>
      <c r="P2584" s="151" t="s">
        <v>5851</v>
      </c>
      <c r="Q2584" s="151" t="s">
        <v>1426</v>
      </c>
      <c r="R2584" s="151" t="s">
        <v>886</v>
      </c>
      <c r="T2584" s="151">
        <v>1</v>
      </c>
    </row>
    <row r="2585" spans="1:20" x14ac:dyDescent="0.2">
      <c r="A2585" s="151">
        <f t="shared" ref="A2585:A2648" si="446">M2585</f>
        <v>65252</v>
      </c>
      <c r="B2585" s="151">
        <f t="shared" ref="B2585:B2648" si="447">ROUNDDOWN(A2585/10000,0)</f>
        <v>6</v>
      </c>
      <c r="C2585" s="152">
        <f t="shared" ref="C2585:C2648" si="448">ROUNDDOWN((A2585-B2585*10000)/100,0)</f>
        <v>52</v>
      </c>
      <c r="D2585" s="152" t="str">
        <f t="shared" ref="D2585:D2648" si="449">N2585</f>
        <v>橋本</v>
      </c>
      <c r="E2585" s="152" t="str">
        <f t="shared" ref="E2585:E2648" si="450">O2585</f>
        <v>悠香</v>
      </c>
      <c r="F2585" s="153" t="str">
        <f t="shared" ref="F2585:F2648" si="451">P2585</f>
        <v>ﾊｼﾓﾄ</v>
      </c>
      <c r="G2585" s="153" t="str">
        <f t="shared" ref="G2585:G2648" si="452">Q2585</f>
        <v>ﾕｶ</v>
      </c>
      <c r="H2585" s="154">
        <f t="shared" ref="H2585:H2648" si="453">T2585</f>
        <v>2</v>
      </c>
      <c r="I2585" s="152" t="str">
        <f t="shared" ref="I2585:I2648" si="454">VLOOKUP(B2585*100+C2585,テスト,2,0)</f>
        <v>日体桜華</v>
      </c>
      <c r="K2585" s="152" t="str">
        <f t="shared" ref="K2585:K2648" si="455">R2585</f>
        <v>女</v>
      </c>
      <c r="M2585" s="151">
        <v>65252</v>
      </c>
      <c r="N2585" s="151" t="s">
        <v>945</v>
      </c>
      <c r="O2585" s="151" t="s">
        <v>1679</v>
      </c>
      <c r="P2585" s="151" t="s">
        <v>946</v>
      </c>
      <c r="Q2585" s="151" t="s">
        <v>347</v>
      </c>
      <c r="R2585" s="151" t="s">
        <v>886</v>
      </c>
      <c r="T2585" s="151">
        <v>2</v>
      </c>
    </row>
    <row r="2586" spans="1:20" x14ac:dyDescent="0.2">
      <c r="A2586" s="151">
        <f t="shared" si="446"/>
        <v>65253</v>
      </c>
      <c r="B2586" s="151">
        <f t="shared" si="447"/>
        <v>6</v>
      </c>
      <c r="C2586" s="152">
        <f t="shared" si="448"/>
        <v>52</v>
      </c>
      <c r="D2586" s="152" t="str">
        <f t="shared" si="449"/>
        <v>渡部</v>
      </c>
      <c r="E2586" s="152" t="str">
        <f t="shared" si="450"/>
        <v>知優</v>
      </c>
      <c r="F2586" s="153" t="str">
        <f t="shared" si="451"/>
        <v>ﾜﾀﾍﾞ</v>
      </c>
      <c r="G2586" s="153" t="str">
        <f t="shared" si="452"/>
        <v>ﾁﾋﾛ</v>
      </c>
      <c r="H2586" s="154">
        <f t="shared" si="453"/>
        <v>2</v>
      </c>
      <c r="I2586" s="152" t="str">
        <f t="shared" si="454"/>
        <v>日体桜華</v>
      </c>
      <c r="K2586" s="152" t="str">
        <f t="shared" si="455"/>
        <v>女</v>
      </c>
      <c r="M2586" s="151">
        <v>65253</v>
      </c>
      <c r="N2586" s="151" t="s">
        <v>240</v>
      </c>
      <c r="O2586" s="151" t="s">
        <v>3886</v>
      </c>
      <c r="P2586" s="151" t="s">
        <v>3549</v>
      </c>
      <c r="Q2586" s="151" t="s">
        <v>492</v>
      </c>
      <c r="R2586" s="151" t="s">
        <v>886</v>
      </c>
      <c r="T2586" s="151">
        <v>2</v>
      </c>
    </row>
    <row r="2587" spans="1:20" x14ac:dyDescent="0.2">
      <c r="A2587" s="151">
        <f t="shared" si="446"/>
        <v>65254</v>
      </c>
      <c r="B2587" s="151">
        <f t="shared" si="447"/>
        <v>6</v>
      </c>
      <c r="C2587" s="152">
        <f t="shared" si="448"/>
        <v>52</v>
      </c>
      <c r="D2587" s="152" t="str">
        <f t="shared" si="449"/>
        <v>和栗</v>
      </c>
      <c r="E2587" s="152" t="str">
        <f t="shared" si="450"/>
        <v>萌々花</v>
      </c>
      <c r="F2587" s="153" t="str">
        <f t="shared" si="451"/>
        <v>ﾜｸﾞﾘ</v>
      </c>
      <c r="G2587" s="153" t="str">
        <f t="shared" si="452"/>
        <v>ﾓﾓｶ</v>
      </c>
      <c r="H2587" s="154">
        <f t="shared" si="453"/>
        <v>2</v>
      </c>
      <c r="I2587" s="152" t="str">
        <f t="shared" si="454"/>
        <v>日体桜華</v>
      </c>
      <c r="K2587" s="152" t="str">
        <f t="shared" si="455"/>
        <v>女</v>
      </c>
      <c r="M2587" s="151">
        <v>65254</v>
      </c>
      <c r="N2587" s="151" t="s">
        <v>4793</v>
      </c>
      <c r="O2587" s="151" t="s">
        <v>4794</v>
      </c>
      <c r="P2587" s="151" t="s">
        <v>4795</v>
      </c>
      <c r="Q2587" s="151" t="s">
        <v>409</v>
      </c>
      <c r="R2587" s="151" t="s">
        <v>886</v>
      </c>
      <c r="T2587" s="151">
        <v>2</v>
      </c>
    </row>
    <row r="2588" spans="1:20" x14ac:dyDescent="0.2">
      <c r="A2588" s="151">
        <f t="shared" si="446"/>
        <v>65255</v>
      </c>
      <c r="B2588" s="151">
        <f t="shared" si="447"/>
        <v>6</v>
      </c>
      <c r="C2588" s="152">
        <f t="shared" si="448"/>
        <v>52</v>
      </c>
      <c r="D2588" s="152" t="str">
        <f t="shared" si="449"/>
        <v>杉本</v>
      </c>
      <c r="E2588" s="152" t="str">
        <f t="shared" si="450"/>
        <v>雅美子</v>
      </c>
      <c r="F2588" s="153" t="str">
        <f t="shared" si="451"/>
        <v>ｽｷﾞﾓﾄ</v>
      </c>
      <c r="G2588" s="153" t="str">
        <f t="shared" si="452"/>
        <v>ﾏﾐｺ</v>
      </c>
      <c r="H2588" s="154">
        <f t="shared" si="453"/>
        <v>1</v>
      </c>
      <c r="I2588" s="152" t="str">
        <f t="shared" si="454"/>
        <v>日体桜華</v>
      </c>
      <c r="K2588" s="152" t="str">
        <f t="shared" si="455"/>
        <v>女</v>
      </c>
      <c r="M2588" s="151">
        <v>65255</v>
      </c>
      <c r="N2588" s="151" t="s">
        <v>183</v>
      </c>
      <c r="O2588" s="151" t="s">
        <v>5421</v>
      </c>
      <c r="P2588" s="151" t="s">
        <v>434</v>
      </c>
      <c r="Q2588" s="151" t="s">
        <v>5422</v>
      </c>
      <c r="R2588" s="151" t="s">
        <v>886</v>
      </c>
      <c r="T2588" s="151">
        <v>1</v>
      </c>
    </row>
    <row r="2589" spans="1:20" x14ac:dyDescent="0.2">
      <c r="A2589" s="151">
        <f t="shared" si="446"/>
        <v>65256</v>
      </c>
      <c r="B2589" s="151">
        <f t="shared" si="447"/>
        <v>6</v>
      </c>
      <c r="C2589" s="152">
        <f t="shared" si="448"/>
        <v>52</v>
      </c>
      <c r="D2589" s="152" t="str">
        <f t="shared" si="449"/>
        <v>石阪</v>
      </c>
      <c r="E2589" s="152" t="str">
        <f t="shared" si="450"/>
        <v>碧衣</v>
      </c>
      <c r="F2589" s="153" t="str">
        <f t="shared" si="451"/>
        <v>ｲｼｻﾞｶ</v>
      </c>
      <c r="G2589" s="153" t="str">
        <f t="shared" si="452"/>
        <v>ｱｵｲ</v>
      </c>
      <c r="H2589" s="154">
        <f t="shared" si="453"/>
        <v>1</v>
      </c>
      <c r="I2589" s="152" t="str">
        <f t="shared" si="454"/>
        <v>日体桜華</v>
      </c>
      <c r="K2589" s="152" t="str">
        <f t="shared" si="455"/>
        <v>女</v>
      </c>
      <c r="M2589" s="151">
        <v>65256</v>
      </c>
      <c r="N2589" s="151" t="s">
        <v>5353</v>
      </c>
      <c r="O2589" s="151" t="s">
        <v>5423</v>
      </c>
      <c r="P2589" s="151" t="s">
        <v>1325</v>
      </c>
      <c r="Q2589" s="151" t="s">
        <v>952</v>
      </c>
      <c r="R2589" s="151" t="s">
        <v>886</v>
      </c>
      <c r="T2589" s="151">
        <v>1</v>
      </c>
    </row>
    <row r="2590" spans="1:20" x14ac:dyDescent="0.2">
      <c r="A2590" s="151">
        <f t="shared" si="446"/>
        <v>65257</v>
      </c>
      <c r="B2590" s="151">
        <f t="shared" si="447"/>
        <v>6</v>
      </c>
      <c r="C2590" s="152">
        <f t="shared" si="448"/>
        <v>52</v>
      </c>
      <c r="D2590" s="152" t="str">
        <f t="shared" si="449"/>
        <v>小磯</v>
      </c>
      <c r="E2590" s="152" t="str">
        <f t="shared" si="450"/>
        <v>蛍</v>
      </c>
      <c r="F2590" s="153" t="str">
        <f t="shared" si="451"/>
        <v>ｺｲｿ</v>
      </c>
      <c r="G2590" s="153" t="str">
        <f t="shared" si="452"/>
        <v>ﾎﾀﾙ</v>
      </c>
      <c r="H2590" s="154">
        <f t="shared" si="453"/>
        <v>1</v>
      </c>
      <c r="I2590" s="152" t="str">
        <f t="shared" si="454"/>
        <v>日体桜華</v>
      </c>
      <c r="K2590" s="152" t="str">
        <f t="shared" si="455"/>
        <v>女</v>
      </c>
      <c r="M2590" s="151">
        <v>65257</v>
      </c>
      <c r="N2590" s="151" t="s">
        <v>5424</v>
      </c>
      <c r="O2590" s="151" t="s">
        <v>5425</v>
      </c>
      <c r="P2590" s="151" t="s">
        <v>5426</v>
      </c>
      <c r="Q2590" s="151" t="s">
        <v>5427</v>
      </c>
      <c r="R2590" s="151" t="s">
        <v>886</v>
      </c>
      <c r="T2590" s="151">
        <v>1</v>
      </c>
    </row>
    <row r="2591" spans="1:20" x14ac:dyDescent="0.2">
      <c r="A2591" s="151">
        <f t="shared" si="446"/>
        <v>65258</v>
      </c>
      <c r="B2591" s="151">
        <f t="shared" si="447"/>
        <v>6</v>
      </c>
      <c r="C2591" s="152">
        <f t="shared" si="448"/>
        <v>52</v>
      </c>
      <c r="D2591" s="152" t="str">
        <f t="shared" si="449"/>
        <v>梶川</v>
      </c>
      <c r="E2591" s="152" t="str">
        <f t="shared" si="450"/>
        <v>葵</v>
      </c>
      <c r="F2591" s="153" t="str">
        <f t="shared" si="451"/>
        <v>ｶｼﾞｶﾜ</v>
      </c>
      <c r="G2591" s="153" t="str">
        <f t="shared" si="452"/>
        <v>ｱｵｲ</v>
      </c>
      <c r="H2591" s="154">
        <f t="shared" si="453"/>
        <v>1</v>
      </c>
      <c r="I2591" s="152" t="str">
        <f t="shared" si="454"/>
        <v>日体桜華</v>
      </c>
      <c r="K2591" s="152" t="str">
        <f t="shared" si="455"/>
        <v>女</v>
      </c>
      <c r="M2591" s="151">
        <v>65258</v>
      </c>
      <c r="N2591" s="151" t="s">
        <v>5428</v>
      </c>
      <c r="O2591" s="151" t="s">
        <v>951</v>
      </c>
      <c r="P2591" s="151" t="s">
        <v>5429</v>
      </c>
      <c r="Q2591" s="151" t="s">
        <v>952</v>
      </c>
      <c r="R2591" s="151" t="s">
        <v>886</v>
      </c>
      <c r="T2591" s="151">
        <v>1</v>
      </c>
    </row>
    <row r="2592" spans="1:20" x14ac:dyDescent="0.2">
      <c r="A2592" s="151">
        <f t="shared" si="446"/>
        <v>65259</v>
      </c>
      <c r="B2592" s="151">
        <f t="shared" si="447"/>
        <v>6</v>
      </c>
      <c r="C2592" s="152">
        <f t="shared" si="448"/>
        <v>52</v>
      </c>
      <c r="D2592" s="152" t="str">
        <f t="shared" si="449"/>
        <v>山本</v>
      </c>
      <c r="E2592" s="152" t="str">
        <f t="shared" si="450"/>
        <v>優奈</v>
      </c>
      <c r="F2592" s="153" t="str">
        <f t="shared" si="451"/>
        <v>ﾔﾏﾓﾄ</v>
      </c>
      <c r="G2592" s="153" t="str">
        <f t="shared" si="452"/>
        <v>ﾕｳﾅ</v>
      </c>
      <c r="H2592" s="154">
        <f t="shared" si="453"/>
        <v>1</v>
      </c>
      <c r="I2592" s="152" t="str">
        <f t="shared" si="454"/>
        <v>日体桜華</v>
      </c>
      <c r="K2592" s="152" t="str">
        <f t="shared" si="455"/>
        <v>女</v>
      </c>
      <c r="M2592" s="151">
        <v>65259</v>
      </c>
      <c r="N2592" s="151" t="s">
        <v>129</v>
      </c>
      <c r="O2592" s="151" t="s">
        <v>3712</v>
      </c>
      <c r="P2592" s="151" t="s">
        <v>384</v>
      </c>
      <c r="Q2592" s="151" t="s">
        <v>974</v>
      </c>
      <c r="R2592" s="151" t="s">
        <v>886</v>
      </c>
      <c r="T2592" s="151">
        <v>1</v>
      </c>
    </row>
    <row r="2593" spans="1:20" x14ac:dyDescent="0.2">
      <c r="A2593" s="151">
        <f t="shared" si="446"/>
        <v>65260</v>
      </c>
      <c r="B2593" s="151">
        <f t="shared" si="447"/>
        <v>6</v>
      </c>
      <c r="C2593" s="152">
        <f t="shared" si="448"/>
        <v>52</v>
      </c>
      <c r="D2593" s="152" t="str">
        <f t="shared" si="449"/>
        <v>菊地</v>
      </c>
      <c r="E2593" s="152" t="str">
        <f t="shared" si="450"/>
        <v>夏波</v>
      </c>
      <c r="F2593" s="153" t="str">
        <f t="shared" si="451"/>
        <v>ｷｸﾁ</v>
      </c>
      <c r="G2593" s="153" t="str">
        <f t="shared" si="452"/>
        <v>ﾅﾂﾊ</v>
      </c>
      <c r="H2593" s="154">
        <f t="shared" si="453"/>
        <v>1</v>
      </c>
      <c r="I2593" s="152" t="str">
        <f t="shared" si="454"/>
        <v>日体桜華</v>
      </c>
      <c r="K2593" s="152" t="str">
        <f t="shared" si="455"/>
        <v>女</v>
      </c>
      <c r="M2593" s="151">
        <v>65260</v>
      </c>
      <c r="N2593" s="151" t="s">
        <v>1747</v>
      </c>
      <c r="O2593" s="151" t="s">
        <v>5430</v>
      </c>
      <c r="P2593" s="151" t="s">
        <v>338</v>
      </c>
      <c r="Q2593" s="151" t="s">
        <v>5431</v>
      </c>
      <c r="R2593" s="151" t="s">
        <v>886</v>
      </c>
      <c r="T2593" s="151">
        <v>1</v>
      </c>
    </row>
    <row r="2594" spans="1:20" x14ac:dyDescent="0.2">
      <c r="A2594" s="151">
        <f t="shared" si="446"/>
        <v>65261</v>
      </c>
      <c r="B2594" s="151">
        <f t="shared" si="447"/>
        <v>6</v>
      </c>
      <c r="C2594" s="152">
        <f t="shared" si="448"/>
        <v>52</v>
      </c>
      <c r="D2594" s="152" t="str">
        <f t="shared" si="449"/>
        <v>齋藤</v>
      </c>
      <c r="E2594" s="152" t="str">
        <f t="shared" si="450"/>
        <v>綾奈</v>
      </c>
      <c r="F2594" s="153" t="str">
        <f t="shared" si="451"/>
        <v>ｻｲﾄｳ</v>
      </c>
      <c r="G2594" s="153" t="str">
        <f t="shared" si="452"/>
        <v>ｱﾔﾅ</v>
      </c>
      <c r="H2594" s="154">
        <f t="shared" si="453"/>
        <v>1</v>
      </c>
      <c r="I2594" s="152" t="str">
        <f t="shared" si="454"/>
        <v>日体桜華</v>
      </c>
      <c r="K2594" s="152" t="str">
        <f t="shared" si="455"/>
        <v>女</v>
      </c>
      <c r="M2594" s="151">
        <v>65261</v>
      </c>
      <c r="N2594" s="151" t="s">
        <v>236</v>
      </c>
      <c r="O2594" s="151" t="s">
        <v>5432</v>
      </c>
      <c r="P2594" s="151" t="s">
        <v>321</v>
      </c>
      <c r="Q2594" s="151" t="s">
        <v>3484</v>
      </c>
      <c r="R2594" s="151" t="s">
        <v>886</v>
      </c>
      <c r="T2594" s="151">
        <v>1</v>
      </c>
    </row>
    <row r="2595" spans="1:20" x14ac:dyDescent="0.2">
      <c r="A2595" s="151">
        <f t="shared" si="446"/>
        <v>65262</v>
      </c>
      <c r="B2595" s="151">
        <f t="shared" si="447"/>
        <v>6</v>
      </c>
      <c r="C2595" s="152">
        <f t="shared" si="448"/>
        <v>52</v>
      </c>
      <c r="D2595" s="152" t="str">
        <f t="shared" si="449"/>
        <v>前田</v>
      </c>
      <c r="E2595" s="152" t="str">
        <f t="shared" si="450"/>
        <v>来夢</v>
      </c>
      <c r="F2595" s="153" t="str">
        <f t="shared" si="451"/>
        <v>ﾏｴﾀﾞ</v>
      </c>
      <c r="G2595" s="153" t="str">
        <f t="shared" si="452"/>
        <v>ﾗｲﾑ</v>
      </c>
      <c r="H2595" s="154">
        <f t="shared" si="453"/>
        <v>1</v>
      </c>
      <c r="I2595" s="152" t="str">
        <f t="shared" si="454"/>
        <v>日体桜華</v>
      </c>
      <c r="K2595" s="152" t="str">
        <f t="shared" si="455"/>
        <v>女</v>
      </c>
      <c r="M2595" s="151">
        <v>65262</v>
      </c>
      <c r="N2595" s="151" t="s">
        <v>176</v>
      </c>
      <c r="O2595" s="151" t="s">
        <v>5433</v>
      </c>
      <c r="P2595" s="151" t="s">
        <v>367</v>
      </c>
      <c r="Q2595" s="151" t="s">
        <v>5434</v>
      </c>
      <c r="R2595" s="151" t="s">
        <v>886</v>
      </c>
      <c r="T2595" s="151">
        <v>1</v>
      </c>
    </row>
    <row r="2596" spans="1:20" x14ac:dyDescent="0.2">
      <c r="A2596" s="151">
        <f t="shared" si="446"/>
        <v>65263</v>
      </c>
      <c r="B2596" s="151">
        <f t="shared" si="447"/>
        <v>6</v>
      </c>
      <c r="C2596" s="152">
        <f t="shared" si="448"/>
        <v>52</v>
      </c>
      <c r="D2596" s="152" t="str">
        <f t="shared" si="449"/>
        <v>浜田</v>
      </c>
      <c r="E2596" s="152" t="str">
        <f t="shared" si="450"/>
        <v>日和</v>
      </c>
      <c r="F2596" s="153" t="str">
        <f t="shared" si="451"/>
        <v>ﾊﾏﾀﾞ</v>
      </c>
      <c r="G2596" s="153" t="str">
        <f t="shared" si="452"/>
        <v>ﾋﾖﾘ</v>
      </c>
      <c r="H2596" s="154">
        <f t="shared" si="453"/>
        <v>1</v>
      </c>
      <c r="I2596" s="152" t="str">
        <f t="shared" si="454"/>
        <v>日体桜華</v>
      </c>
      <c r="K2596" s="152" t="str">
        <f t="shared" si="455"/>
        <v>女</v>
      </c>
      <c r="M2596" s="151">
        <v>65263</v>
      </c>
      <c r="N2596" s="151" t="s">
        <v>5435</v>
      </c>
      <c r="O2596" s="151" t="s">
        <v>5436</v>
      </c>
      <c r="P2596" s="151" t="s">
        <v>5079</v>
      </c>
      <c r="Q2596" s="151" t="s">
        <v>1289</v>
      </c>
      <c r="R2596" s="151" t="s">
        <v>886</v>
      </c>
      <c r="T2596" s="151">
        <v>1</v>
      </c>
    </row>
    <row r="2597" spans="1:20" x14ac:dyDescent="0.2">
      <c r="A2597" s="151">
        <f t="shared" si="446"/>
        <v>65264</v>
      </c>
      <c r="B2597" s="151">
        <f t="shared" si="447"/>
        <v>6</v>
      </c>
      <c r="C2597" s="152">
        <f t="shared" si="448"/>
        <v>52</v>
      </c>
      <c r="D2597" s="152" t="str">
        <f t="shared" si="449"/>
        <v>山口</v>
      </c>
      <c r="E2597" s="152" t="str">
        <f t="shared" si="450"/>
        <v>紗弥</v>
      </c>
      <c r="F2597" s="153" t="str">
        <f t="shared" si="451"/>
        <v>ﾔﾏｸﾞﾁ</v>
      </c>
      <c r="G2597" s="153" t="str">
        <f t="shared" si="452"/>
        <v>ｻﾔ</v>
      </c>
      <c r="H2597" s="154">
        <f t="shared" si="453"/>
        <v>1</v>
      </c>
      <c r="I2597" s="152" t="str">
        <f t="shared" si="454"/>
        <v>日体桜華</v>
      </c>
      <c r="K2597" s="152" t="str">
        <f t="shared" si="455"/>
        <v>女</v>
      </c>
      <c r="M2597" s="151">
        <v>65264</v>
      </c>
      <c r="N2597" s="151" t="s">
        <v>180</v>
      </c>
      <c r="O2597" s="151" t="s">
        <v>5437</v>
      </c>
      <c r="P2597" s="151" t="s">
        <v>565</v>
      </c>
      <c r="Q2597" s="151" t="s">
        <v>2538</v>
      </c>
      <c r="R2597" s="151" t="s">
        <v>886</v>
      </c>
      <c r="T2597" s="151">
        <v>1</v>
      </c>
    </row>
    <row r="2598" spans="1:20" x14ac:dyDescent="0.2">
      <c r="A2598" s="151">
        <f t="shared" si="446"/>
        <v>65265</v>
      </c>
      <c r="B2598" s="151">
        <f t="shared" si="447"/>
        <v>6</v>
      </c>
      <c r="C2598" s="152">
        <f t="shared" si="448"/>
        <v>52</v>
      </c>
      <c r="D2598" s="152" t="str">
        <f t="shared" si="449"/>
        <v>栄田</v>
      </c>
      <c r="E2598" s="152" t="str">
        <f t="shared" si="450"/>
        <v>純怜</v>
      </c>
      <c r="F2598" s="153" t="str">
        <f t="shared" si="451"/>
        <v>ｻｶｴﾀﾞ</v>
      </c>
      <c r="G2598" s="153" t="str">
        <f t="shared" si="452"/>
        <v>ｽﾐﾚ</v>
      </c>
      <c r="H2598" s="154">
        <f t="shared" si="453"/>
        <v>1</v>
      </c>
      <c r="I2598" s="152" t="str">
        <f t="shared" si="454"/>
        <v>日体桜華</v>
      </c>
      <c r="K2598" s="152" t="str">
        <f t="shared" si="455"/>
        <v>女</v>
      </c>
      <c r="M2598" s="151">
        <v>65265</v>
      </c>
      <c r="N2598" s="151" t="s">
        <v>5438</v>
      </c>
      <c r="O2598" s="151" t="s">
        <v>5439</v>
      </c>
      <c r="P2598" s="151" t="s">
        <v>5440</v>
      </c>
      <c r="Q2598" s="151" t="s">
        <v>4349</v>
      </c>
      <c r="R2598" s="151" t="s">
        <v>886</v>
      </c>
      <c r="T2598" s="151">
        <v>1</v>
      </c>
    </row>
    <row r="2599" spans="1:20" x14ac:dyDescent="0.2">
      <c r="A2599" s="151">
        <f t="shared" si="446"/>
        <v>65266</v>
      </c>
      <c r="B2599" s="151">
        <f t="shared" si="447"/>
        <v>6</v>
      </c>
      <c r="C2599" s="152">
        <f t="shared" si="448"/>
        <v>52</v>
      </c>
      <c r="D2599" s="152" t="str">
        <f t="shared" si="449"/>
        <v>佐竹</v>
      </c>
      <c r="E2599" s="152" t="str">
        <f t="shared" si="450"/>
        <v>菜月</v>
      </c>
      <c r="F2599" s="153" t="str">
        <f t="shared" si="451"/>
        <v>ｻﾀｹ</v>
      </c>
      <c r="G2599" s="153" t="str">
        <f t="shared" si="452"/>
        <v>ﾅﾂｷ</v>
      </c>
      <c r="H2599" s="154">
        <f t="shared" si="453"/>
        <v>1</v>
      </c>
      <c r="I2599" s="152" t="str">
        <f t="shared" si="454"/>
        <v>日体桜華</v>
      </c>
      <c r="K2599" s="152" t="str">
        <f t="shared" si="455"/>
        <v>女</v>
      </c>
      <c r="M2599" s="151">
        <v>65266</v>
      </c>
      <c r="N2599" s="151" t="s">
        <v>5141</v>
      </c>
      <c r="O2599" s="151" t="s">
        <v>1781</v>
      </c>
      <c r="P2599" s="151" t="s">
        <v>5142</v>
      </c>
      <c r="Q2599" s="151" t="s">
        <v>345</v>
      </c>
      <c r="R2599" s="151" t="s">
        <v>886</v>
      </c>
      <c r="T2599" s="151">
        <v>1</v>
      </c>
    </row>
    <row r="2600" spans="1:20" x14ac:dyDescent="0.2">
      <c r="A2600" s="151">
        <f t="shared" si="446"/>
        <v>65267</v>
      </c>
      <c r="B2600" s="151">
        <f t="shared" si="447"/>
        <v>6</v>
      </c>
      <c r="C2600" s="152">
        <f t="shared" si="448"/>
        <v>52</v>
      </c>
      <c r="D2600" s="152" t="str">
        <f t="shared" si="449"/>
        <v>横尾</v>
      </c>
      <c r="E2600" s="152" t="str">
        <f t="shared" si="450"/>
        <v>渚紗</v>
      </c>
      <c r="F2600" s="153" t="str">
        <f t="shared" si="451"/>
        <v>ﾖｺｵ</v>
      </c>
      <c r="G2600" s="153" t="str">
        <f t="shared" si="452"/>
        <v>ﾅｷﾞｻ</v>
      </c>
      <c r="H2600" s="154">
        <f t="shared" si="453"/>
        <v>1</v>
      </c>
      <c r="I2600" s="152" t="str">
        <f t="shared" si="454"/>
        <v>日体桜華</v>
      </c>
      <c r="K2600" s="152" t="str">
        <f t="shared" si="455"/>
        <v>女</v>
      </c>
      <c r="M2600" s="151">
        <v>65267</v>
      </c>
      <c r="N2600" s="151" t="s">
        <v>2532</v>
      </c>
      <c r="O2600" s="151" t="s">
        <v>5441</v>
      </c>
      <c r="P2600" s="151" t="s">
        <v>2533</v>
      </c>
      <c r="Q2600" s="151" t="s">
        <v>568</v>
      </c>
      <c r="R2600" s="151" t="s">
        <v>886</v>
      </c>
      <c r="T2600" s="151">
        <v>1</v>
      </c>
    </row>
    <row r="2601" spans="1:20" x14ac:dyDescent="0.2">
      <c r="A2601" s="151">
        <f t="shared" si="446"/>
        <v>65268</v>
      </c>
      <c r="B2601" s="151">
        <f t="shared" si="447"/>
        <v>6</v>
      </c>
      <c r="C2601" s="152">
        <f t="shared" si="448"/>
        <v>52</v>
      </c>
      <c r="D2601" s="152" t="str">
        <f t="shared" si="449"/>
        <v>鹿島</v>
      </c>
      <c r="E2601" s="152" t="str">
        <f t="shared" si="450"/>
        <v>優</v>
      </c>
      <c r="F2601" s="153" t="str">
        <f t="shared" si="451"/>
        <v>ｶｼﾏ</v>
      </c>
      <c r="G2601" s="153" t="str">
        <f t="shared" si="452"/>
        <v>ﾕｳ</v>
      </c>
      <c r="H2601" s="154">
        <f t="shared" si="453"/>
        <v>1</v>
      </c>
      <c r="I2601" s="152" t="str">
        <f t="shared" si="454"/>
        <v>日体桜華</v>
      </c>
      <c r="K2601" s="152" t="str">
        <f t="shared" si="455"/>
        <v>女</v>
      </c>
      <c r="M2601" s="151">
        <v>65268</v>
      </c>
      <c r="N2601" s="151" t="s">
        <v>6425</v>
      </c>
      <c r="O2601" s="151" t="s">
        <v>253</v>
      </c>
      <c r="P2601" s="151" t="s">
        <v>6426</v>
      </c>
      <c r="Q2601" s="151" t="s">
        <v>549</v>
      </c>
      <c r="R2601" s="151" t="s">
        <v>886</v>
      </c>
      <c r="T2601" s="151">
        <v>1</v>
      </c>
    </row>
    <row r="2602" spans="1:20" x14ac:dyDescent="0.2">
      <c r="A2602" s="151">
        <f t="shared" si="446"/>
        <v>65292</v>
      </c>
      <c r="B2602" s="151">
        <f t="shared" si="447"/>
        <v>6</v>
      </c>
      <c r="C2602" s="152">
        <f t="shared" si="448"/>
        <v>52</v>
      </c>
      <c r="D2602" s="152" t="str">
        <f t="shared" si="449"/>
        <v>藤田</v>
      </c>
      <c r="E2602" s="152" t="str">
        <f t="shared" si="450"/>
        <v>涼子</v>
      </c>
      <c r="F2602" s="153" t="str">
        <f t="shared" si="451"/>
        <v>ﾌｼﾞﾀ</v>
      </c>
      <c r="G2602" s="153" t="str">
        <f t="shared" si="452"/>
        <v>ﾘｮｳｺ</v>
      </c>
      <c r="H2602" s="154">
        <f t="shared" si="453"/>
        <v>3</v>
      </c>
      <c r="I2602" s="152" t="str">
        <f t="shared" si="454"/>
        <v>日体桜華</v>
      </c>
      <c r="K2602" s="152" t="str">
        <f t="shared" si="455"/>
        <v>女</v>
      </c>
      <c r="M2602" s="151">
        <v>65292</v>
      </c>
      <c r="N2602" s="151" t="s">
        <v>142</v>
      </c>
      <c r="O2602" s="151" t="s">
        <v>1821</v>
      </c>
      <c r="P2602" s="151" t="s">
        <v>431</v>
      </c>
      <c r="Q2602" s="151" t="s">
        <v>973</v>
      </c>
      <c r="R2602" s="151" t="s">
        <v>886</v>
      </c>
      <c r="T2602" s="151">
        <v>3</v>
      </c>
    </row>
    <row r="2603" spans="1:20" x14ac:dyDescent="0.2">
      <c r="A2603" s="151">
        <f t="shared" si="446"/>
        <v>65293</v>
      </c>
      <c r="B2603" s="151">
        <f t="shared" si="447"/>
        <v>6</v>
      </c>
      <c r="C2603" s="152">
        <f t="shared" si="448"/>
        <v>52</v>
      </c>
      <c r="D2603" s="152" t="str">
        <f t="shared" si="449"/>
        <v>末次</v>
      </c>
      <c r="E2603" s="152" t="str">
        <f t="shared" si="450"/>
        <v>真帆</v>
      </c>
      <c r="F2603" s="153" t="str">
        <f t="shared" si="451"/>
        <v>ｽｴﾂｸﾞ</v>
      </c>
      <c r="G2603" s="153" t="str">
        <f t="shared" si="452"/>
        <v>ﾏﾎ</v>
      </c>
      <c r="H2603" s="154">
        <f t="shared" si="453"/>
        <v>3</v>
      </c>
      <c r="I2603" s="152" t="str">
        <f t="shared" si="454"/>
        <v>日体桜華</v>
      </c>
      <c r="K2603" s="152" t="str">
        <f t="shared" si="455"/>
        <v>女</v>
      </c>
      <c r="M2603" s="151">
        <v>65293</v>
      </c>
      <c r="N2603" s="151" t="s">
        <v>2161</v>
      </c>
      <c r="O2603" s="151" t="s">
        <v>252</v>
      </c>
      <c r="P2603" s="151" t="s">
        <v>2326</v>
      </c>
      <c r="Q2603" s="151" t="s">
        <v>560</v>
      </c>
      <c r="R2603" s="151" t="s">
        <v>886</v>
      </c>
      <c r="T2603" s="151">
        <v>3</v>
      </c>
    </row>
    <row r="2604" spans="1:20" x14ac:dyDescent="0.2">
      <c r="A2604" s="151">
        <f t="shared" si="446"/>
        <v>65294</v>
      </c>
      <c r="B2604" s="151">
        <f t="shared" si="447"/>
        <v>6</v>
      </c>
      <c r="C2604" s="152">
        <f t="shared" si="448"/>
        <v>52</v>
      </c>
      <c r="D2604" s="152" t="str">
        <f t="shared" si="449"/>
        <v>渡邊</v>
      </c>
      <c r="E2604" s="152" t="str">
        <f t="shared" si="450"/>
        <v>瑠南</v>
      </c>
      <c r="F2604" s="153" t="str">
        <f t="shared" si="451"/>
        <v>ﾜﾀﾅﾍﾞ</v>
      </c>
      <c r="G2604" s="153" t="str">
        <f t="shared" si="452"/>
        <v>ﾙﾅ</v>
      </c>
      <c r="H2604" s="154">
        <f t="shared" si="453"/>
        <v>3</v>
      </c>
      <c r="I2604" s="152" t="str">
        <f t="shared" si="454"/>
        <v>日体桜華</v>
      </c>
      <c r="K2604" s="152" t="str">
        <f t="shared" si="455"/>
        <v>女</v>
      </c>
      <c r="M2604" s="151">
        <v>65294</v>
      </c>
      <c r="N2604" s="151" t="s">
        <v>223</v>
      </c>
      <c r="O2604" s="151" t="s">
        <v>3887</v>
      </c>
      <c r="P2604" s="151" t="s">
        <v>346</v>
      </c>
      <c r="Q2604" s="151" t="s">
        <v>1237</v>
      </c>
      <c r="R2604" s="151" t="s">
        <v>886</v>
      </c>
      <c r="T2604" s="151">
        <v>3</v>
      </c>
    </row>
    <row r="2605" spans="1:20" x14ac:dyDescent="0.2">
      <c r="A2605" s="151">
        <f t="shared" si="446"/>
        <v>65295</v>
      </c>
      <c r="B2605" s="151">
        <f t="shared" si="447"/>
        <v>6</v>
      </c>
      <c r="C2605" s="152">
        <f t="shared" si="448"/>
        <v>52</v>
      </c>
      <c r="D2605" s="152" t="str">
        <f t="shared" si="449"/>
        <v>榑林</v>
      </c>
      <c r="E2605" s="152" t="str">
        <f t="shared" si="450"/>
        <v>亜珠可</v>
      </c>
      <c r="F2605" s="153" t="str">
        <f t="shared" si="451"/>
        <v>ｸﾚﾊﾞﾔｼ</v>
      </c>
      <c r="G2605" s="153" t="str">
        <f t="shared" si="452"/>
        <v>ｱｽｶ</v>
      </c>
      <c r="H2605" s="154">
        <f t="shared" si="453"/>
        <v>3</v>
      </c>
      <c r="I2605" s="152" t="str">
        <f t="shared" si="454"/>
        <v>日体桜華</v>
      </c>
      <c r="K2605" s="152" t="str">
        <f t="shared" si="455"/>
        <v>女</v>
      </c>
      <c r="M2605" s="151">
        <v>65295</v>
      </c>
      <c r="N2605" s="151" t="s">
        <v>2163</v>
      </c>
      <c r="O2605" s="151" t="s">
        <v>2164</v>
      </c>
      <c r="P2605" s="151" t="s">
        <v>2275</v>
      </c>
      <c r="Q2605" s="151" t="s">
        <v>538</v>
      </c>
      <c r="R2605" s="151" t="s">
        <v>886</v>
      </c>
      <c r="T2605" s="151">
        <v>3</v>
      </c>
    </row>
    <row r="2606" spans="1:20" x14ac:dyDescent="0.2">
      <c r="A2606" s="151">
        <f t="shared" si="446"/>
        <v>65296</v>
      </c>
      <c r="B2606" s="151">
        <f t="shared" si="447"/>
        <v>6</v>
      </c>
      <c r="C2606" s="152">
        <f t="shared" si="448"/>
        <v>52</v>
      </c>
      <c r="D2606" s="152" t="str">
        <f t="shared" si="449"/>
        <v>渕元</v>
      </c>
      <c r="E2606" s="152" t="str">
        <f t="shared" si="450"/>
        <v>智春</v>
      </c>
      <c r="F2606" s="153" t="str">
        <f t="shared" si="451"/>
        <v>ﾌﾁﾓﾄ</v>
      </c>
      <c r="G2606" s="153" t="str">
        <f t="shared" si="452"/>
        <v>ﾁﾊﾙ</v>
      </c>
      <c r="H2606" s="154">
        <f t="shared" si="453"/>
        <v>3</v>
      </c>
      <c r="I2606" s="152" t="str">
        <f t="shared" si="454"/>
        <v>日体桜華</v>
      </c>
      <c r="K2606" s="152" t="str">
        <f t="shared" si="455"/>
        <v>女</v>
      </c>
      <c r="M2606" s="151">
        <v>65296</v>
      </c>
      <c r="N2606" s="151" t="s">
        <v>2991</v>
      </c>
      <c r="O2606" s="151" t="s">
        <v>2992</v>
      </c>
      <c r="P2606" s="151" t="s">
        <v>2993</v>
      </c>
      <c r="Q2606" s="151" t="s">
        <v>539</v>
      </c>
      <c r="R2606" s="151" t="s">
        <v>886</v>
      </c>
      <c r="T2606" s="151">
        <v>3</v>
      </c>
    </row>
    <row r="2607" spans="1:20" x14ac:dyDescent="0.2">
      <c r="A2607" s="151">
        <f t="shared" si="446"/>
        <v>65297</v>
      </c>
      <c r="B2607" s="151">
        <f t="shared" si="447"/>
        <v>6</v>
      </c>
      <c r="C2607" s="152">
        <f t="shared" si="448"/>
        <v>52</v>
      </c>
      <c r="D2607" s="152" t="str">
        <f t="shared" si="449"/>
        <v>橋本</v>
      </c>
      <c r="E2607" s="152" t="str">
        <f t="shared" si="450"/>
        <v>梓沙</v>
      </c>
      <c r="F2607" s="153" t="str">
        <f t="shared" si="451"/>
        <v>ﾊｼﾓﾄ</v>
      </c>
      <c r="G2607" s="153" t="str">
        <f t="shared" si="452"/>
        <v>ｱｽﾞｻ</v>
      </c>
      <c r="H2607" s="154">
        <f t="shared" si="453"/>
        <v>3</v>
      </c>
      <c r="I2607" s="152" t="str">
        <f t="shared" si="454"/>
        <v>日体桜華</v>
      </c>
      <c r="K2607" s="152" t="str">
        <f t="shared" si="455"/>
        <v>女</v>
      </c>
      <c r="M2607" s="151">
        <v>65297</v>
      </c>
      <c r="N2607" s="151" t="s">
        <v>945</v>
      </c>
      <c r="O2607" s="151" t="s">
        <v>2994</v>
      </c>
      <c r="P2607" s="151" t="s">
        <v>946</v>
      </c>
      <c r="Q2607" s="151" t="s">
        <v>2995</v>
      </c>
      <c r="R2607" s="151" t="s">
        <v>886</v>
      </c>
      <c r="T2607" s="151">
        <v>3</v>
      </c>
    </row>
    <row r="2608" spans="1:20" x14ac:dyDescent="0.2">
      <c r="A2608" s="151">
        <f t="shared" si="446"/>
        <v>65298</v>
      </c>
      <c r="B2608" s="151">
        <f t="shared" si="447"/>
        <v>6</v>
      </c>
      <c r="C2608" s="152">
        <f t="shared" si="448"/>
        <v>52</v>
      </c>
      <c r="D2608" s="152" t="str">
        <f t="shared" si="449"/>
        <v>青木</v>
      </c>
      <c r="E2608" s="152" t="str">
        <f t="shared" si="450"/>
        <v>彩</v>
      </c>
      <c r="F2608" s="153" t="str">
        <f t="shared" si="451"/>
        <v>ｱｵｷ</v>
      </c>
      <c r="G2608" s="153" t="str">
        <f t="shared" si="452"/>
        <v>ｱﾔ</v>
      </c>
      <c r="H2608" s="154">
        <f t="shared" si="453"/>
        <v>3</v>
      </c>
      <c r="I2608" s="152" t="str">
        <f t="shared" si="454"/>
        <v>日体桜華</v>
      </c>
      <c r="K2608" s="152" t="str">
        <f t="shared" si="455"/>
        <v>女</v>
      </c>
      <c r="M2608" s="151">
        <v>65298</v>
      </c>
      <c r="N2608" s="151" t="s">
        <v>152</v>
      </c>
      <c r="O2608" s="151" t="s">
        <v>2996</v>
      </c>
      <c r="P2608" s="151" t="s">
        <v>455</v>
      </c>
      <c r="Q2608" s="151" t="s">
        <v>656</v>
      </c>
      <c r="R2608" s="151" t="s">
        <v>886</v>
      </c>
      <c r="T2608" s="151">
        <v>3</v>
      </c>
    </row>
    <row r="2609" spans="1:20" x14ac:dyDescent="0.2">
      <c r="A2609" s="151">
        <f t="shared" si="446"/>
        <v>65299</v>
      </c>
      <c r="B2609" s="151">
        <f t="shared" si="447"/>
        <v>6</v>
      </c>
      <c r="C2609" s="152">
        <f t="shared" si="448"/>
        <v>52</v>
      </c>
      <c r="D2609" s="152" t="str">
        <f t="shared" si="449"/>
        <v>阿部</v>
      </c>
      <c r="E2609" s="152" t="str">
        <f t="shared" si="450"/>
        <v>美香</v>
      </c>
      <c r="F2609" s="153" t="str">
        <f t="shared" si="451"/>
        <v>ｱﾍﾞ</v>
      </c>
      <c r="G2609" s="153" t="str">
        <f t="shared" si="452"/>
        <v>ﾐｶ</v>
      </c>
      <c r="H2609" s="154">
        <f t="shared" si="453"/>
        <v>3</v>
      </c>
      <c r="I2609" s="152" t="str">
        <f t="shared" si="454"/>
        <v>日体桜華</v>
      </c>
      <c r="K2609" s="152" t="str">
        <f t="shared" si="455"/>
        <v>女</v>
      </c>
      <c r="M2609" s="151">
        <v>65299</v>
      </c>
      <c r="N2609" s="151" t="s">
        <v>105</v>
      </c>
      <c r="O2609" s="151" t="s">
        <v>2997</v>
      </c>
      <c r="P2609" s="151" t="s">
        <v>318</v>
      </c>
      <c r="Q2609" s="151" t="s">
        <v>933</v>
      </c>
      <c r="R2609" s="151" t="s">
        <v>886</v>
      </c>
      <c r="T2609" s="151">
        <v>3</v>
      </c>
    </row>
    <row r="2610" spans="1:20" x14ac:dyDescent="0.2">
      <c r="A2610" s="151">
        <f t="shared" si="446"/>
        <v>65301</v>
      </c>
      <c r="B2610" s="151">
        <f t="shared" si="447"/>
        <v>6</v>
      </c>
      <c r="C2610" s="152">
        <f t="shared" si="448"/>
        <v>53</v>
      </c>
      <c r="D2610" s="152" t="str">
        <f t="shared" si="449"/>
        <v>東川</v>
      </c>
      <c r="E2610" s="152" t="str">
        <f t="shared" si="450"/>
        <v>鷹生</v>
      </c>
      <c r="F2610" s="153" t="str">
        <f t="shared" si="451"/>
        <v>ﾋｶﾞｼｶﾜ</v>
      </c>
      <c r="G2610" s="153" t="str">
        <f t="shared" si="452"/>
        <v>ﾀｶｷ</v>
      </c>
      <c r="H2610" s="154">
        <f t="shared" si="453"/>
        <v>2</v>
      </c>
      <c r="I2610" s="152" t="str">
        <f t="shared" si="454"/>
        <v>明学東村山</v>
      </c>
      <c r="K2610" s="152" t="str">
        <f t="shared" si="455"/>
        <v>男</v>
      </c>
      <c r="M2610" s="151">
        <v>65301</v>
      </c>
      <c r="N2610" s="151" t="s">
        <v>5442</v>
      </c>
      <c r="O2610" s="151" t="s">
        <v>5443</v>
      </c>
      <c r="P2610" s="151" t="s">
        <v>5444</v>
      </c>
      <c r="Q2610" s="151" t="s">
        <v>1699</v>
      </c>
      <c r="R2610" s="151" t="s">
        <v>885</v>
      </c>
      <c r="T2610" s="151">
        <v>2</v>
      </c>
    </row>
    <row r="2611" spans="1:20" x14ac:dyDescent="0.2">
      <c r="A2611" s="151">
        <f t="shared" si="446"/>
        <v>65302</v>
      </c>
      <c r="B2611" s="151">
        <f t="shared" si="447"/>
        <v>6</v>
      </c>
      <c r="C2611" s="152">
        <f t="shared" si="448"/>
        <v>53</v>
      </c>
      <c r="D2611" s="152" t="str">
        <f t="shared" si="449"/>
        <v>小川</v>
      </c>
      <c r="E2611" s="152" t="str">
        <f t="shared" si="450"/>
        <v>己太朗</v>
      </c>
      <c r="F2611" s="153" t="str">
        <f t="shared" si="451"/>
        <v>ｵｶﾞﾜ</v>
      </c>
      <c r="G2611" s="153" t="str">
        <f t="shared" si="452"/>
        <v>ｺﾀﾛｳ</v>
      </c>
      <c r="H2611" s="154">
        <f t="shared" si="453"/>
        <v>1</v>
      </c>
      <c r="I2611" s="152" t="str">
        <f t="shared" si="454"/>
        <v>明学東村山</v>
      </c>
      <c r="K2611" s="152" t="str">
        <f t="shared" si="455"/>
        <v>男</v>
      </c>
      <c r="M2611" s="151">
        <v>65302</v>
      </c>
      <c r="N2611" s="151" t="s">
        <v>128</v>
      </c>
      <c r="O2611" s="151" t="s">
        <v>6427</v>
      </c>
      <c r="P2611" s="151" t="s">
        <v>382</v>
      </c>
      <c r="Q2611" s="151" t="s">
        <v>2540</v>
      </c>
      <c r="R2611" s="151" t="s">
        <v>885</v>
      </c>
      <c r="T2611" s="151">
        <v>1</v>
      </c>
    </row>
    <row r="2612" spans="1:20" x14ac:dyDescent="0.2">
      <c r="A2612" s="151">
        <f t="shared" si="446"/>
        <v>65303</v>
      </c>
      <c r="B2612" s="151">
        <f t="shared" si="447"/>
        <v>6</v>
      </c>
      <c r="C2612" s="152">
        <f t="shared" si="448"/>
        <v>53</v>
      </c>
      <c r="D2612" s="152" t="str">
        <f t="shared" si="449"/>
        <v>住友</v>
      </c>
      <c r="E2612" s="152" t="str">
        <f t="shared" si="450"/>
        <v>晃</v>
      </c>
      <c r="F2612" s="153" t="str">
        <f t="shared" si="451"/>
        <v>ｽﾐﾄﾓ</v>
      </c>
      <c r="G2612" s="153" t="str">
        <f t="shared" si="452"/>
        <v>ﾋｶﾘ</v>
      </c>
      <c r="H2612" s="154">
        <f t="shared" si="453"/>
        <v>1</v>
      </c>
      <c r="I2612" s="152" t="str">
        <f t="shared" si="454"/>
        <v>明学東村山</v>
      </c>
      <c r="K2612" s="152" t="str">
        <f t="shared" si="455"/>
        <v>男</v>
      </c>
      <c r="M2612" s="151">
        <v>65303</v>
      </c>
      <c r="N2612" s="151" t="s">
        <v>6428</v>
      </c>
      <c r="O2612" s="151" t="s">
        <v>2160</v>
      </c>
      <c r="P2612" s="151" t="s">
        <v>6429</v>
      </c>
      <c r="Q2612" s="151" t="s">
        <v>2706</v>
      </c>
      <c r="R2612" s="151" t="s">
        <v>885</v>
      </c>
      <c r="T2612" s="151">
        <v>1</v>
      </c>
    </row>
    <row r="2613" spans="1:20" x14ac:dyDescent="0.2">
      <c r="A2613" s="151">
        <f t="shared" si="446"/>
        <v>65304</v>
      </c>
      <c r="B2613" s="151">
        <f t="shared" si="447"/>
        <v>6</v>
      </c>
      <c r="C2613" s="152">
        <f t="shared" si="448"/>
        <v>53</v>
      </c>
      <c r="D2613" s="152" t="str">
        <f t="shared" si="449"/>
        <v>上蓑</v>
      </c>
      <c r="E2613" s="152" t="str">
        <f t="shared" si="450"/>
        <v>真満</v>
      </c>
      <c r="F2613" s="153" t="str">
        <f t="shared" si="451"/>
        <v>ｳﾜﾐﾉ</v>
      </c>
      <c r="G2613" s="153" t="str">
        <f t="shared" si="452"/>
        <v>ﾏｻﾐﾂ</v>
      </c>
      <c r="H2613" s="154">
        <f t="shared" si="453"/>
        <v>1</v>
      </c>
      <c r="I2613" s="152" t="str">
        <f t="shared" si="454"/>
        <v>明学東村山</v>
      </c>
      <c r="K2613" s="152" t="str">
        <f t="shared" si="455"/>
        <v>男</v>
      </c>
      <c r="M2613" s="151">
        <v>65304</v>
      </c>
      <c r="N2613" s="151" t="s">
        <v>6430</v>
      </c>
      <c r="O2613" s="151" t="s">
        <v>6431</v>
      </c>
      <c r="P2613" s="151" t="s">
        <v>6432</v>
      </c>
      <c r="Q2613" s="151" t="s">
        <v>6433</v>
      </c>
      <c r="R2613" s="151" t="s">
        <v>885</v>
      </c>
      <c r="T2613" s="151">
        <v>1</v>
      </c>
    </row>
    <row r="2614" spans="1:20" x14ac:dyDescent="0.2">
      <c r="A2614" s="151">
        <f t="shared" si="446"/>
        <v>65305</v>
      </c>
      <c r="B2614" s="151">
        <f t="shared" si="447"/>
        <v>6</v>
      </c>
      <c r="C2614" s="152">
        <f t="shared" si="448"/>
        <v>53</v>
      </c>
      <c r="D2614" s="152" t="str">
        <f t="shared" si="449"/>
        <v>大嶋</v>
      </c>
      <c r="E2614" s="152" t="str">
        <f t="shared" si="450"/>
        <v>廉</v>
      </c>
      <c r="F2614" s="153" t="str">
        <f t="shared" si="451"/>
        <v>ｵｵｼﾏ</v>
      </c>
      <c r="G2614" s="153" t="str">
        <f t="shared" si="452"/>
        <v>ﾚﾝ</v>
      </c>
      <c r="H2614" s="154">
        <f t="shared" si="453"/>
        <v>1</v>
      </c>
      <c r="I2614" s="152" t="str">
        <f t="shared" si="454"/>
        <v>明学東村山</v>
      </c>
      <c r="K2614" s="152" t="str">
        <f t="shared" si="455"/>
        <v>男</v>
      </c>
      <c r="M2614" s="151">
        <v>65305</v>
      </c>
      <c r="N2614" s="151" t="s">
        <v>2959</v>
      </c>
      <c r="O2614" s="151" t="s">
        <v>1853</v>
      </c>
      <c r="P2614" s="151" t="s">
        <v>589</v>
      </c>
      <c r="Q2614" s="151" t="s">
        <v>511</v>
      </c>
      <c r="R2614" s="151" t="s">
        <v>885</v>
      </c>
      <c r="T2614" s="151">
        <v>1</v>
      </c>
    </row>
    <row r="2615" spans="1:20" x14ac:dyDescent="0.2">
      <c r="A2615" s="151">
        <f t="shared" si="446"/>
        <v>65306</v>
      </c>
      <c r="B2615" s="151">
        <f t="shared" si="447"/>
        <v>6</v>
      </c>
      <c r="C2615" s="152">
        <f t="shared" si="448"/>
        <v>53</v>
      </c>
      <c r="D2615" s="152" t="str">
        <f t="shared" si="449"/>
        <v>鈴木</v>
      </c>
      <c r="E2615" s="152" t="str">
        <f t="shared" si="450"/>
        <v>智隼</v>
      </c>
      <c r="F2615" s="153" t="str">
        <f t="shared" si="451"/>
        <v>ｽｽﾞｷ</v>
      </c>
      <c r="G2615" s="153" t="str">
        <f t="shared" si="452"/>
        <v>ﾁﾊﾔ</v>
      </c>
      <c r="H2615" s="154">
        <f t="shared" si="453"/>
        <v>1</v>
      </c>
      <c r="I2615" s="152" t="str">
        <f t="shared" si="454"/>
        <v>明学東村山</v>
      </c>
      <c r="K2615" s="152" t="str">
        <f t="shared" si="455"/>
        <v>男</v>
      </c>
      <c r="M2615" s="151">
        <v>65306</v>
      </c>
      <c r="N2615" s="151" t="s">
        <v>108</v>
      </c>
      <c r="O2615" s="151" t="s">
        <v>6434</v>
      </c>
      <c r="P2615" s="151" t="s">
        <v>356</v>
      </c>
      <c r="Q2615" s="151" t="s">
        <v>6435</v>
      </c>
      <c r="R2615" s="151" t="s">
        <v>885</v>
      </c>
      <c r="T2615" s="151">
        <v>1</v>
      </c>
    </row>
    <row r="2616" spans="1:20" x14ac:dyDescent="0.2">
      <c r="A2616" s="151">
        <f t="shared" si="446"/>
        <v>65307</v>
      </c>
      <c r="B2616" s="151">
        <f t="shared" si="447"/>
        <v>6</v>
      </c>
      <c r="C2616" s="152">
        <f t="shared" si="448"/>
        <v>53</v>
      </c>
      <c r="D2616" s="152" t="str">
        <f t="shared" si="449"/>
        <v>堺</v>
      </c>
      <c r="E2616" s="152" t="str">
        <f t="shared" si="450"/>
        <v>文人</v>
      </c>
      <c r="F2616" s="153" t="str">
        <f t="shared" si="451"/>
        <v>ｻｶｲ</v>
      </c>
      <c r="G2616" s="153" t="str">
        <f t="shared" si="452"/>
        <v>ﾌﾐﾄ</v>
      </c>
      <c r="H2616" s="154">
        <f t="shared" si="453"/>
        <v>1</v>
      </c>
      <c r="I2616" s="152" t="str">
        <f t="shared" si="454"/>
        <v>明学東村山</v>
      </c>
      <c r="K2616" s="152" t="str">
        <f t="shared" si="455"/>
        <v>男</v>
      </c>
      <c r="M2616" s="151">
        <v>65307</v>
      </c>
      <c r="N2616" s="151" t="s">
        <v>6436</v>
      </c>
      <c r="O2616" s="151" t="s">
        <v>6437</v>
      </c>
      <c r="P2616" s="151" t="s">
        <v>620</v>
      </c>
      <c r="Q2616" s="151" t="s">
        <v>6438</v>
      </c>
      <c r="R2616" s="151" t="s">
        <v>885</v>
      </c>
      <c r="T2616" s="151">
        <v>1</v>
      </c>
    </row>
    <row r="2617" spans="1:20" x14ac:dyDescent="0.2">
      <c r="A2617" s="151">
        <f t="shared" si="446"/>
        <v>65308</v>
      </c>
      <c r="B2617" s="151">
        <f t="shared" si="447"/>
        <v>6</v>
      </c>
      <c r="C2617" s="152">
        <f t="shared" si="448"/>
        <v>53</v>
      </c>
      <c r="D2617" s="152" t="str">
        <f t="shared" si="449"/>
        <v>東郷</v>
      </c>
      <c r="E2617" s="152" t="str">
        <f t="shared" si="450"/>
        <v>隼弥</v>
      </c>
      <c r="F2617" s="153" t="str">
        <f t="shared" si="451"/>
        <v>ﾄｳｺﾞｳ</v>
      </c>
      <c r="G2617" s="153" t="str">
        <f t="shared" si="452"/>
        <v>ｼｭﾝﾔ</v>
      </c>
      <c r="H2617" s="154">
        <f t="shared" si="453"/>
        <v>1</v>
      </c>
      <c r="I2617" s="152" t="str">
        <f t="shared" si="454"/>
        <v>明学東村山</v>
      </c>
      <c r="K2617" s="152" t="str">
        <f t="shared" si="455"/>
        <v>男</v>
      </c>
      <c r="M2617" s="151">
        <v>65308</v>
      </c>
      <c r="N2617" s="151" t="s">
        <v>6548</v>
      </c>
      <c r="O2617" s="151" t="s">
        <v>5600</v>
      </c>
      <c r="P2617" s="151" t="s">
        <v>6549</v>
      </c>
      <c r="Q2617" s="151" t="s">
        <v>987</v>
      </c>
      <c r="R2617" s="151" t="s">
        <v>885</v>
      </c>
      <c r="T2617" s="151">
        <v>1</v>
      </c>
    </row>
    <row r="2618" spans="1:20" x14ac:dyDescent="0.2">
      <c r="A2618" s="151">
        <f t="shared" si="446"/>
        <v>65309</v>
      </c>
      <c r="B2618" s="151">
        <f t="shared" si="447"/>
        <v>6</v>
      </c>
      <c r="C2618" s="152">
        <f t="shared" si="448"/>
        <v>53</v>
      </c>
      <c r="D2618" s="152" t="str">
        <f t="shared" si="449"/>
        <v>吉原</v>
      </c>
      <c r="E2618" s="152" t="str">
        <f t="shared" si="450"/>
        <v>大翔</v>
      </c>
      <c r="F2618" s="153" t="str">
        <f t="shared" si="451"/>
        <v>ﾖｼﾊﾗ</v>
      </c>
      <c r="G2618" s="153" t="str">
        <f t="shared" si="452"/>
        <v>ﾋﾛﾄ</v>
      </c>
      <c r="H2618" s="154">
        <f t="shared" si="453"/>
        <v>1</v>
      </c>
      <c r="I2618" s="152" t="str">
        <f t="shared" si="454"/>
        <v>明学東村山</v>
      </c>
      <c r="K2618" s="152" t="str">
        <f t="shared" si="455"/>
        <v>男</v>
      </c>
      <c r="M2618" s="151">
        <v>65309</v>
      </c>
      <c r="N2618" s="151" t="s">
        <v>6550</v>
      </c>
      <c r="O2618" s="151" t="s">
        <v>4258</v>
      </c>
      <c r="P2618" s="151" t="s">
        <v>6551</v>
      </c>
      <c r="Q2618" s="151" t="s">
        <v>484</v>
      </c>
      <c r="R2618" s="151" t="s">
        <v>885</v>
      </c>
      <c r="T2618" s="151">
        <v>1</v>
      </c>
    </row>
    <row r="2619" spans="1:20" x14ac:dyDescent="0.2">
      <c r="A2619" s="151">
        <f t="shared" si="446"/>
        <v>65310</v>
      </c>
      <c r="B2619" s="151">
        <f t="shared" si="447"/>
        <v>6</v>
      </c>
      <c r="C2619" s="152">
        <f t="shared" si="448"/>
        <v>53</v>
      </c>
      <c r="D2619" s="152" t="str">
        <f t="shared" si="449"/>
        <v>牧野</v>
      </c>
      <c r="E2619" s="152" t="str">
        <f t="shared" si="450"/>
        <v>雄希</v>
      </c>
      <c r="F2619" s="153" t="str">
        <f t="shared" si="451"/>
        <v>ﾏｷﾉ</v>
      </c>
      <c r="G2619" s="153" t="str">
        <f t="shared" si="452"/>
        <v>ﾕｳｷ</v>
      </c>
      <c r="H2619" s="154">
        <f t="shared" si="453"/>
        <v>1</v>
      </c>
      <c r="I2619" s="152" t="str">
        <f t="shared" si="454"/>
        <v>明学東村山</v>
      </c>
      <c r="K2619" s="152" t="str">
        <f t="shared" si="455"/>
        <v>男</v>
      </c>
      <c r="M2619" s="151">
        <v>65310</v>
      </c>
      <c r="N2619" s="151" t="s">
        <v>1400</v>
      </c>
      <c r="O2619" s="151" t="s">
        <v>2391</v>
      </c>
      <c r="P2619" s="151" t="s">
        <v>1344</v>
      </c>
      <c r="Q2619" s="151" t="s">
        <v>307</v>
      </c>
      <c r="R2619" s="151" t="s">
        <v>885</v>
      </c>
      <c r="T2619" s="151">
        <v>1</v>
      </c>
    </row>
    <row r="2620" spans="1:20" x14ac:dyDescent="0.2">
      <c r="A2620" s="151">
        <f t="shared" si="446"/>
        <v>65311</v>
      </c>
      <c r="B2620" s="151">
        <f t="shared" si="447"/>
        <v>6</v>
      </c>
      <c r="C2620" s="152">
        <f t="shared" si="448"/>
        <v>53</v>
      </c>
      <c r="D2620" s="152" t="str">
        <f t="shared" si="449"/>
        <v>荒谷</v>
      </c>
      <c r="E2620" s="152" t="str">
        <f t="shared" si="450"/>
        <v>巧太</v>
      </c>
      <c r="F2620" s="153" t="str">
        <f t="shared" si="451"/>
        <v>ｱﾗﾀﾆ</v>
      </c>
      <c r="G2620" s="153" t="str">
        <f t="shared" si="452"/>
        <v>ｺｳﾀ</v>
      </c>
      <c r="H2620" s="154">
        <f t="shared" si="453"/>
        <v>2</v>
      </c>
      <c r="I2620" s="152" t="str">
        <f t="shared" si="454"/>
        <v>明学東村山</v>
      </c>
      <c r="K2620" s="152" t="str">
        <f t="shared" si="455"/>
        <v>男</v>
      </c>
      <c r="M2620" s="151">
        <v>65311</v>
      </c>
      <c r="N2620" s="151" t="s">
        <v>3403</v>
      </c>
      <c r="O2620" s="151" t="s">
        <v>6552</v>
      </c>
      <c r="P2620" s="151" t="s">
        <v>3404</v>
      </c>
      <c r="Q2620" s="151" t="s">
        <v>535</v>
      </c>
      <c r="R2620" s="151" t="s">
        <v>885</v>
      </c>
      <c r="T2620" s="151">
        <v>2</v>
      </c>
    </row>
    <row r="2621" spans="1:20" x14ac:dyDescent="0.2">
      <c r="A2621" s="151">
        <f t="shared" si="446"/>
        <v>65312</v>
      </c>
      <c r="B2621" s="151">
        <f t="shared" si="447"/>
        <v>6</v>
      </c>
      <c r="C2621" s="152">
        <f t="shared" si="448"/>
        <v>53</v>
      </c>
      <c r="D2621" s="152" t="str">
        <f t="shared" si="449"/>
        <v>田邉</v>
      </c>
      <c r="E2621" s="152" t="str">
        <f t="shared" si="450"/>
        <v>一真</v>
      </c>
      <c r="F2621" s="153" t="str">
        <f t="shared" si="451"/>
        <v>ﾀﾅﾍﾞ</v>
      </c>
      <c r="G2621" s="153" t="str">
        <f t="shared" si="452"/>
        <v>ｶｽﾞﾏ</v>
      </c>
      <c r="H2621" s="154">
        <f t="shared" si="453"/>
        <v>1</v>
      </c>
      <c r="I2621" s="152" t="str">
        <f t="shared" si="454"/>
        <v>明学東村山</v>
      </c>
      <c r="K2621" s="152" t="str">
        <f t="shared" si="455"/>
        <v>男</v>
      </c>
      <c r="M2621" s="151">
        <v>65312</v>
      </c>
      <c r="N2621" s="151" t="s">
        <v>267</v>
      </c>
      <c r="O2621" s="151" t="s">
        <v>6439</v>
      </c>
      <c r="P2621" s="151" t="s">
        <v>541</v>
      </c>
      <c r="Q2621" s="151" t="s">
        <v>544</v>
      </c>
      <c r="R2621" s="151" t="s">
        <v>885</v>
      </c>
      <c r="T2621" s="151">
        <v>1</v>
      </c>
    </row>
    <row r="2622" spans="1:20" x14ac:dyDescent="0.2">
      <c r="A2622" s="151">
        <f t="shared" si="446"/>
        <v>65325</v>
      </c>
      <c r="B2622" s="151">
        <f t="shared" si="447"/>
        <v>6</v>
      </c>
      <c r="C2622" s="152">
        <f t="shared" si="448"/>
        <v>53</v>
      </c>
      <c r="D2622" s="152" t="str">
        <f t="shared" si="449"/>
        <v>山口</v>
      </c>
      <c r="E2622" s="152" t="str">
        <f t="shared" si="450"/>
        <v>智也</v>
      </c>
      <c r="F2622" s="153" t="str">
        <f t="shared" si="451"/>
        <v>ﾔﾏｸﾞﾁ</v>
      </c>
      <c r="G2622" s="153" t="str">
        <f t="shared" si="452"/>
        <v>ﾄﾓﾔ</v>
      </c>
      <c r="H2622" s="154">
        <f t="shared" si="453"/>
        <v>3</v>
      </c>
      <c r="I2622" s="152" t="str">
        <f t="shared" si="454"/>
        <v>明学東村山</v>
      </c>
      <c r="K2622" s="152" t="str">
        <f t="shared" si="455"/>
        <v>男</v>
      </c>
      <c r="M2622" s="151">
        <v>65325</v>
      </c>
      <c r="N2622" s="151" t="s">
        <v>180</v>
      </c>
      <c r="O2622" s="151" t="s">
        <v>249</v>
      </c>
      <c r="P2622" s="151" t="s">
        <v>565</v>
      </c>
      <c r="Q2622" s="151" t="s">
        <v>454</v>
      </c>
      <c r="R2622" s="151" t="s">
        <v>885</v>
      </c>
      <c r="T2622" s="151">
        <v>3</v>
      </c>
    </row>
    <row r="2623" spans="1:20" x14ac:dyDescent="0.2">
      <c r="A2623" s="151">
        <f t="shared" si="446"/>
        <v>65326</v>
      </c>
      <c r="B2623" s="151">
        <f t="shared" si="447"/>
        <v>6</v>
      </c>
      <c r="C2623" s="152">
        <f t="shared" si="448"/>
        <v>53</v>
      </c>
      <c r="D2623" s="152" t="str">
        <f t="shared" si="449"/>
        <v>北里</v>
      </c>
      <c r="E2623" s="152" t="str">
        <f t="shared" si="450"/>
        <v>光希</v>
      </c>
      <c r="F2623" s="153" t="str">
        <f t="shared" si="451"/>
        <v>ｷﾀｻﾞﾄ</v>
      </c>
      <c r="G2623" s="153" t="str">
        <f t="shared" si="452"/>
        <v>ﾐﾂｷ</v>
      </c>
      <c r="H2623" s="154">
        <f t="shared" si="453"/>
        <v>3</v>
      </c>
      <c r="I2623" s="152" t="str">
        <f t="shared" si="454"/>
        <v>明学東村山</v>
      </c>
      <c r="K2623" s="152" t="str">
        <f t="shared" si="455"/>
        <v>男</v>
      </c>
      <c r="M2623" s="151">
        <v>65326</v>
      </c>
      <c r="N2623" s="151" t="s">
        <v>2998</v>
      </c>
      <c r="O2623" s="151" t="s">
        <v>15</v>
      </c>
      <c r="P2623" s="151" t="s">
        <v>2999</v>
      </c>
      <c r="Q2623" s="151" t="s">
        <v>1592</v>
      </c>
      <c r="R2623" s="151" t="s">
        <v>885</v>
      </c>
      <c r="T2623" s="151">
        <v>3</v>
      </c>
    </row>
    <row r="2624" spans="1:20" x14ac:dyDescent="0.2">
      <c r="A2624" s="151">
        <f t="shared" si="446"/>
        <v>65327</v>
      </c>
      <c r="B2624" s="151">
        <f t="shared" si="447"/>
        <v>6</v>
      </c>
      <c r="C2624" s="152">
        <f t="shared" si="448"/>
        <v>53</v>
      </c>
      <c r="D2624" s="152" t="str">
        <f t="shared" si="449"/>
        <v>片山</v>
      </c>
      <c r="E2624" s="152" t="str">
        <f t="shared" si="450"/>
        <v>智丸</v>
      </c>
      <c r="F2624" s="153" t="str">
        <f t="shared" si="451"/>
        <v>ｶﾀﾔﾏ</v>
      </c>
      <c r="G2624" s="153" t="str">
        <f t="shared" si="452"/>
        <v>ﾄﾓﾏﾙ</v>
      </c>
      <c r="H2624" s="154">
        <f t="shared" si="453"/>
        <v>3</v>
      </c>
      <c r="I2624" s="152" t="str">
        <f t="shared" si="454"/>
        <v>明学東村山</v>
      </c>
      <c r="K2624" s="152" t="str">
        <f t="shared" si="455"/>
        <v>男</v>
      </c>
      <c r="M2624" s="151">
        <v>65327</v>
      </c>
      <c r="N2624" s="151" t="s">
        <v>188</v>
      </c>
      <c r="O2624" s="151" t="s">
        <v>3000</v>
      </c>
      <c r="P2624" s="151" t="s">
        <v>458</v>
      </c>
      <c r="Q2624" s="151" t="s">
        <v>3001</v>
      </c>
      <c r="R2624" s="151" t="s">
        <v>885</v>
      </c>
      <c r="T2624" s="151">
        <v>3</v>
      </c>
    </row>
    <row r="2625" spans="1:20" x14ac:dyDescent="0.2">
      <c r="A2625" s="151">
        <f t="shared" si="446"/>
        <v>65328</v>
      </c>
      <c r="B2625" s="151">
        <f t="shared" si="447"/>
        <v>6</v>
      </c>
      <c r="C2625" s="152">
        <f t="shared" si="448"/>
        <v>53</v>
      </c>
      <c r="D2625" s="152" t="str">
        <f t="shared" si="449"/>
        <v>松浦</v>
      </c>
      <c r="E2625" s="152" t="str">
        <f t="shared" si="450"/>
        <v>健人</v>
      </c>
      <c r="F2625" s="153" t="str">
        <f t="shared" si="451"/>
        <v>ﾏﾂｳﾗ</v>
      </c>
      <c r="G2625" s="153" t="str">
        <f t="shared" si="452"/>
        <v>ｹﾝﾄ</v>
      </c>
      <c r="H2625" s="154">
        <f t="shared" si="453"/>
        <v>3</v>
      </c>
      <c r="I2625" s="152" t="str">
        <f t="shared" si="454"/>
        <v>明学東村山</v>
      </c>
      <c r="K2625" s="152" t="str">
        <f t="shared" si="455"/>
        <v>男</v>
      </c>
      <c r="M2625" s="151">
        <v>65328</v>
      </c>
      <c r="N2625" s="151" t="s">
        <v>288</v>
      </c>
      <c r="O2625" s="151" t="s">
        <v>194</v>
      </c>
      <c r="P2625" s="151" t="s">
        <v>517</v>
      </c>
      <c r="Q2625" s="151" t="s">
        <v>390</v>
      </c>
      <c r="R2625" s="151" t="s">
        <v>885</v>
      </c>
      <c r="T2625" s="151">
        <v>3</v>
      </c>
    </row>
    <row r="2626" spans="1:20" x14ac:dyDescent="0.2">
      <c r="A2626" s="151">
        <f t="shared" si="446"/>
        <v>65329</v>
      </c>
      <c r="B2626" s="151">
        <f t="shared" si="447"/>
        <v>6</v>
      </c>
      <c r="C2626" s="152">
        <f t="shared" si="448"/>
        <v>53</v>
      </c>
      <c r="D2626" s="152" t="str">
        <f t="shared" si="449"/>
        <v>布村</v>
      </c>
      <c r="E2626" s="152" t="str">
        <f t="shared" si="450"/>
        <v>望</v>
      </c>
      <c r="F2626" s="153" t="str">
        <f t="shared" si="451"/>
        <v>ﾇﾉﾑﾗ</v>
      </c>
      <c r="G2626" s="153" t="str">
        <f t="shared" si="452"/>
        <v>ﾉｿﾞﾐ</v>
      </c>
      <c r="H2626" s="154">
        <f t="shared" si="453"/>
        <v>3</v>
      </c>
      <c r="I2626" s="152" t="str">
        <f t="shared" si="454"/>
        <v>明学東村山</v>
      </c>
      <c r="K2626" s="152" t="str">
        <f t="shared" si="455"/>
        <v>男</v>
      </c>
      <c r="M2626" s="151">
        <v>65329</v>
      </c>
      <c r="N2626" s="151" t="s">
        <v>3002</v>
      </c>
      <c r="O2626" s="151" t="s">
        <v>250</v>
      </c>
      <c r="P2626" s="151" t="s">
        <v>3003</v>
      </c>
      <c r="Q2626" s="151" t="s">
        <v>551</v>
      </c>
      <c r="R2626" s="151" t="s">
        <v>885</v>
      </c>
      <c r="T2626" s="151">
        <v>3</v>
      </c>
    </row>
    <row r="2627" spans="1:20" x14ac:dyDescent="0.2">
      <c r="A2627" s="151">
        <f t="shared" si="446"/>
        <v>65331</v>
      </c>
      <c r="B2627" s="151">
        <f t="shared" si="447"/>
        <v>6</v>
      </c>
      <c r="C2627" s="152">
        <f t="shared" si="448"/>
        <v>53</v>
      </c>
      <c r="D2627" s="152" t="str">
        <f t="shared" si="449"/>
        <v>柴田</v>
      </c>
      <c r="E2627" s="152" t="str">
        <f t="shared" si="450"/>
        <v>遥平</v>
      </c>
      <c r="F2627" s="153" t="str">
        <f t="shared" si="451"/>
        <v>ｼﾊﾞﾀ</v>
      </c>
      <c r="G2627" s="153" t="str">
        <f t="shared" si="452"/>
        <v>ﾖｳﾍｲ</v>
      </c>
      <c r="H2627" s="154">
        <f t="shared" si="453"/>
        <v>3</v>
      </c>
      <c r="I2627" s="152" t="str">
        <f t="shared" si="454"/>
        <v>明学東村山</v>
      </c>
      <c r="K2627" s="152" t="str">
        <f t="shared" si="455"/>
        <v>男</v>
      </c>
      <c r="M2627" s="151">
        <v>65331</v>
      </c>
      <c r="N2627" s="151" t="s">
        <v>172</v>
      </c>
      <c r="O2627" s="151" t="s">
        <v>3004</v>
      </c>
      <c r="P2627" s="151" t="s">
        <v>475</v>
      </c>
      <c r="Q2627" s="151" t="s">
        <v>1646</v>
      </c>
      <c r="R2627" s="151" t="s">
        <v>885</v>
      </c>
      <c r="T2627" s="151">
        <v>3</v>
      </c>
    </row>
    <row r="2628" spans="1:20" x14ac:dyDescent="0.2">
      <c r="A2628" s="151">
        <f t="shared" si="446"/>
        <v>65332</v>
      </c>
      <c r="B2628" s="151">
        <f t="shared" si="447"/>
        <v>6</v>
      </c>
      <c r="C2628" s="152">
        <f t="shared" si="448"/>
        <v>53</v>
      </c>
      <c r="D2628" s="152" t="str">
        <f t="shared" si="449"/>
        <v>鈴木</v>
      </c>
      <c r="E2628" s="152" t="str">
        <f t="shared" si="450"/>
        <v>康平</v>
      </c>
      <c r="F2628" s="153" t="str">
        <f t="shared" si="451"/>
        <v>ｽｽﾞｷ</v>
      </c>
      <c r="G2628" s="153" t="str">
        <f t="shared" si="452"/>
        <v>ｺｳﾍｲ</v>
      </c>
      <c r="H2628" s="154">
        <f t="shared" si="453"/>
        <v>3</v>
      </c>
      <c r="I2628" s="152" t="str">
        <f t="shared" si="454"/>
        <v>明学東村山</v>
      </c>
      <c r="K2628" s="152" t="str">
        <f t="shared" si="455"/>
        <v>男</v>
      </c>
      <c r="M2628" s="151">
        <v>65332</v>
      </c>
      <c r="N2628" s="151" t="s">
        <v>108</v>
      </c>
      <c r="O2628" s="151" t="s">
        <v>611</v>
      </c>
      <c r="P2628" s="151" t="s">
        <v>356</v>
      </c>
      <c r="Q2628" s="151" t="s">
        <v>355</v>
      </c>
      <c r="R2628" s="151" t="s">
        <v>885</v>
      </c>
      <c r="T2628" s="151">
        <v>3</v>
      </c>
    </row>
    <row r="2629" spans="1:20" x14ac:dyDescent="0.2">
      <c r="A2629" s="151">
        <f t="shared" si="446"/>
        <v>65333</v>
      </c>
      <c r="B2629" s="151">
        <f t="shared" si="447"/>
        <v>6</v>
      </c>
      <c r="C2629" s="152">
        <f t="shared" si="448"/>
        <v>53</v>
      </c>
      <c r="D2629" s="152" t="str">
        <f t="shared" si="449"/>
        <v>千葉</v>
      </c>
      <c r="E2629" s="152" t="str">
        <f t="shared" si="450"/>
        <v>涼平</v>
      </c>
      <c r="F2629" s="153" t="str">
        <f t="shared" si="451"/>
        <v>ﾁﾊﾞ</v>
      </c>
      <c r="G2629" s="153" t="str">
        <f t="shared" si="452"/>
        <v>ﾘｮｳﾍｲ</v>
      </c>
      <c r="H2629" s="154">
        <f t="shared" si="453"/>
        <v>3</v>
      </c>
      <c r="I2629" s="152" t="str">
        <f t="shared" si="454"/>
        <v>明学東村山</v>
      </c>
      <c r="K2629" s="152" t="str">
        <f t="shared" si="455"/>
        <v>男</v>
      </c>
      <c r="M2629" s="151">
        <v>65333</v>
      </c>
      <c r="N2629" s="151" t="s">
        <v>2882</v>
      </c>
      <c r="O2629" s="151" t="s">
        <v>3005</v>
      </c>
      <c r="P2629" s="151" t="s">
        <v>2883</v>
      </c>
      <c r="Q2629" s="151" t="s">
        <v>545</v>
      </c>
      <c r="R2629" s="151" t="s">
        <v>885</v>
      </c>
      <c r="T2629" s="151">
        <v>3</v>
      </c>
    </row>
    <row r="2630" spans="1:20" x14ac:dyDescent="0.2">
      <c r="A2630" s="151">
        <f t="shared" si="446"/>
        <v>65335</v>
      </c>
      <c r="B2630" s="151">
        <f t="shared" si="447"/>
        <v>6</v>
      </c>
      <c r="C2630" s="152">
        <f t="shared" si="448"/>
        <v>53</v>
      </c>
      <c r="D2630" s="152" t="str">
        <f t="shared" si="449"/>
        <v>森田</v>
      </c>
      <c r="E2630" s="152" t="str">
        <f t="shared" si="450"/>
        <v>力樹</v>
      </c>
      <c r="F2630" s="153" t="str">
        <f t="shared" si="451"/>
        <v>ﾓﾘﾀ</v>
      </c>
      <c r="G2630" s="153" t="str">
        <f t="shared" si="452"/>
        <v>ﾘｷ</v>
      </c>
      <c r="H2630" s="154">
        <f t="shared" si="453"/>
        <v>3</v>
      </c>
      <c r="I2630" s="152" t="str">
        <f t="shared" si="454"/>
        <v>明学東村山</v>
      </c>
      <c r="K2630" s="152" t="str">
        <f t="shared" si="455"/>
        <v>男</v>
      </c>
      <c r="M2630" s="151">
        <v>65335</v>
      </c>
      <c r="N2630" s="151" t="s">
        <v>139</v>
      </c>
      <c r="O2630" s="151" t="s">
        <v>3048</v>
      </c>
      <c r="P2630" s="151" t="s">
        <v>420</v>
      </c>
      <c r="Q2630" s="151" t="s">
        <v>1601</v>
      </c>
      <c r="R2630" s="151" t="s">
        <v>885</v>
      </c>
      <c r="T2630" s="151">
        <v>3</v>
      </c>
    </row>
    <row r="2631" spans="1:20" x14ac:dyDescent="0.2">
      <c r="A2631" s="151">
        <f t="shared" si="446"/>
        <v>65337</v>
      </c>
      <c r="B2631" s="151">
        <f t="shared" si="447"/>
        <v>6</v>
      </c>
      <c r="C2631" s="152">
        <f t="shared" si="448"/>
        <v>53</v>
      </c>
      <c r="D2631" s="152" t="str">
        <f t="shared" si="449"/>
        <v>野口</v>
      </c>
      <c r="E2631" s="152" t="str">
        <f t="shared" si="450"/>
        <v>晃平</v>
      </c>
      <c r="F2631" s="153" t="str">
        <f t="shared" si="451"/>
        <v>ﾉｸﾞﾁ</v>
      </c>
      <c r="G2631" s="153" t="str">
        <f t="shared" si="452"/>
        <v>ｺｳﾍｲ</v>
      </c>
      <c r="H2631" s="154">
        <f t="shared" si="453"/>
        <v>3</v>
      </c>
      <c r="I2631" s="152" t="str">
        <f t="shared" si="454"/>
        <v>明学東村山</v>
      </c>
      <c r="K2631" s="152" t="str">
        <f t="shared" si="455"/>
        <v>男</v>
      </c>
      <c r="M2631" s="151">
        <v>65337</v>
      </c>
      <c r="N2631" s="151" t="s">
        <v>17</v>
      </c>
      <c r="O2631" s="151" t="s">
        <v>979</v>
      </c>
      <c r="P2631" s="151" t="s">
        <v>18</v>
      </c>
      <c r="Q2631" s="151" t="s">
        <v>355</v>
      </c>
      <c r="R2631" s="151" t="s">
        <v>885</v>
      </c>
      <c r="T2631" s="151">
        <v>3</v>
      </c>
    </row>
    <row r="2632" spans="1:20" x14ac:dyDescent="0.2">
      <c r="A2632" s="151">
        <f t="shared" si="446"/>
        <v>65339</v>
      </c>
      <c r="B2632" s="151">
        <f t="shared" si="447"/>
        <v>6</v>
      </c>
      <c r="C2632" s="152">
        <f t="shared" si="448"/>
        <v>53</v>
      </c>
      <c r="D2632" s="152" t="str">
        <f t="shared" si="449"/>
        <v>吉田</v>
      </c>
      <c r="E2632" s="152" t="str">
        <f t="shared" si="450"/>
        <v>史尊</v>
      </c>
      <c r="F2632" s="153" t="str">
        <f t="shared" si="451"/>
        <v>ﾖｼﾀﾞ</v>
      </c>
      <c r="G2632" s="153" t="str">
        <f t="shared" si="452"/>
        <v>ﾌﾐﾀｶ</v>
      </c>
      <c r="H2632" s="154">
        <f t="shared" si="453"/>
        <v>2</v>
      </c>
      <c r="I2632" s="152" t="str">
        <f t="shared" si="454"/>
        <v>明学東村山</v>
      </c>
      <c r="K2632" s="152" t="str">
        <f t="shared" si="455"/>
        <v>男</v>
      </c>
      <c r="M2632" s="151">
        <v>65339</v>
      </c>
      <c r="N2632" s="151" t="s">
        <v>163</v>
      </c>
      <c r="O2632" s="151" t="s">
        <v>4796</v>
      </c>
      <c r="P2632" s="151" t="s">
        <v>510</v>
      </c>
      <c r="Q2632" s="151" t="s">
        <v>4797</v>
      </c>
      <c r="R2632" s="151" t="s">
        <v>885</v>
      </c>
      <c r="T2632" s="151">
        <v>2</v>
      </c>
    </row>
    <row r="2633" spans="1:20" x14ac:dyDescent="0.2">
      <c r="A2633" s="151">
        <f t="shared" si="446"/>
        <v>65340</v>
      </c>
      <c r="B2633" s="151">
        <f t="shared" si="447"/>
        <v>6</v>
      </c>
      <c r="C2633" s="152">
        <f t="shared" si="448"/>
        <v>53</v>
      </c>
      <c r="D2633" s="152" t="str">
        <f t="shared" si="449"/>
        <v>森﨑</v>
      </c>
      <c r="E2633" s="152" t="str">
        <f t="shared" si="450"/>
        <v>優太</v>
      </c>
      <c r="F2633" s="153" t="str">
        <f t="shared" si="451"/>
        <v>ﾓﾘｻﾞｷ</v>
      </c>
      <c r="G2633" s="153" t="str">
        <f t="shared" si="452"/>
        <v>ﾕｳﾀ</v>
      </c>
      <c r="H2633" s="154">
        <f t="shared" si="453"/>
        <v>2</v>
      </c>
      <c r="I2633" s="152" t="str">
        <f t="shared" si="454"/>
        <v>明学東村山</v>
      </c>
      <c r="K2633" s="152" t="str">
        <f t="shared" si="455"/>
        <v>男</v>
      </c>
      <c r="M2633" s="151">
        <v>65340</v>
      </c>
      <c r="N2633" s="151" t="s">
        <v>4798</v>
      </c>
      <c r="O2633" s="151" t="s">
        <v>179</v>
      </c>
      <c r="P2633" s="151" t="s">
        <v>4799</v>
      </c>
      <c r="Q2633" s="151" t="s">
        <v>373</v>
      </c>
      <c r="R2633" s="151" t="s">
        <v>885</v>
      </c>
      <c r="T2633" s="151">
        <v>2</v>
      </c>
    </row>
    <row r="2634" spans="1:20" x14ac:dyDescent="0.2">
      <c r="A2634" s="151">
        <f t="shared" si="446"/>
        <v>65341</v>
      </c>
      <c r="B2634" s="151">
        <f t="shared" si="447"/>
        <v>6</v>
      </c>
      <c r="C2634" s="152">
        <f t="shared" si="448"/>
        <v>53</v>
      </c>
      <c r="D2634" s="152" t="str">
        <f t="shared" si="449"/>
        <v>野村</v>
      </c>
      <c r="E2634" s="152" t="str">
        <f t="shared" si="450"/>
        <v>有輝</v>
      </c>
      <c r="F2634" s="153" t="str">
        <f t="shared" si="451"/>
        <v>ﾉﾑﾗ</v>
      </c>
      <c r="G2634" s="153" t="str">
        <f t="shared" si="452"/>
        <v>ﾕｳｷ</v>
      </c>
      <c r="H2634" s="154">
        <f t="shared" si="453"/>
        <v>2</v>
      </c>
      <c r="I2634" s="152" t="str">
        <f t="shared" si="454"/>
        <v>明学東村山</v>
      </c>
      <c r="K2634" s="152" t="str">
        <f t="shared" si="455"/>
        <v>男</v>
      </c>
      <c r="M2634" s="151">
        <v>65341</v>
      </c>
      <c r="N2634" s="151" t="s">
        <v>1607</v>
      </c>
      <c r="O2634" s="151" t="s">
        <v>4800</v>
      </c>
      <c r="P2634" s="151" t="s">
        <v>1608</v>
      </c>
      <c r="Q2634" s="151" t="s">
        <v>307</v>
      </c>
      <c r="R2634" s="151" t="s">
        <v>885</v>
      </c>
      <c r="T2634" s="151">
        <v>2</v>
      </c>
    </row>
    <row r="2635" spans="1:20" x14ac:dyDescent="0.2">
      <c r="A2635" s="151">
        <f t="shared" si="446"/>
        <v>65342</v>
      </c>
      <c r="B2635" s="151">
        <f t="shared" si="447"/>
        <v>6</v>
      </c>
      <c r="C2635" s="152">
        <f t="shared" si="448"/>
        <v>53</v>
      </c>
      <c r="D2635" s="152" t="str">
        <f t="shared" si="449"/>
        <v>山本</v>
      </c>
      <c r="E2635" s="152" t="str">
        <f t="shared" si="450"/>
        <v>健翔</v>
      </c>
      <c r="F2635" s="153" t="str">
        <f t="shared" si="451"/>
        <v>ﾔﾏﾓﾄ</v>
      </c>
      <c r="G2635" s="153" t="str">
        <f t="shared" si="452"/>
        <v>ｹﾝｼｮｳ</v>
      </c>
      <c r="H2635" s="154">
        <f t="shared" si="453"/>
        <v>2</v>
      </c>
      <c r="I2635" s="152" t="str">
        <f t="shared" si="454"/>
        <v>明学東村山</v>
      </c>
      <c r="K2635" s="152" t="str">
        <f t="shared" si="455"/>
        <v>男</v>
      </c>
      <c r="M2635" s="151">
        <v>65342</v>
      </c>
      <c r="N2635" s="151" t="s">
        <v>129</v>
      </c>
      <c r="O2635" s="151" t="s">
        <v>4598</v>
      </c>
      <c r="P2635" s="151" t="s">
        <v>384</v>
      </c>
      <c r="Q2635" s="151" t="s">
        <v>4801</v>
      </c>
      <c r="R2635" s="151" t="s">
        <v>885</v>
      </c>
      <c r="T2635" s="151">
        <v>2</v>
      </c>
    </row>
    <row r="2636" spans="1:20" x14ac:dyDescent="0.2">
      <c r="A2636" s="151">
        <f t="shared" si="446"/>
        <v>65343</v>
      </c>
      <c r="B2636" s="151">
        <f t="shared" si="447"/>
        <v>6</v>
      </c>
      <c r="C2636" s="152">
        <f t="shared" si="448"/>
        <v>53</v>
      </c>
      <c r="D2636" s="152" t="str">
        <f t="shared" si="449"/>
        <v>柳</v>
      </c>
      <c r="E2636" s="152" t="str">
        <f t="shared" si="450"/>
        <v>炫丞</v>
      </c>
      <c r="F2636" s="153" t="str">
        <f t="shared" si="451"/>
        <v>ﾘｭ</v>
      </c>
      <c r="G2636" s="153" t="str">
        <f t="shared" si="452"/>
        <v>ﾋｮﾝｽﾝ</v>
      </c>
      <c r="H2636" s="154">
        <f t="shared" si="453"/>
        <v>2</v>
      </c>
      <c r="I2636" s="152" t="str">
        <f t="shared" si="454"/>
        <v>明学東村山</v>
      </c>
      <c r="K2636" s="152" t="str">
        <f t="shared" si="455"/>
        <v>男</v>
      </c>
      <c r="M2636" s="151">
        <v>65343</v>
      </c>
      <c r="N2636" s="151" t="s">
        <v>4802</v>
      </c>
      <c r="O2636" s="151" t="s">
        <v>4803</v>
      </c>
      <c r="P2636" s="151" t="s">
        <v>4804</v>
      </c>
      <c r="Q2636" s="151" t="s">
        <v>4805</v>
      </c>
      <c r="R2636" s="151" t="s">
        <v>885</v>
      </c>
      <c r="T2636" s="151">
        <v>2</v>
      </c>
    </row>
    <row r="2637" spans="1:20" x14ac:dyDescent="0.2">
      <c r="A2637" s="151">
        <f t="shared" si="446"/>
        <v>65344</v>
      </c>
      <c r="B2637" s="151">
        <f t="shared" si="447"/>
        <v>6</v>
      </c>
      <c r="C2637" s="152">
        <f t="shared" si="448"/>
        <v>53</v>
      </c>
      <c r="D2637" s="152" t="str">
        <f t="shared" si="449"/>
        <v>勝田</v>
      </c>
      <c r="E2637" s="152" t="str">
        <f t="shared" si="450"/>
        <v>侑太郎</v>
      </c>
      <c r="F2637" s="153" t="str">
        <f t="shared" si="451"/>
        <v>ｶﾂﾀ</v>
      </c>
      <c r="G2637" s="153" t="str">
        <f t="shared" si="452"/>
        <v>ﾕｳﾀﾛｳ</v>
      </c>
      <c r="H2637" s="154">
        <f t="shared" si="453"/>
        <v>2</v>
      </c>
      <c r="I2637" s="152" t="str">
        <f t="shared" si="454"/>
        <v>明学東村山</v>
      </c>
      <c r="K2637" s="152" t="str">
        <f t="shared" si="455"/>
        <v>男</v>
      </c>
      <c r="M2637" s="151">
        <v>65344</v>
      </c>
      <c r="N2637" s="151" t="s">
        <v>4806</v>
      </c>
      <c r="O2637" s="151" t="s">
        <v>4807</v>
      </c>
      <c r="P2637" s="151" t="s">
        <v>4808</v>
      </c>
      <c r="Q2637" s="151" t="s">
        <v>639</v>
      </c>
      <c r="R2637" s="151" t="s">
        <v>885</v>
      </c>
      <c r="T2637" s="151">
        <v>2</v>
      </c>
    </row>
    <row r="2638" spans="1:20" x14ac:dyDescent="0.2">
      <c r="A2638" s="151">
        <f t="shared" si="446"/>
        <v>65345</v>
      </c>
      <c r="B2638" s="151">
        <f t="shared" si="447"/>
        <v>6</v>
      </c>
      <c r="C2638" s="152">
        <f t="shared" si="448"/>
        <v>53</v>
      </c>
      <c r="D2638" s="152" t="str">
        <f t="shared" si="449"/>
        <v>鈴木</v>
      </c>
      <c r="E2638" s="152" t="str">
        <f t="shared" si="450"/>
        <v>亮彦</v>
      </c>
      <c r="F2638" s="153" t="str">
        <f t="shared" si="451"/>
        <v>ｽｽﾞｷ</v>
      </c>
      <c r="G2638" s="153" t="str">
        <f t="shared" si="452"/>
        <v>ｱｷﾋｺ</v>
      </c>
      <c r="H2638" s="154">
        <f t="shared" si="453"/>
        <v>2</v>
      </c>
      <c r="I2638" s="152" t="str">
        <f t="shared" si="454"/>
        <v>明学東村山</v>
      </c>
      <c r="K2638" s="152" t="str">
        <f t="shared" si="455"/>
        <v>男</v>
      </c>
      <c r="M2638" s="151">
        <v>65345</v>
      </c>
      <c r="N2638" s="151" t="s">
        <v>108</v>
      </c>
      <c r="O2638" s="151" t="s">
        <v>4809</v>
      </c>
      <c r="P2638" s="151" t="s">
        <v>356</v>
      </c>
      <c r="Q2638" s="151" t="s">
        <v>4281</v>
      </c>
      <c r="R2638" s="151" t="s">
        <v>885</v>
      </c>
      <c r="T2638" s="151">
        <v>2</v>
      </c>
    </row>
    <row r="2639" spans="1:20" x14ac:dyDescent="0.2">
      <c r="A2639" s="151">
        <f t="shared" si="446"/>
        <v>65346</v>
      </c>
      <c r="B2639" s="151">
        <f t="shared" si="447"/>
        <v>6</v>
      </c>
      <c r="C2639" s="152">
        <f t="shared" si="448"/>
        <v>53</v>
      </c>
      <c r="D2639" s="152" t="str">
        <f t="shared" si="449"/>
        <v>中藤</v>
      </c>
      <c r="E2639" s="152" t="str">
        <f t="shared" si="450"/>
        <v>佑太</v>
      </c>
      <c r="F2639" s="153" t="str">
        <f t="shared" si="451"/>
        <v>ﾅｶﾌｼﾞ</v>
      </c>
      <c r="G2639" s="153" t="str">
        <f t="shared" si="452"/>
        <v>ﾕｳﾀ</v>
      </c>
      <c r="H2639" s="154">
        <f t="shared" si="453"/>
        <v>2</v>
      </c>
      <c r="I2639" s="152" t="str">
        <f t="shared" si="454"/>
        <v>明学東村山</v>
      </c>
      <c r="K2639" s="152" t="str">
        <f t="shared" si="455"/>
        <v>男</v>
      </c>
      <c r="M2639" s="151">
        <v>65346</v>
      </c>
      <c r="N2639" s="151" t="s">
        <v>4810</v>
      </c>
      <c r="O2639" s="151" t="s">
        <v>940</v>
      </c>
      <c r="P2639" s="151" t="s">
        <v>4811</v>
      </c>
      <c r="Q2639" s="151" t="s">
        <v>373</v>
      </c>
      <c r="R2639" s="151" t="s">
        <v>885</v>
      </c>
      <c r="T2639" s="151">
        <v>2</v>
      </c>
    </row>
    <row r="2640" spans="1:20" x14ac:dyDescent="0.2">
      <c r="A2640" s="151">
        <f t="shared" si="446"/>
        <v>65348</v>
      </c>
      <c r="B2640" s="151">
        <f t="shared" si="447"/>
        <v>6</v>
      </c>
      <c r="C2640" s="152">
        <f t="shared" si="448"/>
        <v>53</v>
      </c>
      <c r="D2640" s="152" t="str">
        <f t="shared" si="449"/>
        <v>山田</v>
      </c>
      <c r="E2640" s="152" t="str">
        <f t="shared" si="450"/>
        <v>哲也</v>
      </c>
      <c r="F2640" s="153" t="str">
        <f t="shared" si="451"/>
        <v>ﾔﾏﾀﾞ</v>
      </c>
      <c r="G2640" s="153" t="str">
        <f t="shared" si="452"/>
        <v>ﾃﾂﾔ</v>
      </c>
      <c r="H2640" s="154">
        <f t="shared" si="453"/>
        <v>2</v>
      </c>
      <c r="I2640" s="152" t="str">
        <f t="shared" si="454"/>
        <v>明学東村山</v>
      </c>
      <c r="K2640" s="152" t="str">
        <f t="shared" si="455"/>
        <v>男</v>
      </c>
      <c r="M2640" s="151">
        <v>65348</v>
      </c>
      <c r="N2640" s="151" t="s">
        <v>103</v>
      </c>
      <c r="O2640" s="151" t="s">
        <v>3830</v>
      </c>
      <c r="P2640" s="151" t="s">
        <v>317</v>
      </c>
      <c r="Q2640" s="151" t="s">
        <v>3831</v>
      </c>
      <c r="R2640" s="151" t="s">
        <v>885</v>
      </c>
      <c r="T2640" s="151">
        <v>2</v>
      </c>
    </row>
    <row r="2641" spans="1:20" x14ac:dyDescent="0.2">
      <c r="A2641" s="151">
        <f t="shared" si="446"/>
        <v>65349</v>
      </c>
      <c r="B2641" s="151">
        <f t="shared" si="447"/>
        <v>6</v>
      </c>
      <c r="C2641" s="152">
        <f t="shared" si="448"/>
        <v>53</v>
      </c>
      <c r="D2641" s="152" t="str">
        <f t="shared" si="449"/>
        <v>小久保</v>
      </c>
      <c r="E2641" s="152" t="str">
        <f t="shared" si="450"/>
        <v>晴樹</v>
      </c>
      <c r="F2641" s="153" t="str">
        <f t="shared" si="451"/>
        <v>ｺｸﾎﾞ</v>
      </c>
      <c r="G2641" s="153" t="str">
        <f t="shared" si="452"/>
        <v>ﾊﾙｷ</v>
      </c>
      <c r="H2641" s="154">
        <f t="shared" si="453"/>
        <v>1</v>
      </c>
      <c r="I2641" s="152" t="str">
        <f t="shared" si="454"/>
        <v>明学東村山</v>
      </c>
      <c r="K2641" s="152" t="str">
        <f t="shared" si="455"/>
        <v>男</v>
      </c>
      <c r="M2641" s="151">
        <v>65349</v>
      </c>
      <c r="N2641" s="151" t="s">
        <v>5445</v>
      </c>
      <c r="O2641" s="151" t="s">
        <v>3015</v>
      </c>
      <c r="P2641" s="151" t="s">
        <v>5446</v>
      </c>
      <c r="Q2641" s="151" t="s">
        <v>503</v>
      </c>
      <c r="R2641" s="151" t="s">
        <v>885</v>
      </c>
      <c r="T2641" s="151">
        <v>1</v>
      </c>
    </row>
    <row r="2642" spans="1:20" x14ac:dyDescent="0.2">
      <c r="A2642" s="151">
        <f t="shared" si="446"/>
        <v>65370</v>
      </c>
      <c r="B2642" s="151">
        <f t="shared" si="447"/>
        <v>6</v>
      </c>
      <c r="C2642" s="152">
        <f t="shared" si="448"/>
        <v>53</v>
      </c>
      <c r="D2642" s="152" t="str">
        <f t="shared" si="449"/>
        <v>鈴木</v>
      </c>
      <c r="E2642" s="152" t="str">
        <f t="shared" si="450"/>
        <v>百湖</v>
      </c>
      <c r="F2642" s="153" t="str">
        <f t="shared" si="451"/>
        <v>ｽｽﾞｷ</v>
      </c>
      <c r="G2642" s="153" t="str">
        <f t="shared" si="452"/>
        <v>ﾓｺ</v>
      </c>
      <c r="H2642" s="154">
        <f t="shared" si="453"/>
        <v>3</v>
      </c>
      <c r="I2642" s="152" t="str">
        <f t="shared" si="454"/>
        <v>明学東村山</v>
      </c>
      <c r="K2642" s="152" t="str">
        <f t="shared" si="455"/>
        <v>女</v>
      </c>
      <c r="M2642" s="151">
        <v>65370</v>
      </c>
      <c r="N2642" s="151" t="s">
        <v>108</v>
      </c>
      <c r="O2642" s="151" t="s">
        <v>3006</v>
      </c>
      <c r="P2642" s="151" t="s">
        <v>356</v>
      </c>
      <c r="Q2642" s="151" t="s">
        <v>3007</v>
      </c>
      <c r="R2642" s="151" t="s">
        <v>886</v>
      </c>
      <c r="T2642" s="151">
        <v>3</v>
      </c>
    </row>
    <row r="2643" spans="1:20" x14ac:dyDescent="0.2">
      <c r="A2643" s="151">
        <f t="shared" si="446"/>
        <v>65371</v>
      </c>
      <c r="B2643" s="151">
        <f t="shared" si="447"/>
        <v>6</v>
      </c>
      <c r="C2643" s="152">
        <f t="shared" si="448"/>
        <v>53</v>
      </c>
      <c r="D2643" s="152" t="str">
        <f t="shared" si="449"/>
        <v>近藤</v>
      </c>
      <c r="E2643" s="152" t="str">
        <f t="shared" si="450"/>
        <v>玲</v>
      </c>
      <c r="F2643" s="153" t="str">
        <f t="shared" si="451"/>
        <v>ｺﾝﾄﾞｳ</v>
      </c>
      <c r="G2643" s="153" t="str">
        <f t="shared" si="452"/>
        <v>ﾚｲ</v>
      </c>
      <c r="H2643" s="154">
        <f t="shared" si="453"/>
        <v>3</v>
      </c>
      <c r="I2643" s="152" t="str">
        <f t="shared" si="454"/>
        <v>明学東村山</v>
      </c>
      <c r="K2643" s="152" t="str">
        <f t="shared" si="455"/>
        <v>女</v>
      </c>
      <c r="M2643" s="151">
        <v>65371</v>
      </c>
      <c r="N2643" s="151" t="s">
        <v>159</v>
      </c>
      <c r="O2643" s="151" t="s">
        <v>2677</v>
      </c>
      <c r="P2643" s="151" t="s">
        <v>392</v>
      </c>
      <c r="Q2643" s="151" t="s">
        <v>427</v>
      </c>
      <c r="R2643" s="151" t="s">
        <v>886</v>
      </c>
      <c r="T2643" s="151">
        <v>3</v>
      </c>
    </row>
    <row r="2644" spans="1:20" x14ac:dyDescent="0.2">
      <c r="A2644" s="151">
        <f t="shared" si="446"/>
        <v>65372</v>
      </c>
      <c r="B2644" s="151">
        <f t="shared" si="447"/>
        <v>6</v>
      </c>
      <c r="C2644" s="152">
        <f t="shared" si="448"/>
        <v>53</v>
      </c>
      <c r="D2644" s="152" t="str">
        <f t="shared" si="449"/>
        <v>森元</v>
      </c>
      <c r="E2644" s="152" t="str">
        <f t="shared" si="450"/>
        <v>架有</v>
      </c>
      <c r="F2644" s="153" t="str">
        <f t="shared" si="451"/>
        <v>ﾓﾘﾓﾄ</v>
      </c>
      <c r="G2644" s="153" t="str">
        <f t="shared" si="452"/>
        <v>ｶﾕ</v>
      </c>
      <c r="H2644" s="154">
        <f t="shared" si="453"/>
        <v>3</v>
      </c>
      <c r="I2644" s="152" t="str">
        <f t="shared" si="454"/>
        <v>明学東村山</v>
      </c>
      <c r="K2644" s="152" t="str">
        <f t="shared" si="455"/>
        <v>女</v>
      </c>
      <c r="M2644" s="151">
        <v>65372</v>
      </c>
      <c r="N2644" s="151" t="s">
        <v>3008</v>
      </c>
      <c r="O2644" s="151" t="s">
        <v>3009</v>
      </c>
      <c r="P2644" s="151" t="s">
        <v>3010</v>
      </c>
      <c r="Q2644" s="151" t="s">
        <v>3011</v>
      </c>
      <c r="R2644" s="151" t="s">
        <v>886</v>
      </c>
      <c r="T2644" s="151">
        <v>3</v>
      </c>
    </row>
    <row r="2645" spans="1:20" x14ac:dyDescent="0.2">
      <c r="A2645" s="151">
        <f t="shared" si="446"/>
        <v>65374</v>
      </c>
      <c r="B2645" s="151">
        <f t="shared" si="447"/>
        <v>6</v>
      </c>
      <c r="C2645" s="152">
        <f t="shared" si="448"/>
        <v>53</v>
      </c>
      <c r="D2645" s="152" t="str">
        <f t="shared" si="449"/>
        <v>福田</v>
      </c>
      <c r="E2645" s="152" t="str">
        <f t="shared" si="450"/>
        <v>舞</v>
      </c>
      <c r="F2645" s="153" t="str">
        <f t="shared" si="451"/>
        <v>ﾌｸﾀﾞ</v>
      </c>
      <c r="G2645" s="153" t="str">
        <f t="shared" si="452"/>
        <v>ﾏｲ</v>
      </c>
      <c r="H2645" s="154">
        <f t="shared" si="453"/>
        <v>2</v>
      </c>
      <c r="I2645" s="152" t="str">
        <f t="shared" si="454"/>
        <v>明学東村山</v>
      </c>
      <c r="K2645" s="152" t="str">
        <f t="shared" si="455"/>
        <v>女</v>
      </c>
      <c r="M2645" s="151">
        <v>65374</v>
      </c>
      <c r="N2645" s="151" t="s">
        <v>204</v>
      </c>
      <c r="O2645" s="151" t="s">
        <v>924</v>
      </c>
      <c r="P2645" s="151" t="s">
        <v>553</v>
      </c>
      <c r="Q2645" s="151" t="s">
        <v>411</v>
      </c>
      <c r="R2645" s="151" t="s">
        <v>886</v>
      </c>
      <c r="T2645" s="151">
        <v>2</v>
      </c>
    </row>
    <row r="2646" spans="1:20" x14ac:dyDescent="0.2">
      <c r="A2646" s="151">
        <f t="shared" si="446"/>
        <v>65375</v>
      </c>
      <c r="B2646" s="151">
        <f t="shared" si="447"/>
        <v>6</v>
      </c>
      <c r="C2646" s="152">
        <f t="shared" si="448"/>
        <v>53</v>
      </c>
      <c r="D2646" s="152" t="str">
        <f t="shared" si="449"/>
        <v>小島</v>
      </c>
      <c r="E2646" s="152" t="str">
        <f t="shared" si="450"/>
        <v>和</v>
      </c>
      <c r="F2646" s="153" t="str">
        <f t="shared" si="451"/>
        <v>ｺｼﾞﾏ</v>
      </c>
      <c r="G2646" s="153" t="str">
        <f t="shared" si="452"/>
        <v>ﾉﾄﾞｶ</v>
      </c>
      <c r="H2646" s="154">
        <f t="shared" si="453"/>
        <v>2</v>
      </c>
      <c r="I2646" s="152" t="str">
        <f t="shared" si="454"/>
        <v>明学東村山</v>
      </c>
      <c r="K2646" s="152" t="str">
        <f t="shared" si="455"/>
        <v>女</v>
      </c>
      <c r="M2646" s="151">
        <v>65375</v>
      </c>
      <c r="N2646" s="151" t="s">
        <v>562</v>
      </c>
      <c r="O2646" s="151" t="s">
        <v>38</v>
      </c>
      <c r="P2646" s="151" t="s">
        <v>563</v>
      </c>
      <c r="Q2646" s="151" t="s">
        <v>1647</v>
      </c>
      <c r="R2646" s="151" t="s">
        <v>886</v>
      </c>
      <c r="T2646" s="151">
        <v>2</v>
      </c>
    </row>
    <row r="2647" spans="1:20" x14ac:dyDescent="0.2">
      <c r="A2647" s="151">
        <f t="shared" si="446"/>
        <v>65376</v>
      </c>
      <c r="B2647" s="151">
        <f t="shared" si="447"/>
        <v>6</v>
      </c>
      <c r="C2647" s="152">
        <f t="shared" si="448"/>
        <v>53</v>
      </c>
      <c r="D2647" s="152" t="str">
        <f t="shared" si="449"/>
        <v>藤木</v>
      </c>
      <c r="E2647" s="152" t="str">
        <f t="shared" si="450"/>
        <v>里佳</v>
      </c>
      <c r="F2647" s="153" t="str">
        <f t="shared" si="451"/>
        <v>ﾌｼﾞｷ</v>
      </c>
      <c r="G2647" s="153" t="str">
        <f t="shared" si="452"/>
        <v>ﾘｶ</v>
      </c>
      <c r="H2647" s="154">
        <f t="shared" si="453"/>
        <v>2</v>
      </c>
      <c r="I2647" s="152" t="str">
        <f t="shared" si="454"/>
        <v>明学東村山</v>
      </c>
      <c r="K2647" s="152" t="str">
        <f t="shared" si="455"/>
        <v>女</v>
      </c>
      <c r="M2647" s="151">
        <v>65376</v>
      </c>
      <c r="N2647" s="151" t="s">
        <v>3612</v>
      </c>
      <c r="O2647" s="151" t="s">
        <v>3888</v>
      </c>
      <c r="P2647" s="151" t="s">
        <v>3613</v>
      </c>
      <c r="Q2647" s="151" t="s">
        <v>575</v>
      </c>
      <c r="R2647" s="151" t="s">
        <v>886</v>
      </c>
      <c r="T2647" s="151">
        <v>2</v>
      </c>
    </row>
    <row r="2648" spans="1:20" x14ac:dyDescent="0.2">
      <c r="A2648" s="151">
        <f t="shared" si="446"/>
        <v>65377</v>
      </c>
      <c r="B2648" s="151">
        <f t="shared" si="447"/>
        <v>6</v>
      </c>
      <c r="C2648" s="152">
        <f t="shared" si="448"/>
        <v>53</v>
      </c>
      <c r="D2648" s="152" t="str">
        <f t="shared" si="449"/>
        <v>阿部</v>
      </c>
      <c r="E2648" s="152" t="str">
        <f t="shared" si="450"/>
        <v>星空</v>
      </c>
      <c r="F2648" s="153" t="str">
        <f t="shared" si="451"/>
        <v>ｱﾍﾞ</v>
      </c>
      <c r="G2648" s="153" t="str">
        <f t="shared" si="452"/>
        <v>ｾｲﾗ</v>
      </c>
      <c r="H2648" s="154">
        <f t="shared" si="453"/>
        <v>2</v>
      </c>
      <c r="I2648" s="152" t="str">
        <f t="shared" si="454"/>
        <v>明学東村山</v>
      </c>
      <c r="K2648" s="152" t="str">
        <f t="shared" si="455"/>
        <v>女</v>
      </c>
      <c r="M2648" s="151">
        <v>65377</v>
      </c>
      <c r="N2648" s="151" t="s">
        <v>105</v>
      </c>
      <c r="O2648" s="151" t="s">
        <v>4812</v>
      </c>
      <c r="P2648" s="151" t="s">
        <v>318</v>
      </c>
      <c r="Q2648" s="151" t="s">
        <v>4030</v>
      </c>
      <c r="R2648" s="151" t="s">
        <v>886</v>
      </c>
      <c r="T2648" s="151">
        <v>2</v>
      </c>
    </row>
    <row r="2649" spans="1:20" x14ac:dyDescent="0.2">
      <c r="A2649" s="151">
        <f t="shared" ref="A2649:A2712" si="456">M2649</f>
        <v>65378</v>
      </c>
      <c r="B2649" s="151">
        <f t="shared" ref="B2649:B2712" si="457">ROUNDDOWN(A2649/10000,0)</f>
        <v>6</v>
      </c>
      <c r="C2649" s="152">
        <f t="shared" ref="C2649:C2712" si="458">ROUNDDOWN((A2649-B2649*10000)/100,0)</f>
        <v>53</v>
      </c>
      <c r="D2649" s="152" t="str">
        <f t="shared" ref="D2649:D2712" si="459">N2649</f>
        <v>今井</v>
      </c>
      <c r="E2649" s="152" t="str">
        <f t="shared" ref="E2649:E2712" si="460">O2649</f>
        <v>百音</v>
      </c>
      <c r="F2649" s="153" t="str">
        <f t="shared" ref="F2649:F2712" si="461">P2649</f>
        <v>ｲﾏｲ</v>
      </c>
      <c r="G2649" s="153" t="str">
        <f t="shared" ref="G2649:G2712" si="462">Q2649</f>
        <v>ﾓﾈ</v>
      </c>
      <c r="H2649" s="154">
        <f t="shared" ref="H2649:H2712" si="463">T2649</f>
        <v>2</v>
      </c>
      <c r="I2649" s="152" t="str">
        <f t="shared" ref="I2649:I2712" si="464">VLOOKUP(B2649*100+C2649,テスト,2,0)</f>
        <v>明学東村山</v>
      </c>
      <c r="K2649" s="152" t="str">
        <f t="shared" ref="K2649:K2712" si="465">R2649</f>
        <v>女</v>
      </c>
      <c r="M2649" s="151">
        <v>65378</v>
      </c>
      <c r="N2649" s="151" t="s">
        <v>642</v>
      </c>
      <c r="O2649" s="151" t="s">
        <v>4813</v>
      </c>
      <c r="P2649" s="151" t="s">
        <v>643</v>
      </c>
      <c r="Q2649" s="151" t="s">
        <v>4814</v>
      </c>
      <c r="R2649" s="151" t="s">
        <v>886</v>
      </c>
      <c r="T2649" s="151">
        <v>2</v>
      </c>
    </row>
    <row r="2650" spans="1:20" x14ac:dyDescent="0.2">
      <c r="A2650" s="151">
        <f t="shared" si="456"/>
        <v>65379</v>
      </c>
      <c r="B2650" s="151">
        <f t="shared" si="457"/>
        <v>6</v>
      </c>
      <c r="C2650" s="152">
        <f t="shared" si="458"/>
        <v>53</v>
      </c>
      <c r="D2650" s="152" t="str">
        <f t="shared" si="459"/>
        <v>安部</v>
      </c>
      <c r="E2650" s="152" t="str">
        <f t="shared" si="460"/>
        <v>紗生子</v>
      </c>
      <c r="F2650" s="153" t="str">
        <f t="shared" si="461"/>
        <v>ｱﾍﾞ</v>
      </c>
      <c r="G2650" s="153" t="str">
        <f t="shared" si="462"/>
        <v>ｻｷｺ</v>
      </c>
      <c r="H2650" s="154">
        <f t="shared" si="463"/>
        <v>2</v>
      </c>
      <c r="I2650" s="152" t="str">
        <f t="shared" si="464"/>
        <v>明学東村山</v>
      </c>
      <c r="K2650" s="152" t="str">
        <f t="shared" si="465"/>
        <v>女</v>
      </c>
      <c r="M2650" s="151">
        <v>65379</v>
      </c>
      <c r="N2650" s="151" t="s">
        <v>241</v>
      </c>
      <c r="O2650" s="151" t="s">
        <v>4815</v>
      </c>
      <c r="P2650" s="151" t="s">
        <v>318</v>
      </c>
      <c r="Q2650" s="151" t="s">
        <v>4816</v>
      </c>
      <c r="R2650" s="151" t="s">
        <v>886</v>
      </c>
      <c r="T2650" s="151">
        <v>2</v>
      </c>
    </row>
    <row r="2651" spans="1:20" x14ac:dyDescent="0.2">
      <c r="A2651" s="151">
        <f t="shared" si="456"/>
        <v>65380</v>
      </c>
      <c r="B2651" s="151">
        <f t="shared" si="457"/>
        <v>6</v>
      </c>
      <c r="C2651" s="152">
        <f t="shared" si="458"/>
        <v>53</v>
      </c>
      <c r="D2651" s="152" t="str">
        <f t="shared" si="459"/>
        <v>須藤</v>
      </c>
      <c r="E2651" s="152" t="str">
        <f t="shared" si="460"/>
        <v>理子</v>
      </c>
      <c r="F2651" s="153" t="str">
        <f t="shared" si="461"/>
        <v>ｽﾄﾞｳ</v>
      </c>
      <c r="G2651" s="153" t="str">
        <f t="shared" si="462"/>
        <v>ﾘｺ</v>
      </c>
      <c r="H2651" s="154">
        <f t="shared" si="463"/>
        <v>2</v>
      </c>
      <c r="I2651" s="152" t="str">
        <f t="shared" si="464"/>
        <v>明学東村山</v>
      </c>
      <c r="K2651" s="152" t="str">
        <f t="shared" si="465"/>
        <v>女</v>
      </c>
      <c r="M2651" s="151">
        <v>65380</v>
      </c>
      <c r="N2651" s="151" t="s">
        <v>234</v>
      </c>
      <c r="O2651" s="151" t="s">
        <v>1857</v>
      </c>
      <c r="P2651" s="151" t="s">
        <v>406</v>
      </c>
      <c r="Q2651" s="151" t="s">
        <v>486</v>
      </c>
      <c r="R2651" s="151" t="s">
        <v>886</v>
      </c>
      <c r="T2651" s="151">
        <v>2</v>
      </c>
    </row>
    <row r="2652" spans="1:20" x14ac:dyDescent="0.2">
      <c r="A2652" s="151">
        <f t="shared" si="456"/>
        <v>65381</v>
      </c>
      <c r="B2652" s="151">
        <f t="shared" si="457"/>
        <v>6</v>
      </c>
      <c r="C2652" s="152">
        <f t="shared" si="458"/>
        <v>53</v>
      </c>
      <c r="D2652" s="152" t="str">
        <f t="shared" si="459"/>
        <v>北</v>
      </c>
      <c r="E2652" s="152" t="str">
        <f t="shared" si="460"/>
        <v>菜々美</v>
      </c>
      <c r="F2652" s="153" t="str">
        <f t="shared" si="461"/>
        <v>ｷﾀ</v>
      </c>
      <c r="G2652" s="153" t="str">
        <f t="shared" si="462"/>
        <v>ﾅﾅﾐ</v>
      </c>
      <c r="H2652" s="154">
        <f t="shared" si="463"/>
        <v>2</v>
      </c>
      <c r="I2652" s="152" t="str">
        <f t="shared" si="464"/>
        <v>明学東村山</v>
      </c>
      <c r="K2652" s="152" t="str">
        <f t="shared" si="465"/>
        <v>女</v>
      </c>
      <c r="M2652" s="151">
        <v>65381</v>
      </c>
      <c r="N2652" s="151" t="s">
        <v>4817</v>
      </c>
      <c r="O2652" s="151" t="s">
        <v>2512</v>
      </c>
      <c r="P2652" s="151" t="s">
        <v>2888</v>
      </c>
      <c r="Q2652" s="151" t="s">
        <v>595</v>
      </c>
      <c r="R2652" s="151" t="s">
        <v>886</v>
      </c>
      <c r="T2652" s="151">
        <v>2</v>
      </c>
    </row>
    <row r="2653" spans="1:20" x14ac:dyDescent="0.2">
      <c r="A2653" s="151">
        <f t="shared" si="456"/>
        <v>65382</v>
      </c>
      <c r="B2653" s="151">
        <f t="shared" si="457"/>
        <v>6</v>
      </c>
      <c r="C2653" s="152">
        <f t="shared" si="458"/>
        <v>53</v>
      </c>
      <c r="D2653" s="152" t="str">
        <f t="shared" si="459"/>
        <v>佐々木</v>
      </c>
      <c r="E2653" s="152" t="str">
        <f t="shared" si="460"/>
        <v>あおば</v>
      </c>
      <c r="F2653" s="153" t="str">
        <f t="shared" si="461"/>
        <v>ｻｻｷ</v>
      </c>
      <c r="G2653" s="153" t="str">
        <f t="shared" si="462"/>
        <v>ｱｵﾊﾞ</v>
      </c>
      <c r="H2653" s="154">
        <f t="shared" si="463"/>
        <v>2</v>
      </c>
      <c r="I2653" s="152" t="str">
        <f t="shared" si="464"/>
        <v>明学東村山</v>
      </c>
      <c r="K2653" s="152" t="str">
        <f t="shared" si="465"/>
        <v>女</v>
      </c>
      <c r="M2653" s="151">
        <v>65382</v>
      </c>
      <c r="N2653" s="151" t="s">
        <v>505</v>
      </c>
      <c r="O2653" s="151" t="s">
        <v>4818</v>
      </c>
      <c r="P2653" s="151" t="s">
        <v>506</v>
      </c>
      <c r="Q2653" s="151" t="s">
        <v>4819</v>
      </c>
      <c r="R2653" s="151" t="s">
        <v>886</v>
      </c>
      <c r="T2653" s="151">
        <v>2</v>
      </c>
    </row>
    <row r="2654" spans="1:20" x14ac:dyDescent="0.2">
      <c r="A2654" s="151">
        <f t="shared" si="456"/>
        <v>65383</v>
      </c>
      <c r="B2654" s="151">
        <f t="shared" si="457"/>
        <v>6</v>
      </c>
      <c r="C2654" s="152">
        <f t="shared" si="458"/>
        <v>53</v>
      </c>
      <c r="D2654" s="152" t="str">
        <f t="shared" si="459"/>
        <v>石田</v>
      </c>
      <c r="E2654" s="152" t="str">
        <f t="shared" si="460"/>
        <v>ひなた</v>
      </c>
      <c r="F2654" s="153" t="str">
        <f t="shared" si="461"/>
        <v>ｲｼﾀﾞ</v>
      </c>
      <c r="G2654" s="153" t="str">
        <f t="shared" si="462"/>
        <v>ﾋﾅﾀ</v>
      </c>
      <c r="H2654" s="154">
        <f t="shared" si="463"/>
        <v>2</v>
      </c>
      <c r="I2654" s="152" t="str">
        <f t="shared" si="464"/>
        <v>明学東村山</v>
      </c>
      <c r="K2654" s="152" t="str">
        <f t="shared" si="465"/>
        <v>女</v>
      </c>
      <c r="M2654" s="151">
        <v>65383</v>
      </c>
      <c r="N2654" s="151" t="s">
        <v>120</v>
      </c>
      <c r="O2654" s="151" t="s">
        <v>2055</v>
      </c>
      <c r="P2654" s="151" t="s">
        <v>610</v>
      </c>
      <c r="Q2654" s="151" t="s">
        <v>2268</v>
      </c>
      <c r="R2654" s="151" t="s">
        <v>886</v>
      </c>
      <c r="T2654" s="151">
        <v>2</v>
      </c>
    </row>
    <row r="2655" spans="1:20" x14ac:dyDescent="0.2">
      <c r="A2655" s="151">
        <f t="shared" si="456"/>
        <v>65384</v>
      </c>
      <c r="B2655" s="151">
        <f t="shared" si="457"/>
        <v>6</v>
      </c>
      <c r="C2655" s="152">
        <f t="shared" si="458"/>
        <v>53</v>
      </c>
      <c r="D2655" s="152" t="str">
        <f t="shared" si="459"/>
        <v>長掛</v>
      </c>
      <c r="E2655" s="152" t="str">
        <f t="shared" si="460"/>
        <v>杏美</v>
      </c>
      <c r="F2655" s="153" t="str">
        <f t="shared" si="461"/>
        <v>ｵｻｶﾞｹ</v>
      </c>
      <c r="G2655" s="153" t="str">
        <f t="shared" si="462"/>
        <v>ｱﾐ</v>
      </c>
      <c r="H2655" s="154">
        <f t="shared" si="463"/>
        <v>1</v>
      </c>
      <c r="I2655" s="152" t="str">
        <f t="shared" si="464"/>
        <v>明学東村山</v>
      </c>
      <c r="K2655" s="152" t="str">
        <f t="shared" si="465"/>
        <v>女</v>
      </c>
      <c r="M2655" s="151">
        <v>65384</v>
      </c>
      <c r="N2655" s="151" t="s">
        <v>5447</v>
      </c>
      <c r="O2655" s="151" t="s">
        <v>5448</v>
      </c>
      <c r="P2655" s="151" t="s">
        <v>5449</v>
      </c>
      <c r="Q2655" s="151" t="s">
        <v>923</v>
      </c>
      <c r="R2655" s="151" t="s">
        <v>886</v>
      </c>
      <c r="T2655" s="151">
        <v>1</v>
      </c>
    </row>
    <row r="2656" spans="1:20" x14ac:dyDescent="0.2">
      <c r="A2656" s="151">
        <f t="shared" si="456"/>
        <v>65385</v>
      </c>
      <c r="B2656" s="151">
        <f t="shared" si="457"/>
        <v>6</v>
      </c>
      <c r="C2656" s="152">
        <f t="shared" si="458"/>
        <v>53</v>
      </c>
      <c r="D2656" s="152" t="str">
        <f t="shared" si="459"/>
        <v>寺田</v>
      </c>
      <c r="E2656" s="152" t="str">
        <f t="shared" si="460"/>
        <v>麻衣</v>
      </c>
      <c r="F2656" s="153" t="str">
        <f t="shared" si="461"/>
        <v>ﾃﾗﾀﾞ</v>
      </c>
      <c r="G2656" s="153" t="str">
        <f t="shared" si="462"/>
        <v>ﾏｲ</v>
      </c>
      <c r="H2656" s="154">
        <f t="shared" si="463"/>
        <v>1</v>
      </c>
      <c r="I2656" s="152" t="str">
        <f t="shared" si="464"/>
        <v>明学東村山</v>
      </c>
      <c r="K2656" s="152" t="str">
        <f t="shared" si="465"/>
        <v>女</v>
      </c>
      <c r="M2656" s="151">
        <v>65385</v>
      </c>
      <c r="N2656" s="151" t="s">
        <v>1609</v>
      </c>
      <c r="O2656" s="151" t="s">
        <v>1461</v>
      </c>
      <c r="P2656" s="151" t="s">
        <v>1610</v>
      </c>
      <c r="Q2656" s="151" t="s">
        <v>411</v>
      </c>
      <c r="R2656" s="151" t="s">
        <v>886</v>
      </c>
      <c r="T2656" s="151">
        <v>1</v>
      </c>
    </row>
    <row r="2657" spans="1:20" x14ac:dyDescent="0.2">
      <c r="A2657" s="151">
        <f t="shared" si="456"/>
        <v>65386</v>
      </c>
      <c r="B2657" s="151">
        <f t="shared" si="457"/>
        <v>6</v>
      </c>
      <c r="C2657" s="152">
        <f t="shared" si="458"/>
        <v>53</v>
      </c>
      <c r="D2657" s="152" t="str">
        <f t="shared" si="459"/>
        <v>小濱</v>
      </c>
      <c r="E2657" s="152" t="str">
        <f t="shared" si="460"/>
        <v>菜月</v>
      </c>
      <c r="F2657" s="153" t="str">
        <f t="shared" si="461"/>
        <v>ｺﾊﾏ</v>
      </c>
      <c r="G2657" s="153" t="str">
        <f t="shared" si="462"/>
        <v>ﾅﾂｷ</v>
      </c>
      <c r="H2657" s="154">
        <f t="shared" si="463"/>
        <v>1</v>
      </c>
      <c r="I2657" s="152" t="str">
        <f t="shared" si="464"/>
        <v>明学東村山</v>
      </c>
      <c r="K2657" s="152" t="str">
        <f t="shared" si="465"/>
        <v>女</v>
      </c>
      <c r="M2657" s="151">
        <v>65386</v>
      </c>
      <c r="N2657" s="151" t="s">
        <v>6440</v>
      </c>
      <c r="O2657" s="151" t="s">
        <v>1781</v>
      </c>
      <c r="P2657" s="151" t="s">
        <v>6441</v>
      </c>
      <c r="Q2657" s="151" t="s">
        <v>345</v>
      </c>
      <c r="R2657" s="151" t="s">
        <v>886</v>
      </c>
      <c r="T2657" s="151">
        <v>1</v>
      </c>
    </row>
    <row r="2658" spans="1:20" x14ac:dyDescent="0.2">
      <c r="A2658" s="151">
        <f t="shared" si="456"/>
        <v>65387</v>
      </c>
      <c r="B2658" s="151">
        <f t="shared" si="457"/>
        <v>6</v>
      </c>
      <c r="C2658" s="152">
        <f t="shared" si="458"/>
        <v>53</v>
      </c>
      <c r="D2658" s="152" t="str">
        <f t="shared" si="459"/>
        <v>布宮</v>
      </c>
      <c r="E2658" s="152" t="str">
        <f t="shared" si="460"/>
        <v>花野</v>
      </c>
      <c r="F2658" s="153" t="str">
        <f t="shared" si="461"/>
        <v>ﾇﾉﾐﾔ</v>
      </c>
      <c r="G2658" s="153" t="str">
        <f t="shared" si="462"/>
        <v>ｶﾉ</v>
      </c>
      <c r="H2658" s="154">
        <f t="shared" si="463"/>
        <v>1</v>
      </c>
      <c r="I2658" s="152" t="str">
        <f t="shared" si="464"/>
        <v>明学東村山</v>
      </c>
      <c r="K2658" s="152" t="str">
        <f t="shared" si="465"/>
        <v>女</v>
      </c>
      <c r="M2658" s="151">
        <v>65387</v>
      </c>
      <c r="N2658" s="151" t="s">
        <v>6442</v>
      </c>
      <c r="O2658" s="151" t="s">
        <v>3504</v>
      </c>
      <c r="P2658" s="151" t="s">
        <v>6443</v>
      </c>
      <c r="Q2658" s="151" t="s">
        <v>5250</v>
      </c>
      <c r="R2658" s="151" t="s">
        <v>886</v>
      </c>
      <c r="T2658" s="151">
        <v>1</v>
      </c>
    </row>
    <row r="2659" spans="1:20" x14ac:dyDescent="0.2">
      <c r="A2659" s="151">
        <f t="shared" si="456"/>
        <v>65388</v>
      </c>
      <c r="B2659" s="151">
        <f t="shared" si="457"/>
        <v>6</v>
      </c>
      <c r="C2659" s="152">
        <f t="shared" si="458"/>
        <v>53</v>
      </c>
      <c r="D2659" s="152" t="str">
        <f t="shared" si="459"/>
        <v>平石</v>
      </c>
      <c r="E2659" s="152" t="str">
        <f t="shared" si="460"/>
        <v>さくら</v>
      </c>
      <c r="F2659" s="153" t="str">
        <f t="shared" si="461"/>
        <v>ﾋﾗｲｼ</v>
      </c>
      <c r="G2659" s="153" t="str">
        <f t="shared" si="462"/>
        <v>ｻｸﾗ</v>
      </c>
      <c r="H2659" s="154">
        <f t="shared" si="463"/>
        <v>1</v>
      </c>
      <c r="I2659" s="152" t="str">
        <f t="shared" si="464"/>
        <v>明学東村山</v>
      </c>
      <c r="K2659" s="152" t="str">
        <f t="shared" si="465"/>
        <v>女</v>
      </c>
      <c r="M2659" s="151">
        <v>65388</v>
      </c>
      <c r="N2659" s="151" t="s">
        <v>6444</v>
      </c>
      <c r="O2659" s="151" t="s">
        <v>1961</v>
      </c>
      <c r="P2659" s="151" t="s">
        <v>6445</v>
      </c>
      <c r="Q2659" s="151" t="s">
        <v>467</v>
      </c>
      <c r="R2659" s="151" t="s">
        <v>886</v>
      </c>
      <c r="T2659" s="151">
        <v>1</v>
      </c>
    </row>
    <row r="2660" spans="1:20" x14ac:dyDescent="0.2">
      <c r="A2660" s="151">
        <f t="shared" si="456"/>
        <v>65389</v>
      </c>
      <c r="B2660" s="151">
        <f t="shared" si="457"/>
        <v>6</v>
      </c>
      <c r="C2660" s="152">
        <f t="shared" si="458"/>
        <v>53</v>
      </c>
      <c r="D2660" s="152" t="str">
        <f t="shared" si="459"/>
        <v>石川</v>
      </c>
      <c r="E2660" s="152" t="str">
        <f t="shared" si="460"/>
        <v>美咲</v>
      </c>
      <c r="F2660" s="153" t="str">
        <f t="shared" si="461"/>
        <v>ｲｼｶﾜ</v>
      </c>
      <c r="G2660" s="153" t="str">
        <f t="shared" si="462"/>
        <v>ﾐｻｷ</v>
      </c>
      <c r="H2660" s="154">
        <f t="shared" si="463"/>
        <v>1</v>
      </c>
      <c r="I2660" s="152" t="str">
        <f t="shared" si="464"/>
        <v>明学東村山</v>
      </c>
      <c r="K2660" s="152" t="str">
        <f t="shared" si="465"/>
        <v>女</v>
      </c>
      <c r="M2660" s="151">
        <v>65389</v>
      </c>
      <c r="N2660" s="151" t="s">
        <v>119</v>
      </c>
      <c r="O2660" s="151" t="s">
        <v>221</v>
      </c>
      <c r="P2660" s="151" t="s">
        <v>547</v>
      </c>
      <c r="Q2660" s="151" t="s">
        <v>350</v>
      </c>
      <c r="R2660" s="151" t="s">
        <v>886</v>
      </c>
      <c r="T2660" s="151">
        <v>1</v>
      </c>
    </row>
    <row r="2661" spans="1:20" x14ac:dyDescent="0.2">
      <c r="A2661" s="151">
        <f t="shared" si="456"/>
        <v>65390</v>
      </c>
      <c r="B2661" s="151">
        <f t="shared" si="457"/>
        <v>6</v>
      </c>
      <c r="C2661" s="152">
        <f t="shared" si="458"/>
        <v>53</v>
      </c>
      <c r="D2661" s="152" t="str">
        <f t="shared" si="459"/>
        <v>大谷</v>
      </c>
      <c r="E2661" s="152" t="str">
        <f t="shared" si="460"/>
        <v>朱音</v>
      </c>
      <c r="F2661" s="153" t="str">
        <f t="shared" si="461"/>
        <v>ｵｵﾀﾆ</v>
      </c>
      <c r="G2661" s="153" t="str">
        <f t="shared" si="462"/>
        <v>ｱｶﾈ</v>
      </c>
      <c r="H2661" s="154">
        <f t="shared" si="463"/>
        <v>1</v>
      </c>
      <c r="I2661" s="152" t="str">
        <f t="shared" si="464"/>
        <v>明学東村山</v>
      </c>
      <c r="K2661" s="152" t="str">
        <f t="shared" si="465"/>
        <v>女</v>
      </c>
      <c r="M2661" s="151">
        <v>65390</v>
      </c>
      <c r="N2661" s="151" t="s">
        <v>1249</v>
      </c>
      <c r="O2661" s="151" t="s">
        <v>6553</v>
      </c>
      <c r="P2661" s="151" t="s">
        <v>1250</v>
      </c>
      <c r="Q2661" s="151" t="s">
        <v>1641</v>
      </c>
      <c r="R2661" s="151" t="s">
        <v>886</v>
      </c>
      <c r="T2661" s="151">
        <v>1</v>
      </c>
    </row>
    <row r="2662" spans="1:20" x14ac:dyDescent="0.2">
      <c r="A2662" s="151">
        <f t="shared" si="456"/>
        <v>65391</v>
      </c>
      <c r="B2662" s="151">
        <f t="shared" si="457"/>
        <v>6</v>
      </c>
      <c r="C2662" s="152">
        <f t="shared" si="458"/>
        <v>53</v>
      </c>
      <c r="D2662" s="152" t="str">
        <f t="shared" si="459"/>
        <v>中森</v>
      </c>
      <c r="E2662" s="152" t="str">
        <f t="shared" si="460"/>
        <v>美稀</v>
      </c>
      <c r="F2662" s="153" t="str">
        <f t="shared" si="461"/>
        <v>ﾅｶﾓﾘ</v>
      </c>
      <c r="G2662" s="153" t="str">
        <f t="shared" si="462"/>
        <v>ﾐｷ</v>
      </c>
      <c r="H2662" s="154">
        <f t="shared" si="463"/>
        <v>1</v>
      </c>
      <c r="I2662" s="152" t="str">
        <f t="shared" si="464"/>
        <v>明学東村山</v>
      </c>
      <c r="K2662" s="152" t="str">
        <f t="shared" si="465"/>
        <v>女</v>
      </c>
      <c r="M2662" s="151">
        <v>65391</v>
      </c>
      <c r="N2662" s="151" t="s">
        <v>2912</v>
      </c>
      <c r="O2662" s="151" t="s">
        <v>6554</v>
      </c>
      <c r="P2662" s="151" t="s">
        <v>2914</v>
      </c>
      <c r="Q2662" s="151" t="s">
        <v>407</v>
      </c>
      <c r="R2662" s="151" t="s">
        <v>886</v>
      </c>
      <c r="T2662" s="151">
        <v>1</v>
      </c>
    </row>
    <row r="2663" spans="1:20" x14ac:dyDescent="0.2">
      <c r="A2663" s="151">
        <f t="shared" si="456"/>
        <v>65402</v>
      </c>
      <c r="B2663" s="151">
        <f t="shared" si="457"/>
        <v>6</v>
      </c>
      <c r="C2663" s="152">
        <f t="shared" si="458"/>
        <v>54</v>
      </c>
      <c r="D2663" s="152" t="str">
        <f t="shared" si="459"/>
        <v>稲葉</v>
      </c>
      <c r="E2663" s="152" t="str">
        <f t="shared" si="460"/>
        <v>耀雄</v>
      </c>
      <c r="F2663" s="153" t="str">
        <f t="shared" si="461"/>
        <v>ｲﾅﾊﾞ</v>
      </c>
      <c r="G2663" s="153" t="str">
        <f t="shared" si="462"/>
        <v>ｱｷｵ</v>
      </c>
      <c r="H2663" s="154">
        <f t="shared" si="463"/>
        <v>3</v>
      </c>
      <c r="I2663" s="152" t="str">
        <f t="shared" si="464"/>
        <v>明法</v>
      </c>
      <c r="K2663" s="152" t="str">
        <f t="shared" si="465"/>
        <v>男</v>
      </c>
      <c r="M2663" s="151">
        <v>65402</v>
      </c>
      <c r="N2663" s="151" t="s">
        <v>2165</v>
      </c>
      <c r="O2663" s="151" t="s">
        <v>2166</v>
      </c>
      <c r="P2663" s="151" t="s">
        <v>2327</v>
      </c>
      <c r="Q2663" s="151" t="s">
        <v>976</v>
      </c>
      <c r="R2663" s="151" t="s">
        <v>885</v>
      </c>
      <c r="T2663" s="151">
        <v>3</v>
      </c>
    </row>
    <row r="2664" spans="1:20" x14ac:dyDescent="0.2">
      <c r="A2664" s="151">
        <f t="shared" si="456"/>
        <v>65403</v>
      </c>
      <c r="B2664" s="151">
        <f t="shared" si="457"/>
        <v>6</v>
      </c>
      <c r="C2664" s="152">
        <f t="shared" si="458"/>
        <v>54</v>
      </c>
      <c r="D2664" s="152" t="str">
        <f t="shared" si="459"/>
        <v>髙橋</v>
      </c>
      <c r="E2664" s="152" t="str">
        <f t="shared" si="460"/>
        <v>宗一郎</v>
      </c>
      <c r="F2664" s="153" t="str">
        <f t="shared" si="461"/>
        <v>ﾀｶﾊｼ</v>
      </c>
      <c r="G2664" s="153" t="str">
        <f t="shared" si="462"/>
        <v>ｿｳｲﾁﾛｳ</v>
      </c>
      <c r="H2664" s="154">
        <f t="shared" si="463"/>
        <v>3</v>
      </c>
      <c r="I2664" s="152" t="str">
        <f t="shared" si="464"/>
        <v>明法</v>
      </c>
      <c r="K2664" s="152" t="str">
        <f t="shared" si="465"/>
        <v>男</v>
      </c>
      <c r="M2664" s="151">
        <v>65403</v>
      </c>
      <c r="N2664" s="151" t="s">
        <v>149</v>
      </c>
      <c r="O2664" s="151" t="s">
        <v>1296</v>
      </c>
      <c r="P2664" s="151" t="s">
        <v>302</v>
      </c>
      <c r="Q2664" s="151" t="s">
        <v>419</v>
      </c>
      <c r="R2664" s="151" t="s">
        <v>885</v>
      </c>
      <c r="T2664" s="151">
        <v>3</v>
      </c>
    </row>
    <row r="2665" spans="1:20" x14ac:dyDescent="0.2">
      <c r="A2665" s="151">
        <f t="shared" si="456"/>
        <v>65404</v>
      </c>
      <c r="B2665" s="151">
        <f t="shared" si="457"/>
        <v>6</v>
      </c>
      <c r="C2665" s="152">
        <f t="shared" si="458"/>
        <v>54</v>
      </c>
      <c r="D2665" s="152" t="str">
        <f t="shared" si="459"/>
        <v>中垣</v>
      </c>
      <c r="E2665" s="152" t="str">
        <f t="shared" si="460"/>
        <v>遼</v>
      </c>
      <c r="F2665" s="153" t="str">
        <f t="shared" si="461"/>
        <v>ﾅｶｶﾞｷ</v>
      </c>
      <c r="G2665" s="153" t="str">
        <f t="shared" si="462"/>
        <v>ﾘｮｳ</v>
      </c>
      <c r="H2665" s="154">
        <f t="shared" si="463"/>
        <v>3</v>
      </c>
      <c r="I2665" s="152" t="str">
        <f t="shared" si="464"/>
        <v>明法</v>
      </c>
      <c r="K2665" s="152" t="str">
        <f t="shared" si="465"/>
        <v>男</v>
      </c>
      <c r="M2665" s="151">
        <v>65404</v>
      </c>
      <c r="N2665" s="151" t="s">
        <v>3012</v>
      </c>
      <c r="O2665" s="151" t="s">
        <v>132</v>
      </c>
      <c r="P2665" s="151" t="s">
        <v>3013</v>
      </c>
      <c r="Q2665" s="151" t="s">
        <v>396</v>
      </c>
      <c r="R2665" s="151" t="s">
        <v>885</v>
      </c>
      <c r="T2665" s="151">
        <v>3</v>
      </c>
    </row>
    <row r="2666" spans="1:20" x14ac:dyDescent="0.2">
      <c r="A2666" s="151">
        <f t="shared" si="456"/>
        <v>65406</v>
      </c>
      <c r="B2666" s="151">
        <f t="shared" si="457"/>
        <v>6</v>
      </c>
      <c r="C2666" s="152">
        <f t="shared" si="458"/>
        <v>54</v>
      </c>
      <c r="D2666" s="152" t="str">
        <f t="shared" si="459"/>
        <v>大槻</v>
      </c>
      <c r="E2666" s="152" t="str">
        <f t="shared" si="460"/>
        <v>航太</v>
      </c>
      <c r="F2666" s="153" t="str">
        <f t="shared" si="461"/>
        <v>ｵｵﾂｷ</v>
      </c>
      <c r="G2666" s="153" t="str">
        <f t="shared" si="462"/>
        <v>ｺｳﾀ</v>
      </c>
      <c r="H2666" s="154">
        <f t="shared" si="463"/>
        <v>3</v>
      </c>
      <c r="I2666" s="152" t="str">
        <f t="shared" si="464"/>
        <v>明法</v>
      </c>
      <c r="K2666" s="152" t="str">
        <f t="shared" si="465"/>
        <v>男</v>
      </c>
      <c r="M2666" s="151">
        <v>65406</v>
      </c>
      <c r="N2666" s="151" t="s">
        <v>1986</v>
      </c>
      <c r="O2666" s="151" t="s">
        <v>1811</v>
      </c>
      <c r="P2666" s="151" t="s">
        <v>2235</v>
      </c>
      <c r="Q2666" s="151" t="s">
        <v>535</v>
      </c>
      <c r="R2666" s="151" t="s">
        <v>885</v>
      </c>
      <c r="T2666" s="151">
        <v>3</v>
      </c>
    </row>
    <row r="2667" spans="1:20" x14ac:dyDescent="0.2">
      <c r="A2667" s="151">
        <f t="shared" si="456"/>
        <v>65407</v>
      </c>
      <c r="B2667" s="151">
        <f t="shared" si="457"/>
        <v>6</v>
      </c>
      <c r="C2667" s="152">
        <f t="shared" si="458"/>
        <v>54</v>
      </c>
      <c r="D2667" s="152" t="str">
        <f t="shared" si="459"/>
        <v>竹内</v>
      </c>
      <c r="E2667" s="152" t="str">
        <f t="shared" si="460"/>
        <v>孝志</v>
      </c>
      <c r="F2667" s="153" t="str">
        <f t="shared" si="461"/>
        <v>ﾀｹｳﾁ</v>
      </c>
      <c r="G2667" s="153" t="str">
        <f t="shared" si="462"/>
        <v>ﾀｶｼ</v>
      </c>
      <c r="H2667" s="154">
        <f t="shared" si="463"/>
        <v>2</v>
      </c>
      <c r="I2667" s="152" t="str">
        <f t="shared" si="464"/>
        <v>明法</v>
      </c>
      <c r="K2667" s="152" t="str">
        <f t="shared" si="465"/>
        <v>男</v>
      </c>
      <c r="M2667" s="151">
        <v>65407</v>
      </c>
      <c r="N2667" s="151" t="s">
        <v>151</v>
      </c>
      <c r="O2667" s="151" t="s">
        <v>4820</v>
      </c>
      <c r="P2667" s="151" t="s">
        <v>453</v>
      </c>
      <c r="Q2667" s="151" t="s">
        <v>450</v>
      </c>
      <c r="R2667" s="151" t="s">
        <v>885</v>
      </c>
      <c r="T2667" s="151">
        <v>2</v>
      </c>
    </row>
    <row r="2668" spans="1:20" x14ac:dyDescent="0.2">
      <c r="A2668" s="151">
        <f t="shared" si="456"/>
        <v>65408</v>
      </c>
      <c r="B2668" s="151">
        <f t="shared" si="457"/>
        <v>6</v>
      </c>
      <c r="C2668" s="152">
        <f t="shared" si="458"/>
        <v>54</v>
      </c>
      <c r="D2668" s="152" t="str">
        <f t="shared" si="459"/>
        <v>遠畑</v>
      </c>
      <c r="E2668" s="152" t="str">
        <f t="shared" si="460"/>
        <v>大智</v>
      </c>
      <c r="F2668" s="153" t="str">
        <f t="shared" si="461"/>
        <v>ﾄｵﾊﾀ</v>
      </c>
      <c r="G2668" s="153" t="str">
        <f t="shared" si="462"/>
        <v>ﾀﾞｲﾁ</v>
      </c>
      <c r="H2668" s="154">
        <f t="shared" si="463"/>
        <v>2</v>
      </c>
      <c r="I2668" s="152" t="str">
        <f t="shared" si="464"/>
        <v>明法</v>
      </c>
      <c r="K2668" s="152" t="str">
        <f t="shared" si="465"/>
        <v>男</v>
      </c>
      <c r="M2668" s="151">
        <v>65408</v>
      </c>
      <c r="N2668" s="151" t="s">
        <v>4821</v>
      </c>
      <c r="O2668" s="151" t="s">
        <v>1890</v>
      </c>
      <c r="P2668" s="151" t="s">
        <v>4822</v>
      </c>
      <c r="Q2668" s="151" t="s">
        <v>581</v>
      </c>
      <c r="R2668" s="151" t="s">
        <v>885</v>
      </c>
      <c r="T2668" s="151">
        <v>2</v>
      </c>
    </row>
    <row r="2669" spans="1:20" x14ac:dyDescent="0.2">
      <c r="A2669" s="151">
        <f t="shared" si="456"/>
        <v>65409</v>
      </c>
      <c r="B2669" s="151">
        <f t="shared" si="457"/>
        <v>6</v>
      </c>
      <c r="C2669" s="152">
        <f t="shared" si="458"/>
        <v>54</v>
      </c>
      <c r="D2669" s="152" t="str">
        <f t="shared" si="459"/>
        <v>向井</v>
      </c>
      <c r="E2669" s="152" t="str">
        <f t="shared" si="460"/>
        <v>柊史</v>
      </c>
      <c r="F2669" s="153" t="str">
        <f t="shared" si="461"/>
        <v>ﾑｶｲ</v>
      </c>
      <c r="G2669" s="153" t="str">
        <f t="shared" si="462"/>
        <v>ｼｭｳｼﾞ</v>
      </c>
      <c r="H2669" s="154">
        <f t="shared" si="463"/>
        <v>2</v>
      </c>
      <c r="I2669" s="152" t="str">
        <f t="shared" si="464"/>
        <v>明法</v>
      </c>
      <c r="K2669" s="152" t="str">
        <f t="shared" si="465"/>
        <v>男</v>
      </c>
      <c r="M2669" s="151">
        <v>65409</v>
      </c>
      <c r="N2669" s="151" t="s">
        <v>1927</v>
      </c>
      <c r="O2669" s="151" t="s">
        <v>4823</v>
      </c>
      <c r="P2669" s="151" t="s">
        <v>2202</v>
      </c>
      <c r="Q2669" s="151" t="s">
        <v>1673</v>
      </c>
      <c r="R2669" s="151" t="s">
        <v>885</v>
      </c>
      <c r="T2669" s="151">
        <v>2</v>
      </c>
    </row>
    <row r="2670" spans="1:20" x14ac:dyDescent="0.2">
      <c r="A2670" s="151">
        <f t="shared" si="456"/>
        <v>65410</v>
      </c>
      <c r="B2670" s="151">
        <f t="shared" si="457"/>
        <v>6</v>
      </c>
      <c r="C2670" s="152">
        <f t="shared" si="458"/>
        <v>54</v>
      </c>
      <c r="D2670" s="152" t="str">
        <f t="shared" si="459"/>
        <v>橋本</v>
      </c>
      <c r="E2670" s="152" t="str">
        <f t="shared" si="460"/>
        <v>龍真</v>
      </c>
      <c r="F2670" s="153" t="str">
        <f t="shared" si="461"/>
        <v>ﾊｼﾓﾄ</v>
      </c>
      <c r="G2670" s="153" t="str">
        <f t="shared" si="462"/>
        <v>ﾘｮｳﾏ</v>
      </c>
      <c r="H2670" s="154">
        <f t="shared" si="463"/>
        <v>2</v>
      </c>
      <c r="I2670" s="152" t="str">
        <f t="shared" si="464"/>
        <v>明法</v>
      </c>
      <c r="K2670" s="152" t="str">
        <f t="shared" si="465"/>
        <v>男</v>
      </c>
      <c r="M2670" s="151">
        <v>65410</v>
      </c>
      <c r="N2670" s="151" t="s">
        <v>945</v>
      </c>
      <c r="O2670" s="151" t="s">
        <v>1764</v>
      </c>
      <c r="P2670" s="151" t="s">
        <v>946</v>
      </c>
      <c r="Q2670" s="151" t="s">
        <v>2255</v>
      </c>
      <c r="R2670" s="151" t="s">
        <v>885</v>
      </c>
      <c r="T2670" s="151">
        <v>2</v>
      </c>
    </row>
    <row r="2671" spans="1:20" x14ac:dyDescent="0.2">
      <c r="A2671" s="151">
        <f t="shared" si="456"/>
        <v>65412</v>
      </c>
      <c r="B2671" s="151">
        <f t="shared" si="457"/>
        <v>6</v>
      </c>
      <c r="C2671" s="152">
        <f t="shared" si="458"/>
        <v>54</v>
      </c>
      <c r="D2671" s="152" t="str">
        <f t="shared" si="459"/>
        <v>上原</v>
      </c>
      <c r="E2671" s="152" t="str">
        <f t="shared" si="460"/>
        <v>竜矢</v>
      </c>
      <c r="F2671" s="153" t="str">
        <f t="shared" si="461"/>
        <v>ｳｴﾊﾗ</v>
      </c>
      <c r="G2671" s="153" t="str">
        <f t="shared" si="462"/>
        <v>ﾀﾂﾔ</v>
      </c>
      <c r="H2671" s="154">
        <f t="shared" si="463"/>
        <v>1</v>
      </c>
      <c r="I2671" s="152" t="str">
        <f t="shared" si="464"/>
        <v>明法</v>
      </c>
      <c r="K2671" s="152" t="str">
        <f t="shared" si="465"/>
        <v>男</v>
      </c>
      <c r="M2671" s="151">
        <v>65412</v>
      </c>
      <c r="N2671" s="151" t="s">
        <v>1208</v>
      </c>
      <c r="O2671" s="151" t="s">
        <v>6446</v>
      </c>
      <c r="P2671" s="151" t="s">
        <v>1209</v>
      </c>
      <c r="Q2671" s="151" t="s">
        <v>477</v>
      </c>
      <c r="R2671" s="151" t="s">
        <v>885</v>
      </c>
      <c r="T2671" s="151">
        <v>1</v>
      </c>
    </row>
    <row r="2672" spans="1:20" x14ac:dyDescent="0.2">
      <c r="A2672" s="151">
        <f t="shared" si="456"/>
        <v>65413</v>
      </c>
      <c r="B2672" s="151">
        <f t="shared" si="457"/>
        <v>6</v>
      </c>
      <c r="C2672" s="152">
        <f t="shared" si="458"/>
        <v>54</v>
      </c>
      <c r="D2672" s="152" t="str">
        <f t="shared" si="459"/>
        <v>斉藤</v>
      </c>
      <c r="E2672" s="152" t="str">
        <f t="shared" si="460"/>
        <v>陸人</v>
      </c>
      <c r="F2672" s="153" t="str">
        <f t="shared" si="461"/>
        <v>ｻｲﾄｳ</v>
      </c>
      <c r="G2672" s="153" t="str">
        <f t="shared" si="462"/>
        <v>ﾘｸﾄ</v>
      </c>
      <c r="H2672" s="154">
        <f t="shared" si="463"/>
        <v>1</v>
      </c>
      <c r="I2672" s="152" t="str">
        <f t="shared" si="464"/>
        <v>明法</v>
      </c>
      <c r="K2672" s="152" t="str">
        <f t="shared" si="465"/>
        <v>男</v>
      </c>
      <c r="M2672" s="151">
        <v>65413</v>
      </c>
      <c r="N2672" s="151" t="s">
        <v>5063</v>
      </c>
      <c r="O2672" s="151" t="s">
        <v>1542</v>
      </c>
      <c r="P2672" s="151" t="s">
        <v>321</v>
      </c>
      <c r="Q2672" s="151" t="s">
        <v>1516</v>
      </c>
      <c r="R2672" s="151" t="s">
        <v>885</v>
      </c>
      <c r="T2672" s="151">
        <v>1</v>
      </c>
    </row>
    <row r="2673" spans="1:20" x14ac:dyDescent="0.2">
      <c r="A2673" s="151">
        <f t="shared" si="456"/>
        <v>65502</v>
      </c>
      <c r="B2673" s="151">
        <f t="shared" si="457"/>
        <v>6</v>
      </c>
      <c r="C2673" s="152">
        <f t="shared" si="458"/>
        <v>55</v>
      </c>
      <c r="D2673" s="152" t="str">
        <f t="shared" si="459"/>
        <v>鈴木</v>
      </c>
      <c r="E2673" s="152" t="str">
        <f t="shared" si="460"/>
        <v>希永</v>
      </c>
      <c r="F2673" s="153" t="str">
        <f t="shared" si="461"/>
        <v>ｽｽﾞｷ</v>
      </c>
      <c r="G2673" s="153" t="str">
        <f t="shared" si="462"/>
        <v>ﾉｴ</v>
      </c>
      <c r="H2673" s="154">
        <f t="shared" si="463"/>
        <v>2</v>
      </c>
      <c r="I2673" s="152" t="str">
        <f t="shared" si="464"/>
        <v>都羽村</v>
      </c>
      <c r="K2673" s="152" t="str">
        <f t="shared" si="465"/>
        <v>男</v>
      </c>
      <c r="M2673" s="151">
        <v>65502</v>
      </c>
      <c r="N2673" s="151" t="s">
        <v>108</v>
      </c>
      <c r="O2673" s="151" t="s">
        <v>3889</v>
      </c>
      <c r="P2673" s="151" t="s">
        <v>356</v>
      </c>
      <c r="Q2673" s="151" t="s">
        <v>3890</v>
      </c>
      <c r="R2673" s="151" t="s">
        <v>885</v>
      </c>
      <c r="T2673" s="151">
        <v>2</v>
      </c>
    </row>
    <row r="2674" spans="1:20" x14ac:dyDescent="0.2">
      <c r="A2674" s="151">
        <f t="shared" si="456"/>
        <v>65503</v>
      </c>
      <c r="B2674" s="151">
        <f t="shared" si="457"/>
        <v>6</v>
      </c>
      <c r="C2674" s="152">
        <f t="shared" si="458"/>
        <v>55</v>
      </c>
      <c r="D2674" s="152" t="str">
        <f t="shared" si="459"/>
        <v>加藤</v>
      </c>
      <c r="E2674" s="152" t="str">
        <f t="shared" si="460"/>
        <v>蒼偉</v>
      </c>
      <c r="F2674" s="153" t="str">
        <f t="shared" si="461"/>
        <v>ｶﾄｳ</v>
      </c>
      <c r="G2674" s="153" t="str">
        <f t="shared" si="462"/>
        <v>ｱｵｲ</v>
      </c>
      <c r="H2674" s="154">
        <f t="shared" si="463"/>
        <v>2</v>
      </c>
      <c r="I2674" s="152" t="str">
        <f t="shared" si="464"/>
        <v>都羽村</v>
      </c>
      <c r="K2674" s="152" t="str">
        <f t="shared" si="465"/>
        <v>男</v>
      </c>
      <c r="M2674" s="151">
        <v>65503</v>
      </c>
      <c r="N2674" s="151" t="s">
        <v>111</v>
      </c>
      <c r="O2674" s="151" t="s">
        <v>3891</v>
      </c>
      <c r="P2674" s="151" t="s">
        <v>348</v>
      </c>
      <c r="Q2674" s="151" t="s">
        <v>952</v>
      </c>
      <c r="R2674" s="151" t="s">
        <v>885</v>
      </c>
      <c r="T2674" s="151">
        <v>2</v>
      </c>
    </row>
    <row r="2675" spans="1:20" x14ac:dyDescent="0.2">
      <c r="A2675" s="151">
        <f t="shared" si="456"/>
        <v>65507</v>
      </c>
      <c r="B2675" s="151">
        <f t="shared" si="457"/>
        <v>6</v>
      </c>
      <c r="C2675" s="152">
        <f t="shared" si="458"/>
        <v>55</v>
      </c>
      <c r="D2675" s="152" t="str">
        <f t="shared" si="459"/>
        <v>西山</v>
      </c>
      <c r="E2675" s="152" t="str">
        <f t="shared" si="460"/>
        <v>拓実</v>
      </c>
      <c r="F2675" s="153" t="str">
        <f t="shared" si="461"/>
        <v>ﾆｼﾔﾏ</v>
      </c>
      <c r="G2675" s="153" t="str">
        <f t="shared" si="462"/>
        <v>ﾀｸﾐ</v>
      </c>
      <c r="H2675" s="154">
        <f t="shared" si="463"/>
        <v>2</v>
      </c>
      <c r="I2675" s="152" t="str">
        <f t="shared" si="464"/>
        <v>都羽村</v>
      </c>
      <c r="K2675" s="152" t="str">
        <f t="shared" si="465"/>
        <v>男</v>
      </c>
      <c r="M2675" s="151">
        <v>65507</v>
      </c>
      <c r="N2675" s="151" t="s">
        <v>284</v>
      </c>
      <c r="O2675" s="151" t="s">
        <v>1302</v>
      </c>
      <c r="P2675" s="151" t="s">
        <v>644</v>
      </c>
      <c r="Q2675" s="151" t="s">
        <v>312</v>
      </c>
      <c r="R2675" s="151" t="s">
        <v>885</v>
      </c>
      <c r="T2675" s="151">
        <v>2</v>
      </c>
    </row>
    <row r="2676" spans="1:20" x14ac:dyDescent="0.2">
      <c r="A2676" s="151">
        <f t="shared" si="456"/>
        <v>65510</v>
      </c>
      <c r="B2676" s="151">
        <f t="shared" si="457"/>
        <v>6</v>
      </c>
      <c r="C2676" s="152">
        <f t="shared" si="458"/>
        <v>55</v>
      </c>
      <c r="D2676" s="152" t="str">
        <f t="shared" si="459"/>
        <v>松田</v>
      </c>
      <c r="E2676" s="152" t="str">
        <f t="shared" si="460"/>
        <v>俊樹</v>
      </c>
      <c r="F2676" s="153" t="str">
        <f t="shared" si="461"/>
        <v>ﾏﾂﾀﾞ</v>
      </c>
      <c r="G2676" s="153" t="str">
        <f t="shared" si="462"/>
        <v>ﾄｼｷ</v>
      </c>
      <c r="H2676" s="154">
        <f t="shared" si="463"/>
        <v>2</v>
      </c>
      <c r="I2676" s="152" t="str">
        <f t="shared" si="464"/>
        <v>都羽村</v>
      </c>
      <c r="K2676" s="152" t="str">
        <f t="shared" si="465"/>
        <v>男</v>
      </c>
      <c r="M2676" s="151">
        <v>65510</v>
      </c>
      <c r="N2676" s="151" t="s">
        <v>1709</v>
      </c>
      <c r="O2676" s="151" t="s">
        <v>1974</v>
      </c>
      <c r="P2676" s="151" t="s">
        <v>1710</v>
      </c>
      <c r="Q2676" s="151" t="s">
        <v>326</v>
      </c>
      <c r="R2676" s="151" t="s">
        <v>885</v>
      </c>
      <c r="T2676" s="151">
        <v>2</v>
      </c>
    </row>
    <row r="2677" spans="1:20" x14ac:dyDescent="0.2">
      <c r="A2677" s="151">
        <f t="shared" si="456"/>
        <v>65511</v>
      </c>
      <c r="B2677" s="151">
        <f t="shared" si="457"/>
        <v>6</v>
      </c>
      <c r="C2677" s="152">
        <f t="shared" si="458"/>
        <v>55</v>
      </c>
      <c r="D2677" s="152" t="str">
        <f t="shared" si="459"/>
        <v>岩本</v>
      </c>
      <c r="E2677" s="152" t="str">
        <f t="shared" si="460"/>
        <v>優人</v>
      </c>
      <c r="F2677" s="153" t="str">
        <f t="shared" si="461"/>
        <v>ｲﾜﾓﾄ</v>
      </c>
      <c r="G2677" s="153" t="str">
        <f t="shared" si="462"/>
        <v>ﾕｳﾄ</v>
      </c>
      <c r="H2677" s="154">
        <f t="shared" si="463"/>
        <v>2</v>
      </c>
      <c r="I2677" s="152" t="str">
        <f t="shared" si="464"/>
        <v>都羽村</v>
      </c>
      <c r="K2677" s="152" t="str">
        <f t="shared" si="465"/>
        <v>男</v>
      </c>
      <c r="M2677" s="151">
        <v>65511</v>
      </c>
      <c r="N2677" s="151" t="s">
        <v>3587</v>
      </c>
      <c r="O2677" s="151" t="s">
        <v>1858</v>
      </c>
      <c r="P2677" s="151" t="s">
        <v>3588</v>
      </c>
      <c r="Q2677" s="151" t="s">
        <v>423</v>
      </c>
      <c r="R2677" s="151" t="s">
        <v>885</v>
      </c>
      <c r="T2677" s="151">
        <v>2</v>
      </c>
    </row>
    <row r="2678" spans="1:20" x14ac:dyDescent="0.2">
      <c r="A2678" s="151">
        <f t="shared" si="456"/>
        <v>65512</v>
      </c>
      <c r="B2678" s="151">
        <f t="shared" si="457"/>
        <v>6</v>
      </c>
      <c r="C2678" s="152">
        <f t="shared" si="458"/>
        <v>55</v>
      </c>
      <c r="D2678" s="152" t="str">
        <f t="shared" si="459"/>
        <v>小川</v>
      </c>
      <c r="E2678" s="152" t="str">
        <f t="shared" si="460"/>
        <v>一馬</v>
      </c>
      <c r="F2678" s="153" t="str">
        <f t="shared" si="461"/>
        <v>ｵｶﾞﾜ</v>
      </c>
      <c r="G2678" s="153" t="str">
        <f t="shared" si="462"/>
        <v>ｶｽﾞﾏ</v>
      </c>
      <c r="H2678" s="154">
        <f t="shared" si="463"/>
        <v>2</v>
      </c>
      <c r="I2678" s="152" t="str">
        <f t="shared" si="464"/>
        <v>都羽村</v>
      </c>
      <c r="K2678" s="152" t="str">
        <f t="shared" si="465"/>
        <v>男</v>
      </c>
      <c r="M2678" s="151">
        <v>65512</v>
      </c>
      <c r="N2678" s="151" t="s">
        <v>128</v>
      </c>
      <c r="O2678" s="151" t="s">
        <v>1691</v>
      </c>
      <c r="P2678" s="151" t="s">
        <v>382</v>
      </c>
      <c r="Q2678" s="151" t="s">
        <v>544</v>
      </c>
      <c r="R2678" s="151" t="s">
        <v>885</v>
      </c>
      <c r="T2678" s="151">
        <v>2</v>
      </c>
    </row>
    <row r="2679" spans="1:20" x14ac:dyDescent="0.2">
      <c r="A2679" s="151">
        <f t="shared" si="456"/>
        <v>65514</v>
      </c>
      <c r="B2679" s="151">
        <f t="shared" si="457"/>
        <v>6</v>
      </c>
      <c r="C2679" s="152">
        <f t="shared" si="458"/>
        <v>55</v>
      </c>
      <c r="D2679" s="152" t="str">
        <f t="shared" si="459"/>
        <v>山本</v>
      </c>
      <c r="E2679" s="152" t="str">
        <f t="shared" si="460"/>
        <v>隆太郎</v>
      </c>
      <c r="F2679" s="153" t="str">
        <f t="shared" si="461"/>
        <v>ﾔﾏﾓﾄ</v>
      </c>
      <c r="G2679" s="153" t="str">
        <f t="shared" si="462"/>
        <v>ﾘｭｳﾀﾛｳ</v>
      </c>
      <c r="H2679" s="154">
        <f t="shared" si="463"/>
        <v>2</v>
      </c>
      <c r="I2679" s="152" t="str">
        <f t="shared" si="464"/>
        <v>都羽村</v>
      </c>
      <c r="K2679" s="152" t="str">
        <f t="shared" si="465"/>
        <v>男</v>
      </c>
      <c r="M2679" s="151">
        <v>65514</v>
      </c>
      <c r="N2679" s="151" t="s">
        <v>129</v>
      </c>
      <c r="O2679" s="151" t="s">
        <v>3618</v>
      </c>
      <c r="P2679" s="151" t="s">
        <v>384</v>
      </c>
      <c r="Q2679" s="151" t="s">
        <v>1297</v>
      </c>
      <c r="R2679" s="151" t="s">
        <v>885</v>
      </c>
      <c r="T2679" s="151">
        <v>2</v>
      </c>
    </row>
    <row r="2680" spans="1:20" x14ac:dyDescent="0.2">
      <c r="A2680" s="151">
        <f t="shared" si="456"/>
        <v>65521</v>
      </c>
      <c r="B2680" s="151">
        <f t="shared" si="457"/>
        <v>6</v>
      </c>
      <c r="C2680" s="152">
        <f t="shared" si="458"/>
        <v>55</v>
      </c>
      <c r="D2680" s="152" t="str">
        <f t="shared" si="459"/>
        <v>藤本</v>
      </c>
      <c r="E2680" s="152" t="str">
        <f t="shared" si="460"/>
        <v>大地</v>
      </c>
      <c r="F2680" s="153" t="str">
        <f t="shared" si="461"/>
        <v>ﾌｼﾞﾓﾄ</v>
      </c>
      <c r="G2680" s="153" t="str">
        <f t="shared" si="462"/>
        <v>ﾀﾞｲﾁ</v>
      </c>
      <c r="H2680" s="154">
        <f t="shared" si="463"/>
        <v>1</v>
      </c>
      <c r="I2680" s="152" t="str">
        <f t="shared" si="464"/>
        <v>都羽村</v>
      </c>
      <c r="K2680" s="152" t="str">
        <f t="shared" si="465"/>
        <v>男</v>
      </c>
      <c r="M2680" s="151">
        <v>65521</v>
      </c>
      <c r="N2680" s="151" t="s">
        <v>1622</v>
      </c>
      <c r="O2680" s="151" t="s">
        <v>185</v>
      </c>
      <c r="P2680" s="151" t="s">
        <v>1284</v>
      </c>
      <c r="Q2680" s="151" t="s">
        <v>581</v>
      </c>
      <c r="R2680" s="151" t="s">
        <v>885</v>
      </c>
      <c r="T2680" s="151">
        <v>1</v>
      </c>
    </row>
    <row r="2681" spans="1:20" x14ac:dyDescent="0.2">
      <c r="A2681" s="151">
        <f t="shared" si="456"/>
        <v>65522</v>
      </c>
      <c r="B2681" s="151">
        <f t="shared" si="457"/>
        <v>6</v>
      </c>
      <c r="C2681" s="152">
        <f t="shared" si="458"/>
        <v>55</v>
      </c>
      <c r="D2681" s="152" t="str">
        <f t="shared" si="459"/>
        <v>内野</v>
      </c>
      <c r="E2681" s="152" t="str">
        <f t="shared" si="460"/>
        <v>洋樹</v>
      </c>
      <c r="F2681" s="153" t="str">
        <f t="shared" si="461"/>
        <v>ｳﾁﾉ</v>
      </c>
      <c r="G2681" s="153" t="str">
        <f t="shared" si="462"/>
        <v>ﾋﾛｷ</v>
      </c>
      <c r="H2681" s="154">
        <f t="shared" si="463"/>
        <v>1</v>
      </c>
      <c r="I2681" s="152" t="str">
        <f t="shared" si="464"/>
        <v>都羽村</v>
      </c>
      <c r="K2681" s="152" t="str">
        <f t="shared" si="465"/>
        <v>男</v>
      </c>
      <c r="M2681" s="151">
        <v>65522</v>
      </c>
      <c r="N2681" s="151" t="s">
        <v>5450</v>
      </c>
      <c r="O2681" s="151" t="s">
        <v>5451</v>
      </c>
      <c r="P2681" s="151" t="s">
        <v>5452</v>
      </c>
      <c r="Q2681" s="151" t="s">
        <v>391</v>
      </c>
      <c r="R2681" s="151" t="s">
        <v>885</v>
      </c>
      <c r="T2681" s="151">
        <v>1</v>
      </c>
    </row>
    <row r="2682" spans="1:20" x14ac:dyDescent="0.2">
      <c r="A2682" s="151">
        <f t="shared" si="456"/>
        <v>65523</v>
      </c>
      <c r="B2682" s="151">
        <f t="shared" si="457"/>
        <v>6</v>
      </c>
      <c r="C2682" s="152">
        <f t="shared" si="458"/>
        <v>55</v>
      </c>
      <c r="D2682" s="152" t="str">
        <f t="shared" si="459"/>
        <v>青山</v>
      </c>
      <c r="E2682" s="152" t="str">
        <f t="shared" si="460"/>
        <v>斗羽舞</v>
      </c>
      <c r="F2682" s="153" t="str">
        <f t="shared" si="461"/>
        <v>ｱｵﾔﾏ</v>
      </c>
      <c r="G2682" s="153" t="str">
        <f t="shared" si="462"/>
        <v>ﾄｳﾏ</v>
      </c>
      <c r="H2682" s="154">
        <f t="shared" si="463"/>
        <v>1</v>
      </c>
      <c r="I2682" s="152" t="str">
        <f t="shared" si="464"/>
        <v>都羽村</v>
      </c>
      <c r="K2682" s="152" t="str">
        <f t="shared" si="465"/>
        <v>男</v>
      </c>
      <c r="M2682" s="151">
        <v>65523</v>
      </c>
      <c r="N2682" s="151" t="s">
        <v>1718</v>
      </c>
      <c r="O2682" s="151" t="s">
        <v>5453</v>
      </c>
      <c r="P2682" s="151" t="s">
        <v>1719</v>
      </c>
      <c r="Q2682" s="151" t="s">
        <v>1621</v>
      </c>
      <c r="R2682" s="151" t="s">
        <v>885</v>
      </c>
      <c r="T2682" s="151">
        <v>1</v>
      </c>
    </row>
    <row r="2683" spans="1:20" x14ac:dyDescent="0.2">
      <c r="A2683" s="151">
        <f t="shared" si="456"/>
        <v>65524</v>
      </c>
      <c r="B2683" s="151">
        <f t="shared" si="457"/>
        <v>6</v>
      </c>
      <c r="C2683" s="152">
        <f t="shared" si="458"/>
        <v>55</v>
      </c>
      <c r="D2683" s="152" t="str">
        <f t="shared" si="459"/>
        <v>藤田</v>
      </c>
      <c r="E2683" s="152" t="str">
        <f t="shared" si="460"/>
        <v>圭悟</v>
      </c>
      <c r="F2683" s="153" t="str">
        <f t="shared" si="461"/>
        <v>ﾌｼﾞﾀ</v>
      </c>
      <c r="G2683" s="153" t="str">
        <f t="shared" si="462"/>
        <v>ｹｲｺﾞ</v>
      </c>
      <c r="H2683" s="154">
        <f t="shared" si="463"/>
        <v>1</v>
      </c>
      <c r="I2683" s="152" t="str">
        <f t="shared" si="464"/>
        <v>都羽村</v>
      </c>
      <c r="K2683" s="152" t="str">
        <f t="shared" si="465"/>
        <v>男</v>
      </c>
      <c r="M2683" s="151">
        <v>65524</v>
      </c>
      <c r="N2683" s="151" t="s">
        <v>142</v>
      </c>
      <c r="O2683" s="151" t="s">
        <v>5454</v>
      </c>
      <c r="P2683" s="151" t="s">
        <v>431</v>
      </c>
      <c r="Q2683" s="151" t="s">
        <v>369</v>
      </c>
      <c r="R2683" s="151" t="s">
        <v>885</v>
      </c>
      <c r="T2683" s="151">
        <v>1</v>
      </c>
    </row>
    <row r="2684" spans="1:20" x14ac:dyDescent="0.2">
      <c r="A2684" s="151">
        <f t="shared" si="456"/>
        <v>65525</v>
      </c>
      <c r="B2684" s="151">
        <f t="shared" si="457"/>
        <v>6</v>
      </c>
      <c r="C2684" s="152">
        <f t="shared" si="458"/>
        <v>55</v>
      </c>
      <c r="D2684" s="152" t="str">
        <f t="shared" si="459"/>
        <v>杉本</v>
      </c>
      <c r="E2684" s="152" t="str">
        <f t="shared" si="460"/>
        <v>琉緯</v>
      </c>
      <c r="F2684" s="153" t="str">
        <f t="shared" si="461"/>
        <v>ｽｷﾞﾓﾄ</v>
      </c>
      <c r="G2684" s="153" t="str">
        <f t="shared" si="462"/>
        <v>ﾙｲ</v>
      </c>
      <c r="H2684" s="154">
        <f t="shared" si="463"/>
        <v>1</v>
      </c>
      <c r="I2684" s="152" t="str">
        <f t="shared" si="464"/>
        <v>都羽村</v>
      </c>
      <c r="K2684" s="152" t="str">
        <f t="shared" si="465"/>
        <v>男</v>
      </c>
      <c r="M2684" s="151">
        <v>65525</v>
      </c>
      <c r="N2684" s="151" t="s">
        <v>183</v>
      </c>
      <c r="O2684" s="151" t="s">
        <v>5455</v>
      </c>
      <c r="P2684" s="151" t="s">
        <v>434</v>
      </c>
      <c r="Q2684" s="151" t="s">
        <v>2813</v>
      </c>
      <c r="R2684" s="151" t="s">
        <v>885</v>
      </c>
      <c r="T2684" s="151">
        <v>1</v>
      </c>
    </row>
    <row r="2685" spans="1:20" x14ac:dyDescent="0.2">
      <c r="A2685" s="151">
        <f t="shared" si="456"/>
        <v>65526</v>
      </c>
      <c r="B2685" s="151">
        <f t="shared" si="457"/>
        <v>6</v>
      </c>
      <c r="C2685" s="152">
        <f t="shared" si="458"/>
        <v>55</v>
      </c>
      <c r="D2685" s="152" t="str">
        <f t="shared" si="459"/>
        <v>高木</v>
      </c>
      <c r="E2685" s="152" t="str">
        <f t="shared" si="460"/>
        <v>琉偉</v>
      </c>
      <c r="F2685" s="153" t="str">
        <f t="shared" si="461"/>
        <v>ﾀｶｷﾞ</v>
      </c>
      <c r="G2685" s="153" t="str">
        <f t="shared" si="462"/>
        <v>ﾙｲ</v>
      </c>
      <c r="H2685" s="154">
        <f t="shared" si="463"/>
        <v>1</v>
      </c>
      <c r="I2685" s="152" t="str">
        <f t="shared" si="464"/>
        <v>都羽村</v>
      </c>
      <c r="K2685" s="152" t="str">
        <f t="shared" si="465"/>
        <v>男</v>
      </c>
      <c r="M2685" s="151">
        <v>65526</v>
      </c>
      <c r="N2685" s="151" t="s">
        <v>272</v>
      </c>
      <c r="O2685" s="151" t="s">
        <v>6447</v>
      </c>
      <c r="P2685" s="151" t="s">
        <v>516</v>
      </c>
      <c r="Q2685" s="151" t="s">
        <v>2813</v>
      </c>
      <c r="R2685" s="151" t="s">
        <v>885</v>
      </c>
      <c r="T2685" s="151">
        <v>1</v>
      </c>
    </row>
    <row r="2686" spans="1:20" x14ac:dyDescent="0.2">
      <c r="A2686" s="151">
        <f t="shared" si="456"/>
        <v>65527</v>
      </c>
      <c r="B2686" s="151">
        <f t="shared" si="457"/>
        <v>6</v>
      </c>
      <c r="C2686" s="152">
        <f t="shared" si="458"/>
        <v>55</v>
      </c>
      <c r="D2686" s="152" t="str">
        <f t="shared" si="459"/>
        <v>齋藤</v>
      </c>
      <c r="E2686" s="152" t="str">
        <f t="shared" si="460"/>
        <v>玲皇</v>
      </c>
      <c r="F2686" s="153" t="str">
        <f t="shared" si="461"/>
        <v>ｻｲﾄｳ</v>
      </c>
      <c r="G2686" s="153" t="str">
        <f t="shared" si="462"/>
        <v>ﾚｵ</v>
      </c>
      <c r="H2686" s="154">
        <f t="shared" si="463"/>
        <v>1</v>
      </c>
      <c r="I2686" s="152" t="str">
        <f t="shared" si="464"/>
        <v>都羽村</v>
      </c>
      <c r="K2686" s="152" t="str">
        <f t="shared" si="465"/>
        <v>男</v>
      </c>
      <c r="M2686" s="151">
        <v>65527</v>
      </c>
      <c r="N2686" s="151" t="s">
        <v>236</v>
      </c>
      <c r="O2686" s="151" t="s">
        <v>6448</v>
      </c>
      <c r="P2686" s="151" t="s">
        <v>321</v>
      </c>
      <c r="Q2686" s="151" t="s">
        <v>2456</v>
      </c>
      <c r="R2686" s="151" t="s">
        <v>885</v>
      </c>
      <c r="T2686" s="151">
        <v>1</v>
      </c>
    </row>
    <row r="2687" spans="1:20" x14ac:dyDescent="0.2">
      <c r="A2687" s="151">
        <f t="shared" si="456"/>
        <v>65528</v>
      </c>
      <c r="B2687" s="151">
        <f t="shared" si="457"/>
        <v>6</v>
      </c>
      <c r="C2687" s="152">
        <f t="shared" si="458"/>
        <v>55</v>
      </c>
      <c r="D2687" s="152" t="str">
        <f t="shared" si="459"/>
        <v>山田</v>
      </c>
      <c r="E2687" s="152" t="str">
        <f t="shared" si="460"/>
        <v>風我</v>
      </c>
      <c r="F2687" s="153" t="str">
        <f t="shared" si="461"/>
        <v>ﾔﾏﾀﾞ</v>
      </c>
      <c r="G2687" s="153" t="str">
        <f t="shared" si="462"/>
        <v>ﾌｳｶﾞ</v>
      </c>
      <c r="H2687" s="154">
        <f t="shared" si="463"/>
        <v>1</v>
      </c>
      <c r="I2687" s="152" t="str">
        <f t="shared" si="464"/>
        <v>都羽村</v>
      </c>
      <c r="K2687" s="152" t="str">
        <f t="shared" si="465"/>
        <v>男</v>
      </c>
      <c r="M2687" s="151">
        <v>65528</v>
      </c>
      <c r="N2687" s="151" t="s">
        <v>103</v>
      </c>
      <c r="O2687" s="151" t="s">
        <v>5390</v>
      </c>
      <c r="P2687" s="151" t="s">
        <v>317</v>
      </c>
      <c r="Q2687" s="151" t="s">
        <v>4555</v>
      </c>
      <c r="R2687" s="151" t="s">
        <v>885</v>
      </c>
      <c r="T2687" s="151">
        <v>1</v>
      </c>
    </row>
    <row r="2688" spans="1:20" x14ac:dyDescent="0.2">
      <c r="A2688" s="151">
        <f t="shared" si="456"/>
        <v>65529</v>
      </c>
      <c r="B2688" s="151">
        <f t="shared" si="457"/>
        <v>6</v>
      </c>
      <c r="C2688" s="152">
        <f t="shared" si="458"/>
        <v>55</v>
      </c>
      <c r="D2688" s="152" t="str">
        <f t="shared" si="459"/>
        <v>山口</v>
      </c>
      <c r="E2688" s="152" t="str">
        <f t="shared" si="460"/>
        <v>綾己</v>
      </c>
      <c r="F2688" s="153" t="str">
        <f t="shared" si="461"/>
        <v>ﾔﾏｸﾞﾁ</v>
      </c>
      <c r="G2688" s="153" t="str">
        <f t="shared" si="462"/>
        <v>ｱﾔｷ</v>
      </c>
      <c r="H2688" s="154">
        <f t="shared" si="463"/>
        <v>1</v>
      </c>
      <c r="I2688" s="152" t="str">
        <f t="shared" si="464"/>
        <v>都羽村</v>
      </c>
      <c r="K2688" s="152" t="str">
        <f t="shared" si="465"/>
        <v>男</v>
      </c>
      <c r="M2688" s="151">
        <v>65529</v>
      </c>
      <c r="N2688" s="151" t="s">
        <v>180</v>
      </c>
      <c r="O2688" s="151" t="s">
        <v>6449</v>
      </c>
      <c r="P2688" s="151" t="s">
        <v>565</v>
      </c>
      <c r="Q2688" s="151" t="s">
        <v>6450</v>
      </c>
      <c r="R2688" s="151" t="s">
        <v>885</v>
      </c>
      <c r="T2688" s="151">
        <v>1</v>
      </c>
    </row>
    <row r="2689" spans="1:20" x14ac:dyDescent="0.2">
      <c r="A2689" s="151">
        <f t="shared" si="456"/>
        <v>65530</v>
      </c>
      <c r="B2689" s="151">
        <f t="shared" si="457"/>
        <v>6</v>
      </c>
      <c r="C2689" s="152">
        <f t="shared" si="458"/>
        <v>55</v>
      </c>
      <c r="D2689" s="152" t="str">
        <f t="shared" si="459"/>
        <v>上杉</v>
      </c>
      <c r="E2689" s="152" t="str">
        <f t="shared" si="460"/>
        <v>昂</v>
      </c>
      <c r="F2689" s="153" t="str">
        <f t="shared" si="461"/>
        <v>ｳｴｽｷﾞ</v>
      </c>
      <c r="G2689" s="153" t="str">
        <f t="shared" si="462"/>
        <v>ｱｷﾗ</v>
      </c>
      <c r="H2689" s="154">
        <f t="shared" si="463"/>
        <v>1</v>
      </c>
      <c r="I2689" s="152" t="str">
        <f t="shared" si="464"/>
        <v>都羽村</v>
      </c>
      <c r="K2689" s="152" t="str">
        <f t="shared" si="465"/>
        <v>男</v>
      </c>
      <c r="M2689" s="151">
        <v>65530</v>
      </c>
      <c r="N2689" s="151" t="s">
        <v>5372</v>
      </c>
      <c r="O2689" s="151" t="s">
        <v>2083</v>
      </c>
      <c r="P2689" s="151" t="s">
        <v>5373</v>
      </c>
      <c r="Q2689" s="151" t="s">
        <v>335</v>
      </c>
      <c r="R2689" s="151" t="s">
        <v>885</v>
      </c>
      <c r="T2689" s="151">
        <v>1</v>
      </c>
    </row>
    <row r="2690" spans="1:20" x14ac:dyDescent="0.2">
      <c r="A2690" s="151">
        <f t="shared" si="456"/>
        <v>65531</v>
      </c>
      <c r="B2690" s="151">
        <f t="shared" si="457"/>
        <v>6</v>
      </c>
      <c r="C2690" s="152">
        <f t="shared" si="458"/>
        <v>55</v>
      </c>
      <c r="D2690" s="152" t="str">
        <f t="shared" si="459"/>
        <v>大畠</v>
      </c>
      <c r="E2690" s="152" t="str">
        <f t="shared" si="460"/>
        <v>誠人</v>
      </c>
      <c r="F2690" s="153" t="str">
        <f t="shared" si="461"/>
        <v>ｵｵﾊﾀ</v>
      </c>
      <c r="G2690" s="153" t="str">
        <f t="shared" si="462"/>
        <v>ﾏｻﾄ</v>
      </c>
      <c r="H2690" s="154">
        <f t="shared" si="463"/>
        <v>1</v>
      </c>
      <c r="I2690" s="152" t="str">
        <f t="shared" si="464"/>
        <v>都羽村</v>
      </c>
      <c r="K2690" s="152" t="str">
        <f t="shared" si="465"/>
        <v>男</v>
      </c>
      <c r="M2690" s="151">
        <v>65531</v>
      </c>
      <c r="N2690" s="151" t="s">
        <v>3429</v>
      </c>
      <c r="O2690" s="151" t="s">
        <v>6451</v>
      </c>
      <c r="P2690" s="151" t="s">
        <v>3430</v>
      </c>
      <c r="Q2690" s="151" t="s">
        <v>494</v>
      </c>
      <c r="R2690" s="151" t="s">
        <v>885</v>
      </c>
      <c r="T2690" s="151">
        <v>1</v>
      </c>
    </row>
    <row r="2691" spans="1:20" x14ac:dyDescent="0.2">
      <c r="A2691" s="151">
        <f t="shared" si="456"/>
        <v>65532</v>
      </c>
      <c r="B2691" s="151">
        <f t="shared" si="457"/>
        <v>6</v>
      </c>
      <c r="C2691" s="152">
        <f t="shared" si="458"/>
        <v>55</v>
      </c>
      <c r="D2691" s="152" t="str">
        <f t="shared" si="459"/>
        <v>森谷</v>
      </c>
      <c r="E2691" s="152" t="str">
        <f t="shared" si="460"/>
        <v>聖斗</v>
      </c>
      <c r="F2691" s="153" t="str">
        <f t="shared" si="461"/>
        <v>ﾓﾘﾔ</v>
      </c>
      <c r="G2691" s="153" t="str">
        <f t="shared" si="462"/>
        <v>ﾏｻﾄ</v>
      </c>
      <c r="H2691" s="154">
        <f t="shared" si="463"/>
        <v>1</v>
      </c>
      <c r="I2691" s="152" t="str">
        <f t="shared" si="464"/>
        <v>都羽村</v>
      </c>
      <c r="K2691" s="152" t="str">
        <f t="shared" si="465"/>
        <v>男</v>
      </c>
      <c r="M2691" s="151">
        <v>65532</v>
      </c>
      <c r="N2691" s="151" t="s">
        <v>1814</v>
      </c>
      <c r="O2691" s="151" t="s">
        <v>6452</v>
      </c>
      <c r="P2691" s="151" t="s">
        <v>1815</v>
      </c>
      <c r="Q2691" s="151" t="s">
        <v>494</v>
      </c>
      <c r="R2691" s="151" t="s">
        <v>885</v>
      </c>
      <c r="T2691" s="151">
        <v>1</v>
      </c>
    </row>
    <row r="2692" spans="1:20" x14ac:dyDescent="0.2">
      <c r="A2692" s="151">
        <f t="shared" si="456"/>
        <v>65533</v>
      </c>
      <c r="B2692" s="151">
        <f t="shared" si="457"/>
        <v>6</v>
      </c>
      <c r="C2692" s="152">
        <f t="shared" si="458"/>
        <v>55</v>
      </c>
      <c r="D2692" s="152" t="str">
        <f t="shared" si="459"/>
        <v>尾添</v>
      </c>
      <c r="E2692" s="152" t="str">
        <f t="shared" si="460"/>
        <v>楓馬</v>
      </c>
      <c r="F2692" s="153" t="str">
        <f t="shared" si="461"/>
        <v>ｵｿﾞｴ</v>
      </c>
      <c r="G2692" s="153" t="str">
        <f t="shared" si="462"/>
        <v>ﾌｳﾏ</v>
      </c>
      <c r="H2692" s="154">
        <f t="shared" si="463"/>
        <v>1</v>
      </c>
      <c r="I2692" s="152" t="str">
        <f t="shared" si="464"/>
        <v>都羽村</v>
      </c>
      <c r="K2692" s="152" t="str">
        <f t="shared" si="465"/>
        <v>男</v>
      </c>
      <c r="M2692" s="151">
        <v>65533</v>
      </c>
      <c r="N2692" s="151" t="s">
        <v>6453</v>
      </c>
      <c r="O2692" s="151" t="s">
        <v>6454</v>
      </c>
      <c r="P2692" s="151" t="s">
        <v>6455</v>
      </c>
      <c r="Q2692" s="151" t="s">
        <v>6456</v>
      </c>
      <c r="R2692" s="151" t="s">
        <v>885</v>
      </c>
      <c r="T2692" s="151">
        <v>1</v>
      </c>
    </row>
    <row r="2693" spans="1:20" x14ac:dyDescent="0.2">
      <c r="A2693" s="151">
        <f t="shared" si="456"/>
        <v>65534</v>
      </c>
      <c r="B2693" s="151">
        <f t="shared" si="457"/>
        <v>6</v>
      </c>
      <c r="C2693" s="152">
        <f t="shared" si="458"/>
        <v>55</v>
      </c>
      <c r="D2693" s="152" t="str">
        <f t="shared" si="459"/>
        <v>岡崎</v>
      </c>
      <c r="E2693" s="152" t="str">
        <f t="shared" si="460"/>
        <v>光</v>
      </c>
      <c r="F2693" s="153" t="str">
        <f t="shared" si="461"/>
        <v>ｵｶｻﾞｷ</v>
      </c>
      <c r="G2693" s="153" t="str">
        <f t="shared" si="462"/>
        <v>ﾋｶﾙ</v>
      </c>
      <c r="H2693" s="154">
        <f t="shared" si="463"/>
        <v>1</v>
      </c>
      <c r="I2693" s="152" t="str">
        <f t="shared" si="464"/>
        <v>都羽村</v>
      </c>
      <c r="K2693" s="152" t="str">
        <f t="shared" si="465"/>
        <v>男</v>
      </c>
      <c r="M2693" s="151">
        <v>65534</v>
      </c>
      <c r="N2693" s="151" t="s">
        <v>2653</v>
      </c>
      <c r="O2693" s="151" t="s">
        <v>266</v>
      </c>
      <c r="P2693" s="151" t="s">
        <v>1335</v>
      </c>
      <c r="Q2693" s="151" t="s">
        <v>393</v>
      </c>
      <c r="R2693" s="151" t="s">
        <v>885</v>
      </c>
      <c r="T2693" s="151">
        <v>1</v>
      </c>
    </row>
    <row r="2694" spans="1:20" x14ac:dyDescent="0.2">
      <c r="A2694" s="151">
        <f t="shared" si="456"/>
        <v>65535</v>
      </c>
      <c r="B2694" s="151">
        <f t="shared" si="457"/>
        <v>6</v>
      </c>
      <c r="C2694" s="152">
        <f t="shared" si="458"/>
        <v>55</v>
      </c>
      <c r="D2694" s="152" t="str">
        <f t="shared" si="459"/>
        <v>松嶋</v>
      </c>
      <c r="E2694" s="152" t="str">
        <f t="shared" si="460"/>
        <v>玲音</v>
      </c>
      <c r="F2694" s="153" t="str">
        <f t="shared" si="461"/>
        <v>ﾏﾂｼﾏ</v>
      </c>
      <c r="G2694" s="153" t="str">
        <f t="shared" si="462"/>
        <v>ﾚｵﾝ</v>
      </c>
      <c r="H2694" s="154">
        <f t="shared" si="463"/>
        <v>1</v>
      </c>
      <c r="I2694" s="152" t="str">
        <f t="shared" si="464"/>
        <v>都羽村</v>
      </c>
      <c r="K2694" s="152" t="str">
        <f t="shared" si="465"/>
        <v>男</v>
      </c>
      <c r="M2694" s="151">
        <v>65535</v>
      </c>
      <c r="N2694" s="151" t="s">
        <v>6457</v>
      </c>
      <c r="O2694" s="151" t="s">
        <v>6458</v>
      </c>
      <c r="P2694" s="151" t="s">
        <v>1434</v>
      </c>
      <c r="Q2694" s="151" t="s">
        <v>6459</v>
      </c>
      <c r="R2694" s="151" t="s">
        <v>885</v>
      </c>
      <c r="T2694" s="151">
        <v>1</v>
      </c>
    </row>
    <row r="2695" spans="1:20" x14ac:dyDescent="0.2">
      <c r="A2695" s="151">
        <f t="shared" si="456"/>
        <v>65539</v>
      </c>
      <c r="B2695" s="151">
        <f t="shared" si="457"/>
        <v>6</v>
      </c>
      <c r="C2695" s="152">
        <f t="shared" si="458"/>
        <v>55</v>
      </c>
      <c r="D2695" s="152" t="str">
        <f t="shared" si="459"/>
        <v>朝木</v>
      </c>
      <c r="E2695" s="152" t="str">
        <f t="shared" si="460"/>
        <v>修司</v>
      </c>
      <c r="F2695" s="153" t="str">
        <f t="shared" si="461"/>
        <v>ｱｻｷ</v>
      </c>
      <c r="G2695" s="153" t="str">
        <f t="shared" si="462"/>
        <v>ｼｭｳｼﾞ</v>
      </c>
      <c r="H2695" s="154">
        <f t="shared" si="463"/>
        <v>3</v>
      </c>
      <c r="I2695" s="152" t="str">
        <f t="shared" si="464"/>
        <v>都羽村</v>
      </c>
      <c r="K2695" s="152" t="str">
        <f t="shared" si="465"/>
        <v>男</v>
      </c>
      <c r="M2695" s="151">
        <v>65539</v>
      </c>
      <c r="N2695" s="151" t="s">
        <v>2167</v>
      </c>
      <c r="O2695" s="151" t="s">
        <v>2168</v>
      </c>
      <c r="P2695" s="151" t="s">
        <v>2328</v>
      </c>
      <c r="Q2695" s="151" t="s">
        <v>1673</v>
      </c>
      <c r="R2695" s="151" t="s">
        <v>885</v>
      </c>
      <c r="T2695" s="151">
        <v>3</v>
      </c>
    </row>
    <row r="2696" spans="1:20" x14ac:dyDescent="0.2">
      <c r="A2696" s="151">
        <f t="shared" si="456"/>
        <v>65595</v>
      </c>
      <c r="B2696" s="151">
        <f t="shared" si="457"/>
        <v>6</v>
      </c>
      <c r="C2696" s="152">
        <f t="shared" si="458"/>
        <v>55</v>
      </c>
      <c r="D2696" s="152" t="str">
        <f t="shared" si="459"/>
        <v>大久保</v>
      </c>
      <c r="E2696" s="152" t="str">
        <f t="shared" si="460"/>
        <v>夏希</v>
      </c>
      <c r="F2696" s="153" t="str">
        <f t="shared" si="461"/>
        <v>ｵｵｸﾎﾞ</v>
      </c>
      <c r="G2696" s="153" t="str">
        <f t="shared" si="462"/>
        <v>ﾅﾂｷ</v>
      </c>
      <c r="H2696" s="154">
        <f t="shared" si="463"/>
        <v>2</v>
      </c>
      <c r="I2696" s="152" t="str">
        <f t="shared" si="464"/>
        <v>都羽村</v>
      </c>
      <c r="K2696" s="152" t="str">
        <f t="shared" si="465"/>
        <v>女</v>
      </c>
      <c r="M2696" s="151">
        <v>65595</v>
      </c>
      <c r="N2696" s="151" t="s">
        <v>428</v>
      </c>
      <c r="O2696" s="151" t="s">
        <v>3740</v>
      </c>
      <c r="P2696" s="151" t="s">
        <v>429</v>
      </c>
      <c r="Q2696" s="151" t="s">
        <v>345</v>
      </c>
      <c r="R2696" s="151" t="s">
        <v>886</v>
      </c>
      <c r="T2696" s="151">
        <v>2</v>
      </c>
    </row>
    <row r="2697" spans="1:20" x14ac:dyDescent="0.2">
      <c r="A2697" s="151">
        <f t="shared" si="456"/>
        <v>65596</v>
      </c>
      <c r="B2697" s="151">
        <f t="shared" si="457"/>
        <v>6</v>
      </c>
      <c r="C2697" s="152">
        <f t="shared" si="458"/>
        <v>55</v>
      </c>
      <c r="D2697" s="152" t="str">
        <f t="shared" si="459"/>
        <v>福島</v>
      </c>
      <c r="E2697" s="152" t="str">
        <f t="shared" si="460"/>
        <v>祥子</v>
      </c>
      <c r="F2697" s="153" t="str">
        <f t="shared" si="461"/>
        <v>ﾌｸｼﾏ</v>
      </c>
      <c r="G2697" s="153" t="str">
        <f t="shared" si="462"/>
        <v>ｼｮｳｺ</v>
      </c>
      <c r="H2697" s="154">
        <f t="shared" si="463"/>
        <v>1</v>
      </c>
      <c r="I2697" s="152" t="str">
        <f t="shared" si="464"/>
        <v>都羽村</v>
      </c>
      <c r="K2697" s="152" t="str">
        <f t="shared" si="465"/>
        <v>女</v>
      </c>
      <c r="M2697" s="151">
        <v>65596</v>
      </c>
      <c r="N2697" s="151" t="s">
        <v>997</v>
      </c>
      <c r="O2697" s="151" t="s">
        <v>5415</v>
      </c>
      <c r="P2697" s="151" t="s">
        <v>986</v>
      </c>
      <c r="Q2697" s="151" t="s">
        <v>2210</v>
      </c>
      <c r="R2697" s="151" t="s">
        <v>886</v>
      </c>
      <c r="T2697" s="151">
        <v>1</v>
      </c>
    </row>
    <row r="2698" spans="1:20" x14ac:dyDescent="0.2">
      <c r="A2698" s="151">
        <f t="shared" si="456"/>
        <v>65597</v>
      </c>
      <c r="B2698" s="151">
        <f t="shared" si="457"/>
        <v>6</v>
      </c>
      <c r="C2698" s="152">
        <f t="shared" si="458"/>
        <v>55</v>
      </c>
      <c r="D2698" s="152" t="str">
        <f t="shared" si="459"/>
        <v>松村</v>
      </c>
      <c r="E2698" s="152" t="str">
        <f t="shared" si="460"/>
        <v>愛美</v>
      </c>
      <c r="F2698" s="153" t="str">
        <f t="shared" si="461"/>
        <v>ﾏﾂﾑﾗ</v>
      </c>
      <c r="G2698" s="153" t="str">
        <f t="shared" si="462"/>
        <v>ｱｲﾐ</v>
      </c>
      <c r="H2698" s="154">
        <f t="shared" si="463"/>
        <v>1</v>
      </c>
      <c r="I2698" s="152" t="str">
        <f t="shared" si="464"/>
        <v>都羽村</v>
      </c>
      <c r="K2698" s="152" t="str">
        <f t="shared" si="465"/>
        <v>女</v>
      </c>
      <c r="M2698" s="151">
        <v>65597</v>
      </c>
      <c r="N2698" s="151" t="s">
        <v>1558</v>
      </c>
      <c r="O2698" s="151" t="s">
        <v>7</v>
      </c>
      <c r="P2698" s="151" t="s">
        <v>1559</v>
      </c>
      <c r="Q2698" s="151" t="s">
        <v>6594</v>
      </c>
      <c r="R2698" s="151" t="s">
        <v>886</v>
      </c>
      <c r="T2698" s="151">
        <v>1</v>
      </c>
    </row>
    <row r="2699" spans="1:20" x14ac:dyDescent="0.2">
      <c r="A2699" s="151">
        <f t="shared" si="456"/>
        <v>65740</v>
      </c>
      <c r="B2699" s="151">
        <f t="shared" si="457"/>
        <v>6</v>
      </c>
      <c r="C2699" s="152">
        <f t="shared" si="458"/>
        <v>57</v>
      </c>
      <c r="D2699" s="152" t="str">
        <f t="shared" si="459"/>
        <v>山北</v>
      </c>
      <c r="E2699" s="152" t="str">
        <f t="shared" si="460"/>
        <v>雄紀</v>
      </c>
      <c r="F2699" s="153" t="str">
        <f t="shared" si="461"/>
        <v>ﾔﾏｷﾀ</v>
      </c>
      <c r="G2699" s="153" t="str">
        <f t="shared" si="462"/>
        <v>ﾕｳｷ</v>
      </c>
      <c r="H2699" s="154">
        <f t="shared" si="463"/>
        <v>2</v>
      </c>
      <c r="I2699" s="152" t="str">
        <f t="shared" si="464"/>
        <v>都瑞穂農芸</v>
      </c>
      <c r="K2699" s="152" t="str">
        <f t="shared" si="465"/>
        <v>男</v>
      </c>
      <c r="M2699" s="151">
        <v>65740</v>
      </c>
      <c r="N2699" s="151" t="s">
        <v>4929</v>
      </c>
      <c r="O2699" s="151" t="s">
        <v>4930</v>
      </c>
      <c r="P2699" s="151" t="s">
        <v>4931</v>
      </c>
      <c r="Q2699" s="151" t="s">
        <v>307</v>
      </c>
      <c r="R2699" s="151" t="s">
        <v>885</v>
      </c>
      <c r="T2699" s="151">
        <v>2</v>
      </c>
    </row>
    <row r="2700" spans="1:20" x14ac:dyDescent="0.2">
      <c r="A2700" s="151">
        <f t="shared" si="456"/>
        <v>65741</v>
      </c>
      <c r="B2700" s="151">
        <f t="shared" si="457"/>
        <v>6</v>
      </c>
      <c r="C2700" s="152">
        <f t="shared" si="458"/>
        <v>57</v>
      </c>
      <c r="D2700" s="152" t="str">
        <f t="shared" si="459"/>
        <v>齋藤</v>
      </c>
      <c r="E2700" s="152" t="str">
        <f t="shared" si="460"/>
        <v>帆高</v>
      </c>
      <c r="F2700" s="153" t="str">
        <f t="shared" si="461"/>
        <v>ｻｲﾄｳ</v>
      </c>
      <c r="G2700" s="153" t="str">
        <f t="shared" si="462"/>
        <v>ﾎﾀｶ</v>
      </c>
      <c r="H2700" s="154">
        <f t="shared" si="463"/>
        <v>2</v>
      </c>
      <c r="I2700" s="152" t="str">
        <f t="shared" si="464"/>
        <v>都瑞穂農芸</v>
      </c>
      <c r="K2700" s="152" t="str">
        <f t="shared" si="465"/>
        <v>男</v>
      </c>
      <c r="M2700" s="151">
        <v>65741</v>
      </c>
      <c r="N2700" s="151" t="s">
        <v>236</v>
      </c>
      <c r="O2700" s="151" t="s">
        <v>4927</v>
      </c>
      <c r="P2700" s="151" t="s">
        <v>321</v>
      </c>
      <c r="Q2700" s="151" t="s">
        <v>4928</v>
      </c>
      <c r="R2700" s="151" t="s">
        <v>885</v>
      </c>
      <c r="T2700" s="151">
        <v>2</v>
      </c>
    </row>
    <row r="2701" spans="1:20" x14ac:dyDescent="0.2">
      <c r="A2701" s="151">
        <f t="shared" si="456"/>
        <v>65743</v>
      </c>
      <c r="B2701" s="151">
        <f t="shared" si="457"/>
        <v>6</v>
      </c>
      <c r="C2701" s="152">
        <f t="shared" si="458"/>
        <v>57</v>
      </c>
      <c r="D2701" s="152" t="str">
        <f t="shared" si="459"/>
        <v>松田</v>
      </c>
      <c r="E2701" s="152" t="str">
        <f t="shared" si="460"/>
        <v>航希</v>
      </c>
      <c r="F2701" s="153" t="str">
        <f t="shared" si="461"/>
        <v>ﾏﾂﾀﾞ</v>
      </c>
      <c r="G2701" s="153" t="str">
        <f t="shared" si="462"/>
        <v>ｺｳｷ</v>
      </c>
      <c r="H2701" s="154">
        <f t="shared" si="463"/>
        <v>1</v>
      </c>
      <c r="I2701" s="152" t="str">
        <f t="shared" si="464"/>
        <v>都瑞穂農芸</v>
      </c>
      <c r="K2701" s="152" t="str">
        <f t="shared" si="465"/>
        <v>男</v>
      </c>
      <c r="M2701" s="151">
        <v>65743</v>
      </c>
      <c r="N2701" s="151" t="s">
        <v>1709</v>
      </c>
      <c r="O2701" s="151" t="s">
        <v>6460</v>
      </c>
      <c r="P2701" s="151" t="s">
        <v>1710</v>
      </c>
      <c r="Q2701" s="151" t="s">
        <v>344</v>
      </c>
      <c r="R2701" s="151" t="s">
        <v>885</v>
      </c>
      <c r="T2701" s="151">
        <v>1</v>
      </c>
    </row>
    <row r="2702" spans="1:20" x14ac:dyDescent="0.2">
      <c r="A2702" s="151">
        <f t="shared" si="456"/>
        <v>65744</v>
      </c>
      <c r="B2702" s="151">
        <f t="shared" si="457"/>
        <v>6</v>
      </c>
      <c r="C2702" s="152">
        <f t="shared" si="458"/>
        <v>57</v>
      </c>
      <c r="D2702" s="152" t="str">
        <f t="shared" si="459"/>
        <v>森田</v>
      </c>
      <c r="E2702" s="152" t="str">
        <f t="shared" si="460"/>
        <v>陽音</v>
      </c>
      <c r="F2702" s="153" t="str">
        <f t="shared" si="461"/>
        <v>ﾓﾘﾀ</v>
      </c>
      <c r="G2702" s="153" t="str">
        <f t="shared" si="462"/>
        <v>ｱｷﾄ</v>
      </c>
      <c r="H2702" s="154">
        <f t="shared" si="463"/>
        <v>1</v>
      </c>
      <c r="I2702" s="152" t="str">
        <f t="shared" si="464"/>
        <v>都瑞穂農芸</v>
      </c>
      <c r="K2702" s="152" t="str">
        <f t="shared" si="465"/>
        <v>男</v>
      </c>
      <c r="M2702" s="151">
        <v>65744</v>
      </c>
      <c r="N2702" s="151" t="s">
        <v>139</v>
      </c>
      <c r="O2702" s="151" t="s">
        <v>6461</v>
      </c>
      <c r="P2702" s="151" t="s">
        <v>420</v>
      </c>
      <c r="Q2702" s="151" t="s">
        <v>4423</v>
      </c>
      <c r="R2702" s="151" t="s">
        <v>885</v>
      </c>
      <c r="T2702" s="151">
        <v>1</v>
      </c>
    </row>
    <row r="2703" spans="1:20" x14ac:dyDescent="0.2">
      <c r="A2703" s="151">
        <f t="shared" si="456"/>
        <v>65745</v>
      </c>
      <c r="B2703" s="151">
        <f t="shared" si="457"/>
        <v>6</v>
      </c>
      <c r="C2703" s="152">
        <f t="shared" si="458"/>
        <v>57</v>
      </c>
      <c r="D2703" s="152" t="str">
        <f t="shared" si="459"/>
        <v>依田</v>
      </c>
      <c r="E2703" s="152" t="str">
        <f t="shared" si="460"/>
        <v>純輝</v>
      </c>
      <c r="F2703" s="153" t="str">
        <f t="shared" si="461"/>
        <v>ﾖﾀﾞ</v>
      </c>
      <c r="G2703" s="153" t="str">
        <f t="shared" si="462"/>
        <v>ｼﾞｭﾝｷ</v>
      </c>
      <c r="H2703" s="154">
        <f t="shared" si="463"/>
        <v>1</v>
      </c>
      <c r="I2703" s="152" t="str">
        <f t="shared" si="464"/>
        <v>都瑞穂農芸</v>
      </c>
      <c r="K2703" s="152" t="str">
        <f t="shared" si="465"/>
        <v>男</v>
      </c>
      <c r="M2703" s="151">
        <v>65745</v>
      </c>
      <c r="N2703" s="151" t="s">
        <v>2613</v>
      </c>
      <c r="O2703" s="151" t="s">
        <v>6462</v>
      </c>
      <c r="P2703" s="151" t="s">
        <v>2615</v>
      </c>
      <c r="Q2703" s="151" t="s">
        <v>6463</v>
      </c>
      <c r="R2703" s="151" t="s">
        <v>885</v>
      </c>
      <c r="T2703" s="151">
        <v>1</v>
      </c>
    </row>
    <row r="2704" spans="1:20" x14ac:dyDescent="0.2">
      <c r="A2704" s="151">
        <f t="shared" si="456"/>
        <v>65752</v>
      </c>
      <c r="B2704" s="151">
        <f t="shared" si="457"/>
        <v>6</v>
      </c>
      <c r="C2704" s="152">
        <f t="shared" si="458"/>
        <v>57</v>
      </c>
      <c r="D2704" s="152" t="str">
        <f t="shared" si="459"/>
        <v>石居</v>
      </c>
      <c r="E2704" s="152" t="str">
        <f t="shared" si="460"/>
        <v>葵</v>
      </c>
      <c r="F2704" s="153" t="str">
        <f t="shared" si="461"/>
        <v>ｲｼｲ</v>
      </c>
      <c r="G2704" s="153" t="str">
        <f t="shared" si="462"/>
        <v>ｱｵｲ</v>
      </c>
      <c r="H2704" s="154">
        <f t="shared" si="463"/>
        <v>3</v>
      </c>
      <c r="I2704" s="152" t="str">
        <f t="shared" si="464"/>
        <v>都瑞穂農芸</v>
      </c>
      <c r="K2704" s="152" t="str">
        <f t="shared" si="465"/>
        <v>女</v>
      </c>
      <c r="M2704" s="151">
        <v>65752</v>
      </c>
      <c r="N2704" s="151" t="s">
        <v>4926</v>
      </c>
      <c r="O2704" s="151" t="s">
        <v>951</v>
      </c>
      <c r="P2704" s="151" t="s">
        <v>310</v>
      </c>
      <c r="Q2704" s="151" t="s">
        <v>952</v>
      </c>
      <c r="R2704" s="151" t="s">
        <v>886</v>
      </c>
      <c r="T2704" s="151">
        <v>3</v>
      </c>
    </row>
    <row r="2705" spans="1:20" x14ac:dyDescent="0.2">
      <c r="A2705" s="151">
        <f t="shared" si="456"/>
        <v>65753</v>
      </c>
      <c r="B2705" s="151">
        <f t="shared" si="457"/>
        <v>6</v>
      </c>
      <c r="C2705" s="152">
        <f t="shared" si="458"/>
        <v>57</v>
      </c>
      <c r="D2705" s="152" t="str">
        <f t="shared" si="459"/>
        <v>福田</v>
      </c>
      <c r="E2705" s="152" t="str">
        <f t="shared" si="460"/>
        <v>弥生</v>
      </c>
      <c r="F2705" s="153" t="str">
        <f t="shared" si="461"/>
        <v>ﾌｸﾀﾞ</v>
      </c>
      <c r="G2705" s="153" t="str">
        <f t="shared" si="462"/>
        <v>ﾔﾖｲ</v>
      </c>
      <c r="H2705" s="154">
        <f t="shared" si="463"/>
        <v>2</v>
      </c>
      <c r="I2705" s="152" t="str">
        <f t="shared" si="464"/>
        <v>都瑞穂農芸</v>
      </c>
      <c r="K2705" s="152" t="str">
        <f t="shared" si="465"/>
        <v>女</v>
      </c>
      <c r="M2705" s="151">
        <v>65753</v>
      </c>
      <c r="N2705" s="151" t="s">
        <v>204</v>
      </c>
      <c r="O2705" s="151" t="s">
        <v>2873</v>
      </c>
      <c r="P2705" s="151" t="s">
        <v>553</v>
      </c>
      <c r="Q2705" s="151" t="s">
        <v>2874</v>
      </c>
      <c r="R2705" s="151" t="s">
        <v>886</v>
      </c>
      <c r="T2705" s="151">
        <v>2</v>
      </c>
    </row>
    <row r="2706" spans="1:20" x14ac:dyDescent="0.2">
      <c r="A2706" s="151">
        <f t="shared" si="456"/>
        <v>65755</v>
      </c>
      <c r="B2706" s="151">
        <f t="shared" si="457"/>
        <v>6</v>
      </c>
      <c r="C2706" s="152">
        <f t="shared" si="458"/>
        <v>57</v>
      </c>
      <c r="D2706" s="152" t="str">
        <f t="shared" si="459"/>
        <v>大野</v>
      </c>
      <c r="E2706" s="152" t="str">
        <f t="shared" si="460"/>
        <v>優海</v>
      </c>
      <c r="F2706" s="153" t="str">
        <f t="shared" si="461"/>
        <v>ｵｵﾉ</v>
      </c>
      <c r="G2706" s="153" t="str">
        <f t="shared" si="462"/>
        <v>ﾕｳﾐ</v>
      </c>
      <c r="H2706" s="154">
        <f t="shared" si="463"/>
        <v>1</v>
      </c>
      <c r="I2706" s="152" t="str">
        <f t="shared" si="464"/>
        <v>都瑞穂農芸</v>
      </c>
      <c r="K2706" s="152" t="str">
        <f t="shared" si="465"/>
        <v>女</v>
      </c>
      <c r="M2706" s="151">
        <v>65755</v>
      </c>
      <c r="N2706" s="151" t="s">
        <v>170</v>
      </c>
      <c r="O2706" s="151" t="s">
        <v>6464</v>
      </c>
      <c r="P2706" s="151" t="s">
        <v>537</v>
      </c>
      <c r="Q2706" s="151" t="s">
        <v>2511</v>
      </c>
      <c r="R2706" s="151" t="s">
        <v>886</v>
      </c>
      <c r="T2706" s="151">
        <v>1</v>
      </c>
    </row>
    <row r="2707" spans="1:20" x14ac:dyDescent="0.2">
      <c r="A2707" s="151">
        <f t="shared" si="456"/>
        <v>65756</v>
      </c>
      <c r="B2707" s="151">
        <f t="shared" si="457"/>
        <v>6</v>
      </c>
      <c r="C2707" s="152">
        <f t="shared" si="458"/>
        <v>57</v>
      </c>
      <c r="D2707" s="152" t="str">
        <f t="shared" si="459"/>
        <v>加藤</v>
      </c>
      <c r="E2707" s="152" t="str">
        <f t="shared" si="460"/>
        <v>優衣</v>
      </c>
      <c r="F2707" s="153" t="str">
        <f t="shared" si="461"/>
        <v>ｶﾄｳ</v>
      </c>
      <c r="G2707" s="153" t="str">
        <f t="shared" si="462"/>
        <v>ﾕｲ</v>
      </c>
      <c r="H2707" s="154">
        <f t="shared" si="463"/>
        <v>1</v>
      </c>
      <c r="I2707" s="152" t="str">
        <f t="shared" si="464"/>
        <v>都瑞穂農芸</v>
      </c>
      <c r="K2707" s="152" t="str">
        <f t="shared" si="465"/>
        <v>女</v>
      </c>
      <c r="M2707" s="151">
        <v>65756</v>
      </c>
      <c r="N2707" s="151" t="s">
        <v>111</v>
      </c>
      <c r="O2707" s="151" t="s">
        <v>1696</v>
      </c>
      <c r="P2707" s="151" t="s">
        <v>348</v>
      </c>
      <c r="Q2707" s="151" t="s">
        <v>513</v>
      </c>
      <c r="R2707" s="151" t="s">
        <v>886</v>
      </c>
      <c r="T2707" s="151">
        <v>1</v>
      </c>
    </row>
    <row r="2708" spans="1:20" x14ac:dyDescent="0.2">
      <c r="A2708" s="151">
        <f t="shared" si="456"/>
        <v>65757</v>
      </c>
      <c r="B2708" s="151">
        <f t="shared" si="457"/>
        <v>6</v>
      </c>
      <c r="C2708" s="152">
        <f t="shared" si="458"/>
        <v>57</v>
      </c>
      <c r="D2708" s="152" t="str">
        <f t="shared" si="459"/>
        <v>平</v>
      </c>
      <c r="E2708" s="152" t="str">
        <f t="shared" si="460"/>
        <v>涼花</v>
      </c>
      <c r="F2708" s="153" t="str">
        <f t="shared" si="461"/>
        <v>ﾋﾗ</v>
      </c>
      <c r="G2708" s="153" t="str">
        <f t="shared" si="462"/>
        <v>ｽｽﾞｶ</v>
      </c>
      <c r="H2708" s="154">
        <f t="shared" si="463"/>
        <v>1</v>
      </c>
      <c r="I2708" s="152" t="str">
        <f t="shared" si="464"/>
        <v>都瑞穂農芸</v>
      </c>
      <c r="K2708" s="152" t="str">
        <f t="shared" si="465"/>
        <v>女</v>
      </c>
      <c r="M2708" s="151">
        <v>65757</v>
      </c>
      <c r="N2708" s="151" t="s">
        <v>2380</v>
      </c>
      <c r="O2708" s="151" t="s">
        <v>6465</v>
      </c>
      <c r="P2708" s="151" t="s">
        <v>6466</v>
      </c>
      <c r="Q2708" s="151" t="s">
        <v>2425</v>
      </c>
      <c r="R2708" s="151" t="s">
        <v>886</v>
      </c>
      <c r="T2708" s="151">
        <v>1</v>
      </c>
    </row>
    <row r="2709" spans="1:20" x14ac:dyDescent="0.2">
      <c r="A2709" s="151">
        <f t="shared" si="456"/>
        <v>65758</v>
      </c>
      <c r="B2709" s="151">
        <f t="shared" si="457"/>
        <v>6</v>
      </c>
      <c r="C2709" s="152">
        <f t="shared" si="458"/>
        <v>57</v>
      </c>
      <c r="D2709" s="152" t="str">
        <f t="shared" si="459"/>
        <v>松﨑</v>
      </c>
      <c r="E2709" s="152" t="str">
        <f t="shared" si="460"/>
        <v>真琴</v>
      </c>
      <c r="F2709" s="153" t="str">
        <f t="shared" si="461"/>
        <v>ﾏﾂｻﾞｷ</v>
      </c>
      <c r="G2709" s="153" t="str">
        <f t="shared" si="462"/>
        <v>ﾏｺﾄ</v>
      </c>
      <c r="H2709" s="154">
        <f t="shared" si="463"/>
        <v>1</v>
      </c>
      <c r="I2709" s="152" t="str">
        <f t="shared" si="464"/>
        <v>都瑞穂農芸</v>
      </c>
      <c r="K2709" s="152" t="str">
        <f t="shared" si="465"/>
        <v>女</v>
      </c>
      <c r="M2709" s="151">
        <v>65758</v>
      </c>
      <c r="N2709" s="151" t="s">
        <v>6467</v>
      </c>
      <c r="O2709" s="151" t="s">
        <v>5233</v>
      </c>
      <c r="P2709" s="151" t="s">
        <v>3534</v>
      </c>
      <c r="Q2709" s="151" t="s">
        <v>891</v>
      </c>
      <c r="R2709" s="151" t="s">
        <v>886</v>
      </c>
      <c r="T2709" s="151">
        <v>1</v>
      </c>
    </row>
    <row r="2710" spans="1:20" x14ac:dyDescent="0.2">
      <c r="A2710" s="151">
        <f t="shared" si="456"/>
        <v>65808</v>
      </c>
      <c r="B2710" s="151">
        <f t="shared" si="457"/>
        <v>6</v>
      </c>
      <c r="C2710" s="152">
        <f t="shared" si="458"/>
        <v>58</v>
      </c>
      <c r="D2710" s="152" t="str">
        <f t="shared" si="459"/>
        <v>相田</v>
      </c>
      <c r="E2710" s="152" t="str">
        <f t="shared" si="460"/>
        <v>主税</v>
      </c>
      <c r="F2710" s="153" t="str">
        <f t="shared" si="461"/>
        <v>ｱｲﾀﾞ</v>
      </c>
      <c r="G2710" s="153" t="str">
        <f t="shared" si="462"/>
        <v>ﾁｶﾗ</v>
      </c>
      <c r="H2710" s="154">
        <f t="shared" si="463"/>
        <v>3</v>
      </c>
      <c r="I2710" s="152" t="str">
        <f t="shared" si="464"/>
        <v>都青梅総合</v>
      </c>
      <c r="K2710" s="152" t="str">
        <f t="shared" si="465"/>
        <v>男</v>
      </c>
      <c r="M2710" s="151">
        <v>65808</v>
      </c>
      <c r="N2710" s="151" t="s">
        <v>2171</v>
      </c>
      <c r="O2710" s="151" t="s">
        <v>2172</v>
      </c>
      <c r="P2710" s="151" t="s">
        <v>2330</v>
      </c>
      <c r="Q2710" s="151" t="s">
        <v>2331</v>
      </c>
      <c r="R2710" s="151" t="s">
        <v>885</v>
      </c>
      <c r="T2710" s="151">
        <v>3</v>
      </c>
    </row>
    <row r="2711" spans="1:20" x14ac:dyDescent="0.2">
      <c r="A2711" s="151">
        <f t="shared" si="456"/>
        <v>65810</v>
      </c>
      <c r="B2711" s="151">
        <f t="shared" si="457"/>
        <v>6</v>
      </c>
      <c r="C2711" s="152">
        <f t="shared" si="458"/>
        <v>58</v>
      </c>
      <c r="D2711" s="152" t="str">
        <f t="shared" si="459"/>
        <v>野崎</v>
      </c>
      <c r="E2711" s="152" t="str">
        <f t="shared" si="460"/>
        <v>由伸</v>
      </c>
      <c r="F2711" s="153" t="str">
        <f t="shared" si="461"/>
        <v>ﾉｻﾞｷ</v>
      </c>
      <c r="G2711" s="153" t="str">
        <f t="shared" si="462"/>
        <v>ﾖｼﾉﾌﾞ</v>
      </c>
      <c r="H2711" s="154">
        <f t="shared" si="463"/>
        <v>3</v>
      </c>
      <c r="I2711" s="152" t="str">
        <f t="shared" si="464"/>
        <v>都青梅総合</v>
      </c>
      <c r="K2711" s="152" t="str">
        <f t="shared" si="465"/>
        <v>男</v>
      </c>
      <c r="M2711" s="151">
        <v>65810</v>
      </c>
      <c r="N2711" s="151" t="s">
        <v>1524</v>
      </c>
      <c r="O2711" s="151" t="s">
        <v>2173</v>
      </c>
      <c r="P2711" s="151" t="s">
        <v>1525</v>
      </c>
      <c r="Q2711" s="151" t="s">
        <v>1834</v>
      </c>
      <c r="R2711" s="151" t="s">
        <v>885</v>
      </c>
      <c r="T2711" s="151">
        <v>3</v>
      </c>
    </row>
    <row r="2712" spans="1:20" x14ac:dyDescent="0.2">
      <c r="A2712" s="151">
        <f t="shared" si="456"/>
        <v>65811</v>
      </c>
      <c r="B2712" s="151">
        <f t="shared" si="457"/>
        <v>6</v>
      </c>
      <c r="C2712" s="152">
        <f t="shared" si="458"/>
        <v>58</v>
      </c>
      <c r="D2712" s="152" t="str">
        <f t="shared" si="459"/>
        <v>国友</v>
      </c>
      <c r="E2712" s="152" t="str">
        <f t="shared" si="460"/>
        <v>巧輝</v>
      </c>
      <c r="F2712" s="153" t="str">
        <f t="shared" si="461"/>
        <v>ｸﾆﾄﾓ</v>
      </c>
      <c r="G2712" s="153" t="str">
        <f t="shared" si="462"/>
        <v>ﾖｼｷ</v>
      </c>
      <c r="H2712" s="154">
        <f t="shared" si="463"/>
        <v>3</v>
      </c>
      <c r="I2712" s="152" t="str">
        <f t="shared" si="464"/>
        <v>都青梅総合</v>
      </c>
      <c r="K2712" s="152" t="str">
        <f t="shared" si="465"/>
        <v>男</v>
      </c>
      <c r="M2712" s="151">
        <v>65811</v>
      </c>
      <c r="N2712" s="151" t="s">
        <v>2174</v>
      </c>
      <c r="O2712" s="151" t="s">
        <v>2175</v>
      </c>
      <c r="P2712" s="151" t="s">
        <v>2332</v>
      </c>
      <c r="Q2712" s="151" t="s">
        <v>388</v>
      </c>
      <c r="R2712" s="151" t="s">
        <v>885</v>
      </c>
      <c r="T2712" s="151">
        <v>3</v>
      </c>
    </row>
    <row r="2713" spans="1:20" x14ac:dyDescent="0.2">
      <c r="A2713" s="151">
        <f t="shared" ref="A2713:A2739" si="466">M2713</f>
        <v>65812</v>
      </c>
      <c r="B2713" s="151">
        <f t="shared" ref="B2713:B2739" si="467">ROUNDDOWN(A2713/10000,0)</f>
        <v>6</v>
      </c>
      <c r="C2713" s="152">
        <f t="shared" ref="C2713:C2739" si="468">ROUNDDOWN((A2713-B2713*10000)/100,0)</f>
        <v>58</v>
      </c>
      <c r="D2713" s="152" t="str">
        <f t="shared" ref="D2713:D2739" si="469">N2713</f>
        <v>木嶋</v>
      </c>
      <c r="E2713" s="152" t="str">
        <f t="shared" ref="E2713:E2739" si="470">O2713</f>
        <v>陸斗</v>
      </c>
      <c r="F2713" s="153" t="str">
        <f t="shared" ref="F2713:F2739" si="471">P2713</f>
        <v>ｷｼﾞﾏ</v>
      </c>
      <c r="G2713" s="153" t="str">
        <f t="shared" ref="G2713:G2739" si="472">Q2713</f>
        <v>ﾘｸﾄ</v>
      </c>
      <c r="H2713" s="154">
        <f t="shared" ref="H2713:H2739" si="473">T2713</f>
        <v>2</v>
      </c>
      <c r="I2713" s="152" t="str">
        <f t="shared" ref="I2713:I2739" si="474">VLOOKUP(B2713*100+C2713,テスト,2,0)</f>
        <v>都青梅総合</v>
      </c>
      <c r="K2713" s="152" t="str">
        <f t="shared" ref="K2713:K2739" si="475">R2713</f>
        <v>男</v>
      </c>
      <c r="M2713" s="151">
        <v>65812</v>
      </c>
      <c r="N2713" s="151" t="s">
        <v>2939</v>
      </c>
      <c r="O2713" s="151" t="s">
        <v>2763</v>
      </c>
      <c r="P2713" s="151" t="s">
        <v>2940</v>
      </c>
      <c r="Q2713" s="151" t="s">
        <v>1516</v>
      </c>
      <c r="R2713" s="151" t="s">
        <v>885</v>
      </c>
      <c r="T2713" s="151">
        <v>2</v>
      </c>
    </row>
    <row r="2714" spans="1:20" x14ac:dyDescent="0.2">
      <c r="A2714" s="151">
        <f t="shared" si="466"/>
        <v>65813</v>
      </c>
      <c r="B2714" s="151">
        <f t="shared" si="467"/>
        <v>6</v>
      </c>
      <c r="C2714" s="152">
        <f t="shared" si="468"/>
        <v>58</v>
      </c>
      <c r="D2714" s="152" t="str">
        <f t="shared" si="469"/>
        <v>塩崎</v>
      </c>
      <c r="E2714" s="152" t="str">
        <f t="shared" si="470"/>
        <v>良真</v>
      </c>
      <c r="F2714" s="153" t="str">
        <f t="shared" si="471"/>
        <v>ｼｵｻﾞｷ</v>
      </c>
      <c r="G2714" s="153" t="str">
        <f t="shared" si="472"/>
        <v>ﾘｮｳﾏ</v>
      </c>
      <c r="H2714" s="154">
        <f t="shared" si="473"/>
        <v>2</v>
      </c>
      <c r="I2714" s="152" t="str">
        <f t="shared" si="474"/>
        <v>都青梅総合</v>
      </c>
      <c r="K2714" s="152" t="str">
        <f t="shared" si="475"/>
        <v>男</v>
      </c>
      <c r="M2714" s="151">
        <v>65813</v>
      </c>
      <c r="N2714" s="151" t="s">
        <v>3892</v>
      </c>
      <c r="O2714" s="151" t="s">
        <v>3893</v>
      </c>
      <c r="P2714" s="151" t="s">
        <v>3894</v>
      </c>
      <c r="Q2714" s="151" t="s">
        <v>2255</v>
      </c>
      <c r="R2714" s="151" t="s">
        <v>885</v>
      </c>
      <c r="T2714" s="151">
        <v>2</v>
      </c>
    </row>
    <row r="2715" spans="1:20" x14ac:dyDescent="0.2">
      <c r="A2715" s="151">
        <f t="shared" si="466"/>
        <v>65814</v>
      </c>
      <c r="B2715" s="151">
        <f t="shared" si="467"/>
        <v>6</v>
      </c>
      <c r="C2715" s="152">
        <f t="shared" si="468"/>
        <v>58</v>
      </c>
      <c r="D2715" s="152" t="str">
        <f t="shared" si="469"/>
        <v>細谷</v>
      </c>
      <c r="E2715" s="152" t="str">
        <f t="shared" si="470"/>
        <v>陸</v>
      </c>
      <c r="F2715" s="153" t="str">
        <f t="shared" si="471"/>
        <v>ﾎｿﾔ</v>
      </c>
      <c r="G2715" s="153" t="str">
        <f t="shared" si="472"/>
        <v>ﾘｸ</v>
      </c>
      <c r="H2715" s="154">
        <f t="shared" si="473"/>
        <v>2</v>
      </c>
      <c r="I2715" s="152" t="str">
        <f t="shared" si="474"/>
        <v>都青梅総合</v>
      </c>
      <c r="K2715" s="152" t="str">
        <f t="shared" si="475"/>
        <v>男</v>
      </c>
      <c r="M2715" s="151">
        <v>65814</v>
      </c>
      <c r="N2715" s="151" t="s">
        <v>3895</v>
      </c>
      <c r="O2715" s="151" t="s">
        <v>226</v>
      </c>
      <c r="P2715" s="151" t="s">
        <v>3896</v>
      </c>
      <c r="Q2715" s="151" t="s">
        <v>371</v>
      </c>
      <c r="R2715" s="151" t="s">
        <v>885</v>
      </c>
      <c r="T2715" s="151">
        <v>2</v>
      </c>
    </row>
    <row r="2716" spans="1:20" x14ac:dyDescent="0.2">
      <c r="A2716" s="151">
        <f t="shared" si="466"/>
        <v>65815</v>
      </c>
      <c r="B2716" s="151">
        <f t="shared" si="467"/>
        <v>6</v>
      </c>
      <c r="C2716" s="152">
        <f t="shared" si="468"/>
        <v>58</v>
      </c>
      <c r="D2716" s="152" t="str">
        <f t="shared" si="469"/>
        <v>市川</v>
      </c>
      <c r="E2716" s="152" t="str">
        <f t="shared" si="470"/>
        <v>竜輝</v>
      </c>
      <c r="F2716" s="153" t="str">
        <f t="shared" si="471"/>
        <v>ｲﾁｶﾜ</v>
      </c>
      <c r="G2716" s="153" t="str">
        <f t="shared" si="472"/>
        <v>ﾀﾂｷ</v>
      </c>
      <c r="H2716" s="154">
        <f t="shared" si="473"/>
        <v>2</v>
      </c>
      <c r="I2716" s="152" t="str">
        <f t="shared" si="474"/>
        <v>都青梅総合</v>
      </c>
      <c r="K2716" s="152" t="str">
        <f t="shared" si="475"/>
        <v>男</v>
      </c>
      <c r="M2716" s="151">
        <v>65815</v>
      </c>
      <c r="N2716" s="151" t="s">
        <v>205</v>
      </c>
      <c r="O2716" s="151" t="s">
        <v>2418</v>
      </c>
      <c r="P2716" s="151" t="s">
        <v>495</v>
      </c>
      <c r="Q2716" s="151" t="s">
        <v>536</v>
      </c>
      <c r="R2716" s="151" t="s">
        <v>885</v>
      </c>
      <c r="T2716" s="151">
        <v>2</v>
      </c>
    </row>
    <row r="2717" spans="1:20" x14ac:dyDescent="0.2">
      <c r="A2717" s="151">
        <f t="shared" si="466"/>
        <v>65816</v>
      </c>
      <c r="B2717" s="151">
        <f t="shared" si="467"/>
        <v>6</v>
      </c>
      <c r="C2717" s="152">
        <f t="shared" si="468"/>
        <v>58</v>
      </c>
      <c r="D2717" s="152" t="str">
        <f t="shared" si="469"/>
        <v>恩田</v>
      </c>
      <c r="E2717" s="152" t="str">
        <f t="shared" si="470"/>
        <v>颯真</v>
      </c>
      <c r="F2717" s="153" t="str">
        <f t="shared" si="471"/>
        <v>ｵﾝﾀﾞ</v>
      </c>
      <c r="G2717" s="153" t="str">
        <f t="shared" si="472"/>
        <v>ｿｳﾏ</v>
      </c>
      <c r="H2717" s="154">
        <f t="shared" si="473"/>
        <v>1</v>
      </c>
      <c r="I2717" s="152" t="str">
        <f t="shared" si="474"/>
        <v>都青梅総合</v>
      </c>
      <c r="K2717" s="152" t="str">
        <f t="shared" si="475"/>
        <v>男</v>
      </c>
      <c r="M2717" s="151">
        <v>65816</v>
      </c>
      <c r="N2717" s="151" t="s">
        <v>5324</v>
      </c>
      <c r="O2717" s="151" t="s">
        <v>4009</v>
      </c>
      <c r="P2717" s="151" t="s">
        <v>5325</v>
      </c>
      <c r="Q2717" s="151" t="s">
        <v>1313</v>
      </c>
      <c r="R2717" s="151" t="s">
        <v>885</v>
      </c>
      <c r="T2717" s="151">
        <v>1</v>
      </c>
    </row>
    <row r="2718" spans="1:20" x14ac:dyDescent="0.2">
      <c r="A2718" s="151">
        <f t="shared" si="466"/>
        <v>65817</v>
      </c>
      <c r="B2718" s="151">
        <f t="shared" si="467"/>
        <v>6</v>
      </c>
      <c r="C2718" s="152">
        <f t="shared" si="468"/>
        <v>58</v>
      </c>
      <c r="D2718" s="152" t="str">
        <f t="shared" si="469"/>
        <v>北田</v>
      </c>
      <c r="E2718" s="152" t="str">
        <f t="shared" si="470"/>
        <v>慎司</v>
      </c>
      <c r="F2718" s="153" t="str">
        <f t="shared" si="471"/>
        <v>ｷﾀﾀﾞ</v>
      </c>
      <c r="G2718" s="153" t="str">
        <f t="shared" si="472"/>
        <v>ｼﾝｼﾞ</v>
      </c>
      <c r="H2718" s="154">
        <f t="shared" si="473"/>
        <v>1</v>
      </c>
      <c r="I2718" s="152" t="str">
        <f t="shared" si="474"/>
        <v>都青梅総合</v>
      </c>
      <c r="K2718" s="152" t="str">
        <f t="shared" si="475"/>
        <v>男</v>
      </c>
      <c r="M2718" s="151">
        <v>65817</v>
      </c>
      <c r="N2718" s="151" t="s">
        <v>5225</v>
      </c>
      <c r="O2718" s="151" t="s">
        <v>5456</v>
      </c>
      <c r="P2718" s="151" t="s">
        <v>5227</v>
      </c>
      <c r="Q2718" s="151" t="s">
        <v>5257</v>
      </c>
      <c r="R2718" s="151" t="s">
        <v>885</v>
      </c>
      <c r="T2718" s="151">
        <v>1</v>
      </c>
    </row>
    <row r="2719" spans="1:20" x14ac:dyDescent="0.2">
      <c r="A2719" s="151">
        <f t="shared" si="466"/>
        <v>65818</v>
      </c>
      <c r="B2719" s="151">
        <f t="shared" si="467"/>
        <v>6</v>
      </c>
      <c r="C2719" s="152">
        <f t="shared" si="468"/>
        <v>58</v>
      </c>
      <c r="D2719" s="152" t="str">
        <f t="shared" si="469"/>
        <v>中島</v>
      </c>
      <c r="E2719" s="152" t="str">
        <f t="shared" si="470"/>
        <v>陸斗</v>
      </c>
      <c r="F2719" s="153" t="str">
        <f t="shared" si="471"/>
        <v>ﾅｶｼﾞﾏ</v>
      </c>
      <c r="G2719" s="153" t="str">
        <f t="shared" si="472"/>
        <v>ﾘｸﾄ</v>
      </c>
      <c r="H2719" s="154">
        <f t="shared" si="473"/>
        <v>1</v>
      </c>
      <c r="I2719" s="152" t="str">
        <f t="shared" si="474"/>
        <v>都青梅総合</v>
      </c>
      <c r="K2719" s="152" t="str">
        <f t="shared" si="475"/>
        <v>男</v>
      </c>
      <c r="M2719" s="151">
        <v>65818</v>
      </c>
      <c r="N2719" s="151" t="s">
        <v>224</v>
      </c>
      <c r="O2719" s="151" t="s">
        <v>2763</v>
      </c>
      <c r="P2719" s="151" t="s">
        <v>323</v>
      </c>
      <c r="Q2719" s="151" t="s">
        <v>1516</v>
      </c>
      <c r="R2719" s="151" t="s">
        <v>885</v>
      </c>
      <c r="T2719" s="151">
        <v>1</v>
      </c>
    </row>
    <row r="2720" spans="1:20" x14ac:dyDescent="0.2">
      <c r="A2720" s="151">
        <f t="shared" si="466"/>
        <v>65819</v>
      </c>
      <c r="B2720" s="151">
        <f t="shared" si="467"/>
        <v>6</v>
      </c>
      <c r="C2720" s="152">
        <f t="shared" si="468"/>
        <v>58</v>
      </c>
      <c r="D2720" s="152" t="str">
        <f t="shared" si="469"/>
        <v>金山</v>
      </c>
      <c r="E2720" s="152" t="str">
        <f t="shared" si="470"/>
        <v>アレン</v>
      </c>
      <c r="F2720" s="153" t="str">
        <f t="shared" si="471"/>
        <v>ｶﾅﾔﾏ</v>
      </c>
      <c r="G2720" s="153" t="str">
        <f t="shared" si="472"/>
        <v>ｱﾚﾝ</v>
      </c>
      <c r="H2720" s="154">
        <f t="shared" si="473"/>
        <v>1</v>
      </c>
      <c r="I2720" s="152" t="str">
        <f t="shared" si="474"/>
        <v>都青梅総合</v>
      </c>
      <c r="K2720" s="152" t="str">
        <f t="shared" si="475"/>
        <v>男</v>
      </c>
      <c r="M2720" s="151">
        <v>65819</v>
      </c>
      <c r="N2720" s="151" t="s">
        <v>6468</v>
      </c>
      <c r="O2720" s="151" t="s">
        <v>6620</v>
      </c>
      <c r="P2720" s="151" t="s">
        <v>6470</v>
      </c>
      <c r="Q2720" s="151" t="s">
        <v>6469</v>
      </c>
      <c r="R2720" s="151" t="s">
        <v>885</v>
      </c>
      <c r="T2720" s="151">
        <v>1</v>
      </c>
    </row>
    <row r="2721" spans="1:20" x14ac:dyDescent="0.2">
      <c r="A2721" s="151">
        <f t="shared" si="466"/>
        <v>65820</v>
      </c>
      <c r="B2721" s="151">
        <f t="shared" si="467"/>
        <v>6</v>
      </c>
      <c r="C2721" s="152">
        <f t="shared" si="468"/>
        <v>58</v>
      </c>
      <c r="D2721" s="152" t="str">
        <f t="shared" si="469"/>
        <v>前田</v>
      </c>
      <c r="E2721" s="152" t="str">
        <f t="shared" si="470"/>
        <v>勝史</v>
      </c>
      <c r="F2721" s="153" t="str">
        <f t="shared" si="471"/>
        <v>ﾏｴﾀﾞ</v>
      </c>
      <c r="G2721" s="153" t="str">
        <f t="shared" si="472"/>
        <v>ｶﾂﾌﾐ</v>
      </c>
      <c r="H2721" s="154">
        <f t="shared" si="473"/>
        <v>1</v>
      </c>
      <c r="I2721" s="152" t="str">
        <f t="shared" si="474"/>
        <v>都青梅総合</v>
      </c>
      <c r="K2721" s="152" t="str">
        <f t="shared" si="475"/>
        <v>男</v>
      </c>
      <c r="M2721" s="151">
        <v>65820</v>
      </c>
      <c r="N2721" s="151" t="s">
        <v>176</v>
      </c>
      <c r="O2721" s="151" t="s">
        <v>6471</v>
      </c>
      <c r="P2721" s="151" t="s">
        <v>367</v>
      </c>
      <c r="Q2721" s="151" t="s">
        <v>6472</v>
      </c>
      <c r="R2721" s="151" t="s">
        <v>885</v>
      </c>
      <c r="T2721" s="151">
        <v>1</v>
      </c>
    </row>
    <row r="2722" spans="1:20" x14ac:dyDescent="0.2">
      <c r="A2722" s="151">
        <f t="shared" si="466"/>
        <v>65882</v>
      </c>
      <c r="B2722" s="151">
        <f t="shared" si="467"/>
        <v>6</v>
      </c>
      <c r="C2722" s="152">
        <f t="shared" si="468"/>
        <v>58</v>
      </c>
      <c r="D2722" s="152" t="str">
        <f t="shared" si="469"/>
        <v>中山</v>
      </c>
      <c r="E2722" s="152" t="str">
        <f t="shared" si="470"/>
        <v>莉乙</v>
      </c>
      <c r="F2722" s="153" t="str">
        <f t="shared" si="471"/>
        <v>ﾅｶﾔﾏ</v>
      </c>
      <c r="G2722" s="153" t="str">
        <f t="shared" si="472"/>
        <v>ﾘｵ</v>
      </c>
      <c r="H2722" s="154">
        <f t="shared" si="473"/>
        <v>3</v>
      </c>
      <c r="I2722" s="152" t="str">
        <f t="shared" si="474"/>
        <v>都青梅総合</v>
      </c>
      <c r="K2722" s="152" t="str">
        <f t="shared" si="475"/>
        <v>女</v>
      </c>
      <c r="M2722" s="151">
        <v>65882</v>
      </c>
      <c r="N2722" s="151" t="s">
        <v>140</v>
      </c>
      <c r="O2722" s="151" t="s">
        <v>2176</v>
      </c>
      <c r="P2722" s="151" t="s">
        <v>421</v>
      </c>
      <c r="Q2722" s="151" t="s">
        <v>397</v>
      </c>
      <c r="R2722" s="151" t="s">
        <v>886</v>
      </c>
      <c r="T2722" s="151">
        <v>3</v>
      </c>
    </row>
    <row r="2723" spans="1:20" x14ac:dyDescent="0.2">
      <c r="A2723" s="151">
        <f t="shared" si="466"/>
        <v>65883</v>
      </c>
      <c r="B2723" s="151">
        <f t="shared" si="467"/>
        <v>6</v>
      </c>
      <c r="C2723" s="152">
        <f t="shared" si="468"/>
        <v>58</v>
      </c>
      <c r="D2723" s="152" t="str">
        <f t="shared" si="469"/>
        <v>萱場</v>
      </c>
      <c r="E2723" s="152" t="str">
        <f t="shared" si="470"/>
        <v>菜月</v>
      </c>
      <c r="F2723" s="153" t="str">
        <f t="shared" si="471"/>
        <v>ｶﾔﾊﾞ</v>
      </c>
      <c r="G2723" s="153" t="str">
        <f t="shared" si="472"/>
        <v>ﾅﾂｷ</v>
      </c>
      <c r="H2723" s="154">
        <f t="shared" si="473"/>
        <v>3</v>
      </c>
      <c r="I2723" s="152" t="str">
        <f t="shared" si="474"/>
        <v>都青梅総合</v>
      </c>
      <c r="K2723" s="152" t="str">
        <f t="shared" si="475"/>
        <v>女</v>
      </c>
      <c r="M2723" s="151">
        <v>65883</v>
      </c>
      <c r="N2723" s="151" t="s">
        <v>2177</v>
      </c>
      <c r="O2723" s="151" t="s">
        <v>1781</v>
      </c>
      <c r="P2723" s="151" t="s">
        <v>2333</v>
      </c>
      <c r="Q2723" s="151" t="s">
        <v>345</v>
      </c>
      <c r="R2723" s="151" t="s">
        <v>886</v>
      </c>
      <c r="T2723" s="151">
        <v>3</v>
      </c>
    </row>
    <row r="2724" spans="1:20" x14ac:dyDescent="0.2">
      <c r="A2724" s="151">
        <f t="shared" si="466"/>
        <v>65884</v>
      </c>
      <c r="B2724" s="151">
        <f t="shared" si="467"/>
        <v>6</v>
      </c>
      <c r="C2724" s="152">
        <f t="shared" si="468"/>
        <v>58</v>
      </c>
      <c r="D2724" s="152" t="str">
        <f t="shared" si="469"/>
        <v>井上</v>
      </c>
      <c r="E2724" s="152" t="str">
        <f t="shared" si="470"/>
        <v>穂香</v>
      </c>
      <c r="F2724" s="153" t="str">
        <f t="shared" si="471"/>
        <v>ｲﾉｳｴ</v>
      </c>
      <c r="G2724" s="153" t="str">
        <f t="shared" si="472"/>
        <v>ﾎﾉｶ</v>
      </c>
      <c r="H2724" s="154">
        <f t="shared" si="473"/>
        <v>2</v>
      </c>
      <c r="I2724" s="152" t="str">
        <f t="shared" si="474"/>
        <v>都青梅総合</v>
      </c>
      <c r="K2724" s="152" t="str">
        <f t="shared" si="475"/>
        <v>女</v>
      </c>
      <c r="M2724" s="151">
        <v>65884</v>
      </c>
      <c r="N2724" s="151" t="s">
        <v>166</v>
      </c>
      <c r="O2724" s="151" t="s">
        <v>3897</v>
      </c>
      <c r="P2724" s="151" t="s">
        <v>508</v>
      </c>
      <c r="Q2724" s="151" t="s">
        <v>935</v>
      </c>
      <c r="R2724" s="151" t="s">
        <v>886</v>
      </c>
      <c r="T2724" s="151">
        <v>2</v>
      </c>
    </row>
    <row r="2725" spans="1:20" x14ac:dyDescent="0.2">
      <c r="A2725" s="151">
        <f t="shared" si="466"/>
        <v>65885</v>
      </c>
      <c r="B2725" s="151">
        <f t="shared" si="467"/>
        <v>6</v>
      </c>
      <c r="C2725" s="152">
        <f t="shared" si="468"/>
        <v>58</v>
      </c>
      <c r="D2725" s="152" t="str">
        <f t="shared" si="469"/>
        <v>倉重</v>
      </c>
      <c r="E2725" s="152" t="str">
        <f t="shared" si="470"/>
        <v>美南</v>
      </c>
      <c r="F2725" s="153" t="str">
        <f t="shared" si="471"/>
        <v>ｸﾗｼｹﾞ</v>
      </c>
      <c r="G2725" s="153" t="str">
        <f t="shared" si="472"/>
        <v>ﾐﾅﾐ</v>
      </c>
      <c r="H2725" s="154">
        <f t="shared" si="473"/>
        <v>2</v>
      </c>
      <c r="I2725" s="152" t="str">
        <f t="shared" si="474"/>
        <v>都青梅総合</v>
      </c>
      <c r="K2725" s="152" t="str">
        <f t="shared" si="475"/>
        <v>女</v>
      </c>
      <c r="M2725" s="151">
        <v>65885</v>
      </c>
      <c r="N2725" s="151" t="s">
        <v>3898</v>
      </c>
      <c r="O2725" s="151" t="s">
        <v>3899</v>
      </c>
      <c r="P2725" s="151" t="s">
        <v>3900</v>
      </c>
      <c r="Q2725" s="151" t="s">
        <v>514</v>
      </c>
      <c r="R2725" s="151" t="s">
        <v>886</v>
      </c>
      <c r="T2725" s="151">
        <v>2</v>
      </c>
    </row>
    <row r="2726" spans="1:20" x14ac:dyDescent="0.2">
      <c r="A2726" s="151">
        <f t="shared" si="466"/>
        <v>65886</v>
      </c>
      <c r="B2726" s="151">
        <f t="shared" si="467"/>
        <v>6</v>
      </c>
      <c r="C2726" s="152">
        <f t="shared" si="468"/>
        <v>58</v>
      </c>
      <c r="D2726" s="152" t="str">
        <f t="shared" si="469"/>
        <v>寺島</v>
      </c>
      <c r="E2726" s="152" t="str">
        <f t="shared" si="470"/>
        <v>しずく</v>
      </c>
      <c r="F2726" s="153" t="str">
        <f t="shared" si="471"/>
        <v>ﾃﾗｼﾏ</v>
      </c>
      <c r="G2726" s="153" t="str">
        <f t="shared" si="472"/>
        <v>ｼｽﾞｸ</v>
      </c>
      <c r="H2726" s="154">
        <f t="shared" si="473"/>
        <v>2</v>
      </c>
      <c r="I2726" s="152" t="str">
        <f t="shared" si="474"/>
        <v>都青梅総合</v>
      </c>
      <c r="K2726" s="152" t="str">
        <f t="shared" si="475"/>
        <v>女</v>
      </c>
      <c r="M2726" s="151">
        <v>65886</v>
      </c>
      <c r="N2726" s="151" t="s">
        <v>1591</v>
      </c>
      <c r="O2726" s="151" t="s">
        <v>3901</v>
      </c>
      <c r="P2726" s="151" t="s">
        <v>1528</v>
      </c>
      <c r="Q2726" s="151" t="s">
        <v>3902</v>
      </c>
      <c r="R2726" s="151" t="s">
        <v>886</v>
      </c>
      <c r="T2726" s="151">
        <v>2</v>
      </c>
    </row>
    <row r="2727" spans="1:20" x14ac:dyDescent="0.2">
      <c r="A2727" s="151">
        <f t="shared" si="466"/>
        <v>65887</v>
      </c>
      <c r="B2727" s="151">
        <f t="shared" si="467"/>
        <v>6</v>
      </c>
      <c r="C2727" s="152">
        <f t="shared" si="468"/>
        <v>58</v>
      </c>
      <c r="D2727" s="152" t="str">
        <f t="shared" si="469"/>
        <v>秦</v>
      </c>
      <c r="E2727" s="152" t="str">
        <f t="shared" si="470"/>
        <v>菜々美</v>
      </c>
      <c r="F2727" s="153" t="str">
        <f t="shared" si="471"/>
        <v>ﾊﾀ</v>
      </c>
      <c r="G2727" s="153" t="str">
        <f t="shared" si="472"/>
        <v>ﾅﾅﾐ</v>
      </c>
      <c r="H2727" s="154">
        <f t="shared" si="473"/>
        <v>2</v>
      </c>
      <c r="I2727" s="152" t="str">
        <f t="shared" si="474"/>
        <v>都青梅総合</v>
      </c>
      <c r="K2727" s="152" t="str">
        <f t="shared" si="475"/>
        <v>女</v>
      </c>
      <c r="M2727" s="151">
        <v>65887</v>
      </c>
      <c r="N2727" s="151" t="s">
        <v>1552</v>
      </c>
      <c r="O2727" s="151" t="s">
        <v>2512</v>
      </c>
      <c r="P2727" s="151" t="s">
        <v>591</v>
      </c>
      <c r="Q2727" s="151" t="s">
        <v>595</v>
      </c>
      <c r="R2727" s="151" t="s">
        <v>886</v>
      </c>
      <c r="T2727" s="151">
        <v>2</v>
      </c>
    </row>
    <row r="2728" spans="1:20" x14ac:dyDescent="0.2">
      <c r="A2728" s="151">
        <f t="shared" si="466"/>
        <v>65888</v>
      </c>
      <c r="B2728" s="151">
        <f t="shared" si="467"/>
        <v>6</v>
      </c>
      <c r="C2728" s="152">
        <f t="shared" si="468"/>
        <v>58</v>
      </c>
      <c r="D2728" s="152" t="str">
        <f t="shared" si="469"/>
        <v>森園</v>
      </c>
      <c r="E2728" s="152" t="str">
        <f t="shared" si="470"/>
        <v>麻未</v>
      </c>
      <c r="F2728" s="153" t="str">
        <f t="shared" si="471"/>
        <v>ﾓﾘｿﾞﾉ</v>
      </c>
      <c r="G2728" s="153" t="str">
        <f t="shared" si="472"/>
        <v>ｱｻﾐ</v>
      </c>
      <c r="H2728" s="154">
        <f t="shared" si="473"/>
        <v>2</v>
      </c>
      <c r="I2728" s="152" t="str">
        <f t="shared" si="474"/>
        <v>都青梅総合</v>
      </c>
      <c r="K2728" s="152" t="str">
        <f t="shared" si="475"/>
        <v>女</v>
      </c>
      <c r="M2728" s="151">
        <v>65888</v>
      </c>
      <c r="N2728" s="151" t="s">
        <v>4825</v>
      </c>
      <c r="O2728" s="151" t="s">
        <v>4826</v>
      </c>
      <c r="P2728" s="151" t="s">
        <v>4827</v>
      </c>
      <c r="Q2728" s="151" t="s">
        <v>337</v>
      </c>
      <c r="R2728" s="151" t="s">
        <v>886</v>
      </c>
      <c r="T2728" s="151">
        <v>2</v>
      </c>
    </row>
    <row r="2729" spans="1:20" x14ac:dyDescent="0.2">
      <c r="A2729" s="151">
        <f t="shared" si="466"/>
        <v>65890</v>
      </c>
      <c r="B2729" s="151">
        <f t="shared" si="467"/>
        <v>6</v>
      </c>
      <c r="C2729" s="152">
        <f t="shared" si="468"/>
        <v>58</v>
      </c>
      <c r="D2729" s="152" t="str">
        <f t="shared" si="469"/>
        <v>斉藤</v>
      </c>
      <c r="E2729" s="152" t="str">
        <f t="shared" si="470"/>
        <v>優衣</v>
      </c>
      <c r="F2729" s="153" t="str">
        <f t="shared" si="471"/>
        <v>ｻｲﾄｳ</v>
      </c>
      <c r="G2729" s="153" t="str">
        <f t="shared" si="472"/>
        <v>ﾕｲ</v>
      </c>
      <c r="H2729" s="154">
        <f t="shared" si="473"/>
        <v>1</v>
      </c>
      <c r="I2729" s="152" t="str">
        <f t="shared" si="474"/>
        <v>都青梅総合</v>
      </c>
      <c r="K2729" s="152" t="str">
        <f t="shared" si="475"/>
        <v>女</v>
      </c>
      <c r="M2729" s="151">
        <v>65890</v>
      </c>
      <c r="N2729" s="151" t="s">
        <v>5063</v>
      </c>
      <c r="O2729" s="151" t="s">
        <v>1696</v>
      </c>
      <c r="P2729" s="151" t="s">
        <v>321</v>
      </c>
      <c r="Q2729" s="151" t="s">
        <v>513</v>
      </c>
      <c r="R2729" s="151" t="s">
        <v>886</v>
      </c>
      <c r="T2729" s="151">
        <v>1</v>
      </c>
    </row>
    <row r="2730" spans="1:20" x14ac:dyDescent="0.2">
      <c r="A2730" s="151">
        <f t="shared" si="466"/>
        <v>65891</v>
      </c>
      <c r="B2730" s="151">
        <f t="shared" si="467"/>
        <v>6</v>
      </c>
      <c r="C2730" s="152">
        <f t="shared" si="468"/>
        <v>58</v>
      </c>
      <c r="D2730" s="152" t="str">
        <f t="shared" si="469"/>
        <v>山田</v>
      </c>
      <c r="E2730" s="152" t="str">
        <f t="shared" si="470"/>
        <v>千夏</v>
      </c>
      <c r="F2730" s="153" t="str">
        <f t="shared" si="471"/>
        <v>ﾔﾏﾀﾞ</v>
      </c>
      <c r="G2730" s="153" t="str">
        <f t="shared" si="472"/>
        <v>ﾁｶ</v>
      </c>
      <c r="H2730" s="154">
        <f t="shared" si="473"/>
        <v>1</v>
      </c>
      <c r="I2730" s="152" t="str">
        <f t="shared" si="474"/>
        <v>都青梅総合</v>
      </c>
      <c r="K2730" s="152" t="str">
        <f t="shared" si="475"/>
        <v>女</v>
      </c>
      <c r="M2730" s="151">
        <v>65891</v>
      </c>
      <c r="N2730" s="151" t="s">
        <v>103</v>
      </c>
      <c r="O2730" s="151" t="s">
        <v>1002</v>
      </c>
      <c r="P2730" s="151" t="s">
        <v>317</v>
      </c>
      <c r="Q2730" s="151" t="s">
        <v>403</v>
      </c>
      <c r="R2730" s="151" t="s">
        <v>886</v>
      </c>
      <c r="T2730" s="151">
        <v>1</v>
      </c>
    </row>
    <row r="2731" spans="1:20" x14ac:dyDescent="0.2">
      <c r="A2731" s="151">
        <f t="shared" si="466"/>
        <v>65909</v>
      </c>
      <c r="B2731" s="151">
        <f t="shared" si="467"/>
        <v>6</v>
      </c>
      <c r="C2731" s="152">
        <f t="shared" si="468"/>
        <v>59</v>
      </c>
      <c r="D2731" s="152" t="str">
        <f t="shared" si="469"/>
        <v>今村</v>
      </c>
      <c r="E2731" s="152" t="str">
        <f t="shared" si="470"/>
        <v>唯人</v>
      </c>
      <c r="F2731" s="153" t="str">
        <f t="shared" si="471"/>
        <v>ｲﾏﾑﾗ</v>
      </c>
      <c r="G2731" s="153" t="str">
        <f t="shared" si="472"/>
        <v>ﾕｲﾄ</v>
      </c>
      <c r="H2731" s="154">
        <f t="shared" si="473"/>
        <v>3</v>
      </c>
      <c r="I2731" s="152" t="str">
        <f t="shared" si="474"/>
        <v>帝京大高</v>
      </c>
      <c r="K2731" s="152" t="str">
        <f t="shared" si="475"/>
        <v>男</v>
      </c>
      <c r="M2731" s="151">
        <v>65909</v>
      </c>
      <c r="N2731" s="151" t="s">
        <v>1797</v>
      </c>
      <c r="O2731" s="151" t="s">
        <v>2179</v>
      </c>
      <c r="P2731" s="151" t="s">
        <v>1798</v>
      </c>
      <c r="Q2731" s="151" t="s">
        <v>1345</v>
      </c>
      <c r="R2731" s="151" t="s">
        <v>885</v>
      </c>
      <c r="T2731" s="151">
        <v>3</v>
      </c>
    </row>
    <row r="2732" spans="1:20" x14ac:dyDescent="0.2">
      <c r="A2732" s="151">
        <f t="shared" si="466"/>
        <v>65910</v>
      </c>
      <c r="B2732" s="151">
        <f t="shared" si="467"/>
        <v>6</v>
      </c>
      <c r="C2732" s="152">
        <f t="shared" si="468"/>
        <v>59</v>
      </c>
      <c r="D2732" s="152" t="str">
        <f t="shared" si="469"/>
        <v>田上</v>
      </c>
      <c r="E2732" s="152" t="str">
        <f t="shared" si="470"/>
        <v>昌聖</v>
      </c>
      <c r="F2732" s="153" t="str">
        <f t="shared" si="471"/>
        <v>ﾀﾉｳｴ</v>
      </c>
      <c r="G2732" s="153" t="str">
        <f t="shared" si="472"/>
        <v>ﾏｻﾄｼ</v>
      </c>
      <c r="H2732" s="154">
        <f t="shared" si="473"/>
        <v>3</v>
      </c>
      <c r="I2732" s="152" t="str">
        <f t="shared" si="474"/>
        <v>帝京大高</v>
      </c>
      <c r="K2732" s="152" t="str">
        <f t="shared" si="475"/>
        <v>男</v>
      </c>
      <c r="M2732" s="151">
        <v>65910</v>
      </c>
      <c r="N2732" s="151" t="s">
        <v>269</v>
      </c>
      <c r="O2732" s="151" t="s">
        <v>2180</v>
      </c>
      <c r="P2732" s="151" t="s">
        <v>2334</v>
      </c>
      <c r="Q2732" s="151" t="s">
        <v>2335</v>
      </c>
      <c r="R2732" s="151" t="s">
        <v>885</v>
      </c>
      <c r="T2732" s="151">
        <v>3</v>
      </c>
    </row>
    <row r="2733" spans="1:20" x14ac:dyDescent="0.2">
      <c r="A2733" s="151">
        <f t="shared" si="466"/>
        <v>65913</v>
      </c>
      <c r="B2733" s="151">
        <f t="shared" si="467"/>
        <v>6</v>
      </c>
      <c r="C2733" s="152">
        <f t="shared" si="468"/>
        <v>59</v>
      </c>
      <c r="D2733" s="152" t="str">
        <f t="shared" si="469"/>
        <v>小川</v>
      </c>
      <c r="E2733" s="152" t="str">
        <f t="shared" si="470"/>
        <v>優</v>
      </c>
      <c r="F2733" s="153" t="str">
        <f t="shared" si="471"/>
        <v>ｵｶﾞﾜ</v>
      </c>
      <c r="G2733" s="153" t="str">
        <f t="shared" si="472"/>
        <v>ﾕｳ</v>
      </c>
      <c r="H2733" s="154">
        <f t="shared" si="473"/>
        <v>3</v>
      </c>
      <c r="I2733" s="152" t="str">
        <f t="shared" si="474"/>
        <v>帝京大高</v>
      </c>
      <c r="K2733" s="152" t="str">
        <f t="shared" si="475"/>
        <v>男</v>
      </c>
      <c r="M2733" s="151">
        <v>65913</v>
      </c>
      <c r="N2733" s="151" t="s">
        <v>128</v>
      </c>
      <c r="O2733" s="151" t="s">
        <v>253</v>
      </c>
      <c r="P2733" s="151" t="s">
        <v>382</v>
      </c>
      <c r="Q2733" s="151" t="s">
        <v>549</v>
      </c>
      <c r="R2733" s="151" t="s">
        <v>885</v>
      </c>
      <c r="T2733" s="151">
        <v>3</v>
      </c>
    </row>
    <row r="2734" spans="1:20" x14ac:dyDescent="0.2">
      <c r="A2734" s="151">
        <f t="shared" si="466"/>
        <v>65914</v>
      </c>
      <c r="B2734" s="151">
        <f t="shared" si="467"/>
        <v>6</v>
      </c>
      <c r="C2734" s="152">
        <f t="shared" si="468"/>
        <v>59</v>
      </c>
      <c r="D2734" s="152" t="str">
        <f t="shared" si="469"/>
        <v>山口</v>
      </c>
      <c r="E2734" s="152" t="str">
        <f t="shared" si="470"/>
        <v>勇希</v>
      </c>
      <c r="F2734" s="153" t="str">
        <f t="shared" si="471"/>
        <v>ﾔﾏｸﾞﾁ</v>
      </c>
      <c r="G2734" s="153" t="str">
        <f t="shared" si="472"/>
        <v>ﾕｳｷ</v>
      </c>
      <c r="H2734" s="154">
        <f t="shared" si="473"/>
        <v>2</v>
      </c>
      <c r="I2734" s="152" t="str">
        <f t="shared" si="474"/>
        <v>帝京大高</v>
      </c>
      <c r="K2734" s="152" t="str">
        <f t="shared" si="475"/>
        <v>男</v>
      </c>
      <c r="M2734" s="151">
        <v>65914</v>
      </c>
      <c r="N2734" s="151" t="s">
        <v>180</v>
      </c>
      <c r="O2734" s="151" t="s">
        <v>2424</v>
      </c>
      <c r="P2734" s="151" t="s">
        <v>565</v>
      </c>
      <c r="Q2734" s="151" t="s">
        <v>307</v>
      </c>
      <c r="R2734" s="151" t="s">
        <v>885</v>
      </c>
      <c r="T2734" s="151">
        <v>2</v>
      </c>
    </row>
    <row r="2735" spans="1:20" x14ac:dyDescent="0.2">
      <c r="A2735" s="151">
        <f t="shared" si="466"/>
        <v>65916</v>
      </c>
      <c r="B2735" s="151">
        <f t="shared" si="467"/>
        <v>6</v>
      </c>
      <c r="C2735" s="152">
        <f t="shared" si="468"/>
        <v>59</v>
      </c>
      <c r="D2735" s="152" t="str">
        <f t="shared" si="469"/>
        <v>矢澤</v>
      </c>
      <c r="E2735" s="152" t="str">
        <f t="shared" si="470"/>
        <v>智也</v>
      </c>
      <c r="F2735" s="153" t="str">
        <f t="shared" si="471"/>
        <v>ﾔｻﾞﾜ</v>
      </c>
      <c r="G2735" s="153" t="str">
        <f t="shared" si="472"/>
        <v>ﾄﾓﾔ</v>
      </c>
      <c r="H2735" s="154">
        <f t="shared" si="473"/>
        <v>2</v>
      </c>
      <c r="I2735" s="152" t="str">
        <f t="shared" si="474"/>
        <v>帝京大高</v>
      </c>
      <c r="K2735" s="152" t="str">
        <f t="shared" si="475"/>
        <v>男</v>
      </c>
      <c r="M2735" s="151">
        <v>65916</v>
      </c>
      <c r="N2735" s="151" t="s">
        <v>4828</v>
      </c>
      <c r="O2735" s="151" t="s">
        <v>249</v>
      </c>
      <c r="P2735" s="151" t="s">
        <v>4829</v>
      </c>
      <c r="Q2735" s="151" t="s">
        <v>454</v>
      </c>
      <c r="R2735" s="151" t="s">
        <v>885</v>
      </c>
      <c r="T2735" s="151">
        <v>2</v>
      </c>
    </row>
    <row r="2736" spans="1:20" x14ac:dyDescent="0.2">
      <c r="A2736" s="151">
        <f t="shared" si="466"/>
        <v>65917</v>
      </c>
      <c r="B2736" s="151">
        <f t="shared" si="467"/>
        <v>6</v>
      </c>
      <c r="C2736" s="152">
        <f t="shared" si="468"/>
        <v>59</v>
      </c>
      <c r="D2736" s="152" t="str">
        <f t="shared" si="469"/>
        <v>秋山</v>
      </c>
      <c r="E2736" s="152" t="str">
        <f t="shared" si="470"/>
        <v>泰雅</v>
      </c>
      <c r="F2736" s="153" t="str">
        <f t="shared" si="471"/>
        <v>ｱｷﾔﾏ</v>
      </c>
      <c r="G2736" s="153" t="str">
        <f t="shared" si="472"/>
        <v>ﾀｲｶﾞ</v>
      </c>
      <c r="H2736" s="154">
        <f t="shared" si="473"/>
        <v>2</v>
      </c>
      <c r="I2736" s="152" t="str">
        <f t="shared" si="474"/>
        <v>帝京大高</v>
      </c>
      <c r="K2736" s="152" t="str">
        <f t="shared" si="475"/>
        <v>男</v>
      </c>
      <c r="M2736" s="151">
        <v>65917</v>
      </c>
      <c r="N2736" s="151" t="s">
        <v>137</v>
      </c>
      <c r="O2736" s="151" t="s">
        <v>1373</v>
      </c>
      <c r="P2736" s="151" t="s">
        <v>370</v>
      </c>
      <c r="Q2736" s="151" t="s">
        <v>926</v>
      </c>
      <c r="R2736" s="151" t="s">
        <v>885</v>
      </c>
      <c r="T2736" s="151">
        <v>2</v>
      </c>
    </row>
    <row r="2737" spans="1:20" x14ac:dyDescent="0.2">
      <c r="A2737" s="151">
        <f t="shared" si="466"/>
        <v>65918</v>
      </c>
      <c r="B2737" s="151">
        <f t="shared" si="467"/>
        <v>6</v>
      </c>
      <c r="C2737" s="152">
        <f t="shared" si="468"/>
        <v>59</v>
      </c>
      <c r="D2737" s="152" t="str">
        <f t="shared" si="469"/>
        <v>太田</v>
      </c>
      <c r="E2737" s="152" t="str">
        <f t="shared" si="470"/>
        <v>智士</v>
      </c>
      <c r="F2737" s="153" t="str">
        <f t="shared" si="471"/>
        <v>ｵｵﾀ</v>
      </c>
      <c r="G2737" s="153" t="str">
        <f t="shared" si="472"/>
        <v>ｻﾄｼ</v>
      </c>
      <c r="H2737" s="154">
        <f t="shared" si="473"/>
        <v>1</v>
      </c>
      <c r="I2737" s="152" t="str">
        <f t="shared" si="474"/>
        <v>帝京大高</v>
      </c>
      <c r="K2737" s="152" t="str">
        <f t="shared" si="475"/>
        <v>男</v>
      </c>
      <c r="M2737" s="151">
        <v>65918</v>
      </c>
      <c r="N2737" s="151" t="s">
        <v>190</v>
      </c>
      <c r="O2737" s="151" t="s">
        <v>5457</v>
      </c>
      <c r="P2737" s="151" t="s">
        <v>461</v>
      </c>
      <c r="Q2737" s="151" t="s">
        <v>981</v>
      </c>
      <c r="R2737" s="151" t="s">
        <v>885</v>
      </c>
      <c r="T2737" s="151">
        <v>1</v>
      </c>
    </row>
    <row r="2738" spans="1:20" x14ac:dyDescent="0.2">
      <c r="A2738" s="151">
        <f t="shared" si="466"/>
        <v>65919</v>
      </c>
      <c r="B2738" s="151">
        <f t="shared" si="467"/>
        <v>6</v>
      </c>
      <c r="C2738" s="152">
        <f t="shared" si="468"/>
        <v>59</v>
      </c>
      <c r="D2738" s="152" t="str">
        <f t="shared" si="469"/>
        <v>佐藤</v>
      </c>
      <c r="E2738" s="152" t="str">
        <f t="shared" si="470"/>
        <v>宏樹</v>
      </c>
      <c r="F2738" s="153" t="str">
        <f t="shared" si="471"/>
        <v>ｻﾄｳ</v>
      </c>
      <c r="G2738" s="153" t="str">
        <f t="shared" si="472"/>
        <v>ﾋﾛｷ</v>
      </c>
      <c r="H2738" s="154">
        <f t="shared" si="473"/>
        <v>1</v>
      </c>
      <c r="I2738" s="152" t="str">
        <f t="shared" si="474"/>
        <v>帝京大高</v>
      </c>
      <c r="K2738" s="152" t="str">
        <f t="shared" si="475"/>
        <v>男</v>
      </c>
      <c r="M2738" s="151">
        <v>65919</v>
      </c>
      <c r="N2738" s="151" t="s">
        <v>101</v>
      </c>
      <c r="O2738" s="151" t="s">
        <v>5458</v>
      </c>
      <c r="P2738" s="151" t="s">
        <v>313</v>
      </c>
      <c r="Q2738" s="151" t="s">
        <v>391</v>
      </c>
      <c r="R2738" s="151" t="s">
        <v>885</v>
      </c>
      <c r="T2738" s="151">
        <v>1</v>
      </c>
    </row>
    <row r="2739" spans="1:20" x14ac:dyDescent="0.2">
      <c r="A2739" s="151">
        <f t="shared" si="466"/>
        <v>65920</v>
      </c>
      <c r="B2739" s="151">
        <f t="shared" si="467"/>
        <v>6</v>
      </c>
      <c r="C2739" s="152">
        <f t="shared" si="468"/>
        <v>59</v>
      </c>
      <c r="D2739" s="152" t="str">
        <f t="shared" si="469"/>
        <v>篠木</v>
      </c>
      <c r="E2739" s="152" t="str">
        <f t="shared" si="470"/>
        <v>勇輔</v>
      </c>
      <c r="F2739" s="153" t="str">
        <f t="shared" si="471"/>
        <v>ｼﾉｷ</v>
      </c>
      <c r="G2739" s="153" t="str">
        <f t="shared" si="472"/>
        <v>ﾕｳｽｹ</v>
      </c>
      <c r="H2739" s="154">
        <f t="shared" si="473"/>
        <v>1</v>
      </c>
      <c r="I2739" s="152" t="str">
        <f t="shared" si="474"/>
        <v>帝京大高</v>
      </c>
      <c r="K2739" s="152" t="str">
        <f t="shared" si="475"/>
        <v>男</v>
      </c>
      <c r="M2739" s="151">
        <v>65920</v>
      </c>
      <c r="N2739" s="151" t="s">
        <v>5459</v>
      </c>
      <c r="O2739" s="151" t="s">
        <v>1729</v>
      </c>
      <c r="P2739" s="151" t="s">
        <v>5460</v>
      </c>
      <c r="Q2739" s="151" t="s">
        <v>447</v>
      </c>
      <c r="R2739" s="151" t="s">
        <v>885</v>
      </c>
      <c r="T2739" s="151">
        <v>1</v>
      </c>
    </row>
    <row r="2740" spans="1:20" x14ac:dyDescent="0.2">
      <c r="A2740" s="151">
        <f t="shared" ref="A2740:A2787" si="476">M2740</f>
        <v>65921</v>
      </c>
      <c r="B2740" s="151">
        <f t="shared" ref="B2740:B2787" si="477">ROUNDDOWN(A2740/10000,0)</f>
        <v>6</v>
      </c>
      <c r="C2740" s="152">
        <f t="shared" ref="C2740:C2787" si="478">ROUNDDOWN((A2740-B2740*10000)/100,0)</f>
        <v>59</v>
      </c>
      <c r="D2740" s="152" t="str">
        <f t="shared" ref="D2740:D2787" si="479">N2740</f>
        <v>藤井</v>
      </c>
      <c r="E2740" s="152" t="str">
        <f t="shared" ref="E2740:E2787" si="480">O2740</f>
        <v>凛</v>
      </c>
      <c r="F2740" s="153" t="str">
        <f t="shared" ref="F2740:F2787" si="481">P2740</f>
        <v>ﾌｼﾞｲ</v>
      </c>
      <c r="G2740" s="153" t="str">
        <f t="shared" ref="G2740:G2787" si="482">Q2740</f>
        <v>ﾘﾝ</v>
      </c>
      <c r="H2740" s="154">
        <f t="shared" ref="H2740:H2787" si="483">T2740</f>
        <v>1</v>
      </c>
      <c r="I2740" s="152" t="str">
        <f t="shared" ref="I2740:I2787" si="484">VLOOKUP(B2740*100+C2740,テスト,2,0)</f>
        <v>帝京大高</v>
      </c>
      <c r="K2740" s="152" t="str">
        <f t="shared" ref="K2740:K2787" si="485">R2740</f>
        <v>男</v>
      </c>
      <c r="M2740" s="151">
        <v>65921</v>
      </c>
      <c r="N2740" s="151" t="s">
        <v>532</v>
      </c>
      <c r="O2740" s="151" t="s">
        <v>5461</v>
      </c>
      <c r="P2740" s="151" t="s">
        <v>533</v>
      </c>
      <c r="Q2740" s="151" t="s">
        <v>1838</v>
      </c>
      <c r="R2740" s="151" t="s">
        <v>885</v>
      </c>
      <c r="T2740" s="151">
        <v>1</v>
      </c>
    </row>
    <row r="2741" spans="1:20" x14ac:dyDescent="0.2">
      <c r="A2741" s="151">
        <f t="shared" si="476"/>
        <v>65922</v>
      </c>
      <c r="B2741" s="151">
        <f t="shared" si="477"/>
        <v>6</v>
      </c>
      <c r="C2741" s="152">
        <f t="shared" si="478"/>
        <v>59</v>
      </c>
      <c r="D2741" s="152" t="str">
        <f t="shared" si="479"/>
        <v>秋廣</v>
      </c>
      <c r="E2741" s="152" t="str">
        <f t="shared" si="480"/>
        <v>剛</v>
      </c>
      <c r="F2741" s="153" t="str">
        <f t="shared" si="481"/>
        <v>ｱｷﾋﾛ</v>
      </c>
      <c r="G2741" s="153" t="str">
        <f t="shared" si="482"/>
        <v>ﾂﾖｼ</v>
      </c>
      <c r="H2741" s="154">
        <f t="shared" si="483"/>
        <v>1</v>
      </c>
      <c r="I2741" s="152" t="str">
        <f t="shared" si="484"/>
        <v>帝京大高</v>
      </c>
      <c r="K2741" s="152" t="str">
        <f t="shared" si="485"/>
        <v>男</v>
      </c>
      <c r="M2741" s="151">
        <v>65922</v>
      </c>
      <c r="N2741" s="151" t="s">
        <v>4249</v>
      </c>
      <c r="O2741" s="151" t="s">
        <v>4730</v>
      </c>
      <c r="P2741" s="151" t="s">
        <v>543</v>
      </c>
      <c r="Q2741" s="151" t="s">
        <v>2221</v>
      </c>
      <c r="R2741" s="151" t="s">
        <v>885</v>
      </c>
      <c r="T2741" s="151">
        <v>1</v>
      </c>
    </row>
    <row r="2742" spans="1:20" x14ac:dyDescent="0.2">
      <c r="A2742" s="151">
        <f t="shared" si="476"/>
        <v>65923</v>
      </c>
      <c r="B2742" s="151">
        <f t="shared" si="477"/>
        <v>6</v>
      </c>
      <c r="C2742" s="152">
        <f t="shared" si="478"/>
        <v>59</v>
      </c>
      <c r="D2742" s="152" t="str">
        <f t="shared" si="479"/>
        <v>伊藤</v>
      </c>
      <c r="E2742" s="152" t="str">
        <f t="shared" si="480"/>
        <v>達也</v>
      </c>
      <c r="F2742" s="153" t="str">
        <f t="shared" si="481"/>
        <v>ｲﾄｳ</v>
      </c>
      <c r="G2742" s="153" t="str">
        <f t="shared" si="482"/>
        <v>ﾀﾂﾔ</v>
      </c>
      <c r="H2742" s="154">
        <f t="shared" si="483"/>
        <v>1</v>
      </c>
      <c r="I2742" s="152" t="str">
        <f t="shared" si="484"/>
        <v>帝京大高</v>
      </c>
      <c r="K2742" s="152" t="str">
        <f t="shared" si="485"/>
        <v>男</v>
      </c>
      <c r="M2742" s="151">
        <v>65923</v>
      </c>
      <c r="N2742" s="151" t="s">
        <v>106</v>
      </c>
      <c r="O2742" s="151" t="s">
        <v>124</v>
      </c>
      <c r="P2742" s="151" t="s">
        <v>319</v>
      </c>
      <c r="Q2742" s="151" t="s">
        <v>477</v>
      </c>
      <c r="R2742" s="151" t="s">
        <v>885</v>
      </c>
      <c r="T2742" s="151">
        <v>1</v>
      </c>
    </row>
    <row r="2743" spans="1:20" x14ac:dyDescent="0.2">
      <c r="A2743" s="151">
        <f t="shared" si="476"/>
        <v>65954</v>
      </c>
      <c r="B2743" s="151">
        <f t="shared" si="477"/>
        <v>6</v>
      </c>
      <c r="C2743" s="152">
        <f t="shared" si="478"/>
        <v>59</v>
      </c>
      <c r="D2743" s="152" t="str">
        <f t="shared" si="479"/>
        <v>酒井</v>
      </c>
      <c r="E2743" s="152" t="str">
        <f t="shared" si="480"/>
        <v>茉由子</v>
      </c>
      <c r="F2743" s="153" t="str">
        <f t="shared" si="481"/>
        <v>ｻｶｲ</v>
      </c>
      <c r="G2743" s="153" t="str">
        <f t="shared" si="482"/>
        <v>ﾏﾕｺ</v>
      </c>
      <c r="H2743" s="154">
        <f t="shared" si="483"/>
        <v>3</v>
      </c>
      <c r="I2743" s="152" t="str">
        <f t="shared" si="484"/>
        <v>帝京大高</v>
      </c>
      <c r="K2743" s="152" t="str">
        <f t="shared" si="485"/>
        <v>女</v>
      </c>
      <c r="M2743" s="151">
        <v>65954</v>
      </c>
      <c r="N2743" s="151" t="s">
        <v>282</v>
      </c>
      <c r="O2743" s="151" t="s">
        <v>2181</v>
      </c>
      <c r="P2743" s="151" t="s">
        <v>620</v>
      </c>
      <c r="Q2743" s="151" t="s">
        <v>596</v>
      </c>
      <c r="R2743" s="151" t="s">
        <v>886</v>
      </c>
      <c r="T2743" s="151">
        <v>3</v>
      </c>
    </row>
    <row r="2744" spans="1:20" x14ac:dyDescent="0.2">
      <c r="A2744" s="151">
        <f t="shared" si="476"/>
        <v>65955</v>
      </c>
      <c r="B2744" s="151">
        <f t="shared" si="477"/>
        <v>6</v>
      </c>
      <c r="C2744" s="152">
        <f t="shared" si="478"/>
        <v>59</v>
      </c>
      <c r="D2744" s="152" t="str">
        <f t="shared" si="479"/>
        <v>小笠原</v>
      </c>
      <c r="E2744" s="152" t="str">
        <f t="shared" si="480"/>
        <v>菜月</v>
      </c>
      <c r="F2744" s="153" t="str">
        <f t="shared" si="481"/>
        <v>ｵｶﾞｻﾜﾗ</v>
      </c>
      <c r="G2744" s="153" t="str">
        <f t="shared" si="482"/>
        <v>ﾅﾂｷ</v>
      </c>
      <c r="H2744" s="154">
        <f t="shared" si="483"/>
        <v>3</v>
      </c>
      <c r="I2744" s="152" t="str">
        <f t="shared" si="484"/>
        <v>帝京大高</v>
      </c>
      <c r="K2744" s="152" t="str">
        <f t="shared" si="485"/>
        <v>女</v>
      </c>
      <c r="M2744" s="151">
        <v>65955</v>
      </c>
      <c r="N2744" s="151" t="s">
        <v>482</v>
      </c>
      <c r="O2744" s="151" t="s">
        <v>1781</v>
      </c>
      <c r="P2744" s="151" t="s">
        <v>483</v>
      </c>
      <c r="Q2744" s="151" t="s">
        <v>345</v>
      </c>
      <c r="R2744" s="151" t="s">
        <v>886</v>
      </c>
      <c r="T2744" s="151">
        <v>3</v>
      </c>
    </row>
    <row r="2745" spans="1:20" x14ac:dyDescent="0.2">
      <c r="A2745" s="151">
        <f t="shared" si="476"/>
        <v>65957</v>
      </c>
      <c r="B2745" s="151">
        <f t="shared" si="477"/>
        <v>6</v>
      </c>
      <c r="C2745" s="152">
        <f t="shared" si="478"/>
        <v>59</v>
      </c>
      <c r="D2745" s="152" t="str">
        <f t="shared" si="479"/>
        <v>岡田</v>
      </c>
      <c r="E2745" s="152" t="str">
        <f t="shared" si="480"/>
        <v>七海</v>
      </c>
      <c r="F2745" s="153" t="str">
        <f t="shared" si="481"/>
        <v>ｵｶﾀﾞ</v>
      </c>
      <c r="G2745" s="153" t="str">
        <f t="shared" si="482"/>
        <v>ﾅﾅﾐ</v>
      </c>
      <c r="H2745" s="154">
        <f t="shared" si="483"/>
        <v>3</v>
      </c>
      <c r="I2745" s="152" t="str">
        <f t="shared" si="484"/>
        <v>帝京大高</v>
      </c>
      <c r="K2745" s="152" t="str">
        <f t="shared" si="485"/>
        <v>女</v>
      </c>
      <c r="M2745" s="151">
        <v>65957</v>
      </c>
      <c r="N2745" s="151" t="s">
        <v>110</v>
      </c>
      <c r="O2745" s="151" t="s">
        <v>983</v>
      </c>
      <c r="P2745" s="151" t="s">
        <v>332</v>
      </c>
      <c r="Q2745" s="151" t="s">
        <v>595</v>
      </c>
      <c r="R2745" s="151" t="s">
        <v>886</v>
      </c>
      <c r="T2745" s="151">
        <v>3</v>
      </c>
    </row>
    <row r="2746" spans="1:20" x14ac:dyDescent="0.2">
      <c r="A2746" s="151">
        <f t="shared" si="476"/>
        <v>65958</v>
      </c>
      <c r="B2746" s="151">
        <f t="shared" si="477"/>
        <v>6</v>
      </c>
      <c r="C2746" s="152">
        <f t="shared" si="478"/>
        <v>59</v>
      </c>
      <c r="D2746" s="152" t="str">
        <f t="shared" si="479"/>
        <v>林</v>
      </c>
      <c r="E2746" s="152" t="str">
        <f t="shared" si="480"/>
        <v>祐里</v>
      </c>
      <c r="F2746" s="153" t="str">
        <f t="shared" si="481"/>
        <v>ﾊﾔｼ</v>
      </c>
      <c r="G2746" s="153" t="str">
        <f t="shared" si="482"/>
        <v>ﾕﾘ</v>
      </c>
      <c r="H2746" s="154">
        <f t="shared" si="483"/>
        <v>2</v>
      </c>
      <c r="I2746" s="152" t="str">
        <f t="shared" si="484"/>
        <v>帝京大高</v>
      </c>
      <c r="K2746" s="152" t="str">
        <f t="shared" si="485"/>
        <v>女</v>
      </c>
      <c r="M2746" s="151">
        <v>65958</v>
      </c>
      <c r="N2746" s="151" t="s">
        <v>961</v>
      </c>
      <c r="O2746" s="151" t="s">
        <v>3903</v>
      </c>
      <c r="P2746" s="151" t="s">
        <v>962</v>
      </c>
      <c r="Q2746" s="151" t="s">
        <v>320</v>
      </c>
      <c r="R2746" s="151" t="s">
        <v>886</v>
      </c>
      <c r="T2746" s="151">
        <v>2</v>
      </c>
    </row>
    <row r="2747" spans="1:20" x14ac:dyDescent="0.2">
      <c r="A2747" s="151">
        <f t="shared" si="476"/>
        <v>65959</v>
      </c>
      <c r="B2747" s="151">
        <f t="shared" si="477"/>
        <v>6</v>
      </c>
      <c r="C2747" s="152">
        <f t="shared" si="478"/>
        <v>59</v>
      </c>
      <c r="D2747" s="152" t="str">
        <f t="shared" si="479"/>
        <v>村岡</v>
      </c>
      <c r="E2747" s="152" t="str">
        <f t="shared" si="480"/>
        <v>愛未</v>
      </c>
      <c r="F2747" s="153" t="str">
        <f t="shared" si="481"/>
        <v>ﾑﾗｵｶ</v>
      </c>
      <c r="G2747" s="153" t="str">
        <f t="shared" si="482"/>
        <v>ｴﾐ</v>
      </c>
      <c r="H2747" s="154">
        <f t="shared" si="483"/>
        <v>2</v>
      </c>
      <c r="I2747" s="152" t="str">
        <f t="shared" si="484"/>
        <v>帝京大高</v>
      </c>
      <c r="K2747" s="152" t="str">
        <f t="shared" si="485"/>
        <v>女</v>
      </c>
      <c r="M2747" s="151">
        <v>65959</v>
      </c>
      <c r="N2747" s="151" t="s">
        <v>3904</v>
      </c>
      <c r="O2747" s="151" t="s">
        <v>3905</v>
      </c>
      <c r="P2747" s="151" t="s">
        <v>3906</v>
      </c>
      <c r="Q2747" s="151" t="s">
        <v>3907</v>
      </c>
      <c r="R2747" s="151" t="s">
        <v>886</v>
      </c>
      <c r="T2747" s="151">
        <v>2</v>
      </c>
    </row>
    <row r="2748" spans="1:20" x14ac:dyDescent="0.2">
      <c r="A2748" s="151">
        <f t="shared" si="476"/>
        <v>65960</v>
      </c>
      <c r="B2748" s="151">
        <f t="shared" si="477"/>
        <v>6</v>
      </c>
      <c r="C2748" s="152">
        <f t="shared" si="478"/>
        <v>59</v>
      </c>
      <c r="D2748" s="152" t="str">
        <f t="shared" si="479"/>
        <v>山田</v>
      </c>
      <c r="E2748" s="152" t="str">
        <f t="shared" si="480"/>
        <v>沙耶</v>
      </c>
      <c r="F2748" s="153" t="str">
        <f t="shared" si="481"/>
        <v>ﾔﾏﾀﾞ</v>
      </c>
      <c r="G2748" s="153" t="str">
        <f t="shared" si="482"/>
        <v>ｻﾔ</v>
      </c>
      <c r="H2748" s="154">
        <f t="shared" si="483"/>
        <v>2</v>
      </c>
      <c r="I2748" s="152" t="str">
        <f t="shared" si="484"/>
        <v>帝京大高</v>
      </c>
      <c r="K2748" s="152" t="str">
        <f t="shared" si="485"/>
        <v>女</v>
      </c>
      <c r="M2748" s="151">
        <v>65960</v>
      </c>
      <c r="N2748" s="151" t="s">
        <v>103</v>
      </c>
      <c r="O2748" s="151" t="s">
        <v>3908</v>
      </c>
      <c r="P2748" s="151" t="s">
        <v>317</v>
      </c>
      <c r="Q2748" s="151" t="s">
        <v>2538</v>
      </c>
      <c r="R2748" s="151" t="s">
        <v>886</v>
      </c>
      <c r="T2748" s="151">
        <v>2</v>
      </c>
    </row>
    <row r="2749" spans="1:20" x14ac:dyDescent="0.2">
      <c r="A2749" s="151">
        <f t="shared" si="476"/>
        <v>65961</v>
      </c>
      <c r="B2749" s="151">
        <f t="shared" si="477"/>
        <v>6</v>
      </c>
      <c r="C2749" s="152">
        <f t="shared" si="478"/>
        <v>59</v>
      </c>
      <c r="D2749" s="152" t="str">
        <f t="shared" si="479"/>
        <v>小林</v>
      </c>
      <c r="E2749" s="152" t="str">
        <f t="shared" si="480"/>
        <v>みずほ</v>
      </c>
      <c r="F2749" s="153" t="str">
        <f t="shared" si="481"/>
        <v>ｺﾊﾞﾔｼ</v>
      </c>
      <c r="G2749" s="153" t="str">
        <f t="shared" si="482"/>
        <v>ﾐｽﾞﾎ</v>
      </c>
      <c r="H2749" s="154">
        <f t="shared" si="483"/>
        <v>2</v>
      </c>
      <c r="I2749" s="152" t="str">
        <f t="shared" si="484"/>
        <v>帝京大高</v>
      </c>
      <c r="K2749" s="152" t="str">
        <f t="shared" si="485"/>
        <v>女</v>
      </c>
      <c r="M2749" s="151">
        <v>65961</v>
      </c>
      <c r="N2749" s="151" t="s">
        <v>121</v>
      </c>
      <c r="O2749" s="151" t="s">
        <v>3742</v>
      </c>
      <c r="P2749" s="151" t="s">
        <v>375</v>
      </c>
      <c r="Q2749" s="151" t="s">
        <v>3744</v>
      </c>
      <c r="R2749" s="151" t="s">
        <v>886</v>
      </c>
      <c r="T2749" s="151">
        <v>2</v>
      </c>
    </row>
    <row r="2750" spans="1:20" x14ac:dyDescent="0.2">
      <c r="A2750" s="151">
        <f t="shared" si="476"/>
        <v>65962</v>
      </c>
      <c r="B2750" s="151">
        <f t="shared" si="477"/>
        <v>6</v>
      </c>
      <c r="C2750" s="152">
        <f t="shared" si="478"/>
        <v>59</v>
      </c>
      <c r="D2750" s="152" t="str">
        <f t="shared" si="479"/>
        <v>石橋</v>
      </c>
      <c r="E2750" s="152" t="str">
        <f t="shared" si="480"/>
        <v>あかり</v>
      </c>
      <c r="F2750" s="153" t="str">
        <f t="shared" si="481"/>
        <v>ｲｼﾊﾞｼ</v>
      </c>
      <c r="G2750" s="153" t="str">
        <f t="shared" si="482"/>
        <v>ｱｶﾘ</v>
      </c>
      <c r="H2750" s="154">
        <f t="shared" si="483"/>
        <v>1</v>
      </c>
      <c r="I2750" s="152" t="str">
        <f t="shared" si="484"/>
        <v>帝京大高</v>
      </c>
      <c r="K2750" s="152" t="str">
        <f t="shared" si="485"/>
        <v>女</v>
      </c>
      <c r="M2750" s="151">
        <v>65962</v>
      </c>
      <c r="N2750" s="151" t="s">
        <v>271</v>
      </c>
      <c r="O2750" s="151" t="s">
        <v>2904</v>
      </c>
      <c r="P2750" s="151" t="s">
        <v>619</v>
      </c>
      <c r="Q2750" s="151" t="s">
        <v>480</v>
      </c>
      <c r="R2750" s="151" t="s">
        <v>886</v>
      </c>
      <c r="T2750" s="151">
        <v>1</v>
      </c>
    </row>
    <row r="2751" spans="1:20" x14ac:dyDescent="0.2">
      <c r="A2751" s="151">
        <f t="shared" si="476"/>
        <v>65963</v>
      </c>
      <c r="B2751" s="151">
        <f t="shared" si="477"/>
        <v>6</v>
      </c>
      <c r="C2751" s="152">
        <f t="shared" si="478"/>
        <v>59</v>
      </c>
      <c r="D2751" s="152" t="str">
        <f t="shared" si="479"/>
        <v>山口</v>
      </c>
      <c r="E2751" s="152" t="str">
        <f t="shared" si="480"/>
        <v>真由子</v>
      </c>
      <c r="F2751" s="153" t="str">
        <f t="shared" si="481"/>
        <v>ﾔﾏｸﾞﾁ</v>
      </c>
      <c r="G2751" s="153" t="str">
        <f t="shared" si="482"/>
        <v>ﾏﾕｺ</v>
      </c>
      <c r="H2751" s="154">
        <f t="shared" si="483"/>
        <v>1</v>
      </c>
      <c r="I2751" s="152" t="str">
        <f t="shared" si="484"/>
        <v>帝京大高</v>
      </c>
      <c r="K2751" s="152" t="str">
        <f t="shared" si="485"/>
        <v>女</v>
      </c>
      <c r="M2751" s="151">
        <v>65963</v>
      </c>
      <c r="N2751" s="151" t="s">
        <v>180</v>
      </c>
      <c r="O2751" s="151" t="s">
        <v>6473</v>
      </c>
      <c r="P2751" s="151" t="s">
        <v>565</v>
      </c>
      <c r="Q2751" s="151" t="s">
        <v>596</v>
      </c>
      <c r="R2751" s="151" t="s">
        <v>886</v>
      </c>
      <c r="T2751" s="151">
        <v>1</v>
      </c>
    </row>
    <row r="2752" spans="1:20" x14ac:dyDescent="0.2">
      <c r="A2752" s="151">
        <f t="shared" si="476"/>
        <v>65964</v>
      </c>
      <c r="B2752" s="151">
        <f t="shared" si="477"/>
        <v>6</v>
      </c>
      <c r="C2752" s="152">
        <f t="shared" si="478"/>
        <v>59</v>
      </c>
      <c r="D2752" s="152" t="str">
        <f t="shared" si="479"/>
        <v>富永</v>
      </c>
      <c r="E2752" s="152" t="str">
        <f t="shared" si="480"/>
        <v>もも</v>
      </c>
      <c r="F2752" s="153" t="str">
        <f t="shared" si="481"/>
        <v>ﾄﾐﾅｶﾞ</v>
      </c>
      <c r="G2752" s="153" t="str">
        <f t="shared" si="482"/>
        <v>ﾓﾓ</v>
      </c>
      <c r="H2752" s="154">
        <f t="shared" si="483"/>
        <v>1</v>
      </c>
      <c r="I2752" s="152" t="str">
        <f t="shared" si="484"/>
        <v>帝京大高</v>
      </c>
      <c r="K2752" s="152" t="str">
        <f t="shared" si="485"/>
        <v>女</v>
      </c>
      <c r="M2752" s="151">
        <v>65964</v>
      </c>
      <c r="N2752" s="151" t="s">
        <v>6474</v>
      </c>
      <c r="O2752" s="151" t="s">
        <v>6475</v>
      </c>
      <c r="P2752" s="151" t="s">
        <v>5828</v>
      </c>
      <c r="Q2752" s="151" t="s">
        <v>4893</v>
      </c>
      <c r="R2752" s="151" t="s">
        <v>886</v>
      </c>
      <c r="T2752" s="151">
        <v>1</v>
      </c>
    </row>
    <row r="2753" spans="1:20" x14ac:dyDescent="0.2">
      <c r="A2753" s="151">
        <f t="shared" si="476"/>
        <v>65965</v>
      </c>
      <c r="B2753" s="151">
        <f t="shared" si="477"/>
        <v>6</v>
      </c>
      <c r="C2753" s="152">
        <f t="shared" si="478"/>
        <v>59</v>
      </c>
      <c r="D2753" s="152" t="str">
        <f t="shared" si="479"/>
        <v>岩田</v>
      </c>
      <c r="E2753" s="152" t="str">
        <f t="shared" si="480"/>
        <v>夏果</v>
      </c>
      <c r="F2753" s="153" t="str">
        <f t="shared" si="481"/>
        <v>ｲﾜﾀ</v>
      </c>
      <c r="G2753" s="153" t="str">
        <f t="shared" si="482"/>
        <v>ﾅﾂｶ</v>
      </c>
      <c r="H2753" s="154">
        <f t="shared" si="483"/>
        <v>2</v>
      </c>
      <c r="I2753" s="152" t="str">
        <f t="shared" si="484"/>
        <v>帝京大高</v>
      </c>
      <c r="K2753" s="152" t="str">
        <f t="shared" si="485"/>
        <v>女</v>
      </c>
      <c r="M2753" s="151">
        <v>65965</v>
      </c>
      <c r="N2753" s="151" t="s">
        <v>1272</v>
      </c>
      <c r="O2753" s="151" t="s">
        <v>6476</v>
      </c>
      <c r="P2753" s="151" t="s">
        <v>1273</v>
      </c>
      <c r="Q2753" s="151" t="s">
        <v>2588</v>
      </c>
      <c r="R2753" s="151" t="s">
        <v>886</v>
      </c>
      <c r="T2753" s="151">
        <v>2</v>
      </c>
    </row>
    <row r="2754" spans="1:20" x14ac:dyDescent="0.2">
      <c r="A2754" s="151">
        <f t="shared" si="476"/>
        <v>65966</v>
      </c>
      <c r="B2754" s="151">
        <f t="shared" si="477"/>
        <v>6</v>
      </c>
      <c r="C2754" s="152">
        <f t="shared" si="478"/>
        <v>59</v>
      </c>
      <c r="D2754" s="152" t="str">
        <f t="shared" si="479"/>
        <v>野村</v>
      </c>
      <c r="E2754" s="152" t="str">
        <f t="shared" si="480"/>
        <v>怜美</v>
      </c>
      <c r="F2754" s="153" t="str">
        <f t="shared" si="481"/>
        <v>ﾉﾑﾗ</v>
      </c>
      <c r="G2754" s="153" t="str">
        <f t="shared" si="482"/>
        <v>ﾚﾐ</v>
      </c>
      <c r="H2754" s="154">
        <f t="shared" si="483"/>
        <v>1</v>
      </c>
      <c r="I2754" s="152" t="str">
        <f t="shared" si="484"/>
        <v>帝京大高</v>
      </c>
      <c r="K2754" s="152" t="str">
        <f t="shared" si="485"/>
        <v>女</v>
      </c>
      <c r="M2754" s="151">
        <v>65966</v>
      </c>
      <c r="N2754" s="151" t="s">
        <v>1607</v>
      </c>
      <c r="O2754" s="151" t="s">
        <v>5462</v>
      </c>
      <c r="P2754" s="151" t="s">
        <v>1608</v>
      </c>
      <c r="Q2754" s="151" t="s">
        <v>5463</v>
      </c>
      <c r="R2754" s="151" t="s">
        <v>886</v>
      </c>
      <c r="T2754" s="151">
        <v>1</v>
      </c>
    </row>
    <row r="2755" spans="1:20" x14ac:dyDescent="0.2">
      <c r="A2755" s="151">
        <f t="shared" si="476"/>
        <v>66051</v>
      </c>
      <c r="B2755" s="151">
        <f t="shared" si="477"/>
        <v>6</v>
      </c>
      <c r="C2755" s="152">
        <f t="shared" si="478"/>
        <v>60</v>
      </c>
      <c r="D2755" s="152" t="str">
        <f t="shared" si="479"/>
        <v>松谷</v>
      </c>
      <c r="E2755" s="152" t="str">
        <f t="shared" si="480"/>
        <v>百花</v>
      </c>
      <c r="F2755" s="153" t="str">
        <f t="shared" si="481"/>
        <v>ﾏﾂﾔ</v>
      </c>
      <c r="G2755" s="153" t="str">
        <f t="shared" si="482"/>
        <v>ﾓﾓｶ</v>
      </c>
      <c r="H2755" s="154">
        <f t="shared" si="483"/>
        <v>2</v>
      </c>
      <c r="I2755" s="152" t="str">
        <f t="shared" si="484"/>
        <v>都羽村特支</v>
      </c>
      <c r="K2755" s="152" t="str">
        <f t="shared" si="485"/>
        <v>女</v>
      </c>
      <c r="M2755" s="151">
        <v>66051</v>
      </c>
      <c r="N2755" s="151" t="s">
        <v>5464</v>
      </c>
      <c r="O2755" s="151" t="s">
        <v>5465</v>
      </c>
      <c r="P2755" s="151" t="s">
        <v>5466</v>
      </c>
      <c r="Q2755" s="151" t="s">
        <v>409</v>
      </c>
      <c r="R2755" s="151" t="s">
        <v>886</v>
      </c>
      <c r="T2755" s="151">
        <v>2</v>
      </c>
    </row>
    <row r="2756" spans="1:20" x14ac:dyDescent="0.2">
      <c r="A2756" s="151">
        <f t="shared" si="476"/>
        <v>0</v>
      </c>
      <c r="B2756" s="151">
        <f t="shared" si="477"/>
        <v>0</v>
      </c>
      <c r="C2756" s="152">
        <f t="shared" si="478"/>
        <v>0</v>
      </c>
      <c r="D2756" s="152">
        <f t="shared" si="479"/>
        <v>0</v>
      </c>
      <c r="E2756" s="152">
        <f t="shared" si="480"/>
        <v>0</v>
      </c>
      <c r="F2756" s="153">
        <f t="shared" si="481"/>
        <v>0</v>
      </c>
      <c r="G2756" s="153">
        <f t="shared" si="482"/>
        <v>0</v>
      </c>
      <c r="H2756" s="154">
        <f t="shared" si="483"/>
        <v>0</v>
      </c>
      <c r="I2756" s="152" t="e">
        <f t="shared" si="484"/>
        <v>#N/A</v>
      </c>
      <c r="K2756" s="152">
        <f t="shared" si="485"/>
        <v>0</v>
      </c>
    </row>
    <row r="2757" spans="1:20" x14ac:dyDescent="0.2">
      <c r="A2757" s="151">
        <f t="shared" si="476"/>
        <v>0</v>
      </c>
      <c r="B2757" s="151">
        <f t="shared" si="477"/>
        <v>0</v>
      </c>
      <c r="C2757" s="152">
        <f t="shared" si="478"/>
        <v>0</v>
      </c>
      <c r="D2757" s="152">
        <f t="shared" si="479"/>
        <v>0</v>
      </c>
      <c r="E2757" s="152">
        <f t="shared" si="480"/>
        <v>0</v>
      </c>
      <c r="F2757" s="153">
        <f t="shared" si="481"/>
        <v>0</v>
      </c>
      <c r="G2757" s="153">
        <f t="shared" si="482"/>
        <v>0</v>
      </c>
      <c r="H2757" s="154">
        <f t="shared" si="483"/>
        <v>0</v>
      </c>
      <c r="I2757" s="152" t="e">
        <f t="shared" si="484"/>
        <v>#N/A</v>
      </c>
      <c r="K2757" s="152">
        <f t="shared" si="485"/>
        <v>0</v>
      </c>
    </row>
    <row r="2758" spans="1:20" x14ac:dyDescent="0.2">
      <c r="A2758" s="151">
        <f t="shared" si="476"/>
        <v>0</v>
      </c>
      <c r="B2758" s="151">
        <f t="shared" si="477"/>
        <v>0</v>
      </c>
      <c r="C2758" s="152">
        <f t="shared" si="478"/>
        <v>0</v>
      </c>
      <c r="D2758" s="152">
        <f t="shared" si="479"/>
        <v>0</v>
      </c>
      <c r="E2758" s="152">
        <f t="shared" si="480"/>
        <v>0</v>
      </c>
      <c r="F2758" s="153">
        <f t="shared" si="481"/>
        <v>0</v>
      </c>
      <c r="G2758" s="153">
        <f t="shared" si="482"/>
        <v>0</v>
      </c>
      <c r="H2758" s="154">
        <f t="shared" si="483"/>
        <v>0</v>
      </c>
      <c r="I2758" s="152" t="e">
        <f t="shared" si="484"/>
        <v>#N/A</v>
      </c>
      <c r="K2758" s="152">
        <f t="shared" si="485"/>
        <v>0</v>
      </c>
    </row>
    <row r="2759" spans="1:20" x14ac:dyDescent="0.2">
      <c r="A2759" s="151">
        <f t="shared" si="476"/>
        <v>0</v>
      </c>
      <c r="B2759" s="151">
        <f t="shared" si="477"/>
        <v>0</v>
      </c>
      <c r="C2759" s="152">
        <f t="shared" si="478"/>
        <v>0</v>
      </c>
      <c r="D2759" s="152">
        <f t="shared" si="479"/>
        <v>0</v>
      </c>
      <c r="E2759" s="152">
        <f t="shared" si="480"/>
        <v>0</v>
      </c>
      <c r="F2759" s="153">
        <f t="shared" si="481"/>
        <v>0</v>
      </c>
      <c r="G2759" s="153">
        <f t="shared" si="482"/>
        <v>0</v>
      </c>
      <c r="H2759" s="154">
        <f t="shared" si="483"/>
        <v>0</v>
      </c>
      <c r="I2759" s="152" t="e">
        <f t="shared" si="484"/>
        <v>#N/A</v>
      </c>
      <c r="K2759" s="152">
        <f t="shared" si="485"/>
        <v>0</v>
      </c>
    </row>
    <row r="2760" spans="1:20" x14ac:dyDescent="0.2">
      <c r="A2760" s="151">
        <f t="shared" si="476"/>
        <v>0</v>
      </c>
      <c r="B2760" s="151">
        <f t="shared" si="477"/>
        <v>0</v>
      </c>
      <c r="C2760" s="152">
        <f t="shared" si="478"/>
        <v>0</v>
      </c>
      <c r="D2760" s="152">
        <f t="shared" si="479"/>
        <v>0</v>
      </c>
      <c r="E2760" s="152">
        <f t="shared" si="480"/>
        <v>0</v>
      </c>
      <c r="F2760" s="153">
        <f t="shared" si="481"/>
        <v>0</v>
      </c>
      <c r="G2760" s="153">
        <f t="shared" si="482"/>
        <v>0</v>
      </c>
      <c r="H2760" s="154">
        <f t="shared" si="483"/>
        <v>0</v>
      </c>
      <c r="I2760" s="152" t="e">
        <f t="shared" si="484"/>
        <v>#N/A</v>
      </c>
      <c r="K2760" s="152">
        <f t="shared" si="485"/>
        <v>0</v>
      </c>
    </row>
    <row r="2761" spans="1:20" x14ac:dyDescent="0.2">
      <c r="A2761" s="151">
        <f t="shared" si="476"/>
        <v>0</v>
      </c>
      <c r="B2761" s="151">
        <f t="shared" si="477"/>
        <v>0</v>
      </c>
      <c r="C2761" s="152">
        <f t="shared" si="478"/>
        <v>0</v>
      </c>
      <c r="D2761" s="152">
        <f t="shared" si="479"/>
        <v>0</v>
      </c>
      <c r="E2761" s="152">
        <f t="shared" si="480"/>
        <v>0</v>
      </c>
      <c r="F2761" s="153">
        <f t="shared" si="481"/>
        <v>0</v>
      </c>
      <c r="G2761" s="153">
        <f t="shared" si="482"/>
        <v>0</v>
      </c>
      <c r="H2761" s="154">
        <f t="shared" si="483"/>
        <v>0</v>
      </c>
      <c r="I2761" s="152" t="e">
        <f t="shared" si="484"/>
        <v>#N/A</v>
      </c>
      <c r="K2761" s="152">
        <f t="shared" si="485"/>
        <v>0</v>
      </c>
    </row>
    <row r="2762" spans="1:20" x14ac:dyDescent="0.2">
      <c r="A2762" s="151">
        <f t="shared" si="476"/>
        <v>0</v>
      </c>
      <c r="B2762" s="151">
        <f t="shared" si="477"/>
        <v>0</v>
      </c>
      <c r="C2762" s="152">
        <f t="shared" si="478"/>
        <v>0</v>
      </c>
      <c r="D2762" s="152">
        <f t="shared" si="479"/>
        <v>0</v>
      </c>
      <c r="E2762" s="152">
        <f t="shared" si="480"/>
        <v>0</v>
      </c>
      <c r="F2762" s="153">
        <f t="shared" si="481"/>
        <v>0</v>
      </c>
      <c r="G2762" s="153">
        <f t="shared" si="482"/>
        <v>0</v>
      </c>
      <c r="H2762" s="154">
        <f t="shared" si="483"/>
        <v>0</v>
      </c>
      <c r="I2762" s="152" t="e">
        <f t="shared" si="484"/>
        <v>#N/A</v>
      </c>
      <c r="K2762" s="152">
        <f t="shared" si="485"/>
        <v>0</v>
      </c>
    </row>
    <row r="2763" spans="1:20" x14ac:dyDescent="0.2">
      <c r="A2763" s="151">
        <f t="shared" si="476"/>
        <v>0</v>
      </c>
      <c r="B2763" s="151">
        <f t="shared" si="477"/>
        <v>0</v>
      </c>
      <c r="C2763" s="152">
        <f t="shared" si="478"/>
        <v>0</v>
      </c>
      <c r="D2763" s="152">
        <f t="shared" si="479"/>
        <v>0</v>
      </c>
      <c r="E2763" s="152">
        <f t="shared" si="480"/>
        <v>0</v>
      </c>
      <c r="F2763" s="153">
        <f t="shared" si="481"/>
        <v>0</v>
      </c>
      <c r="G2763" s="153">
        <f t="shared" si="482"/>
        <v>0</v>
      </c>
      <c r="H2763" s="154">
        <f t="shared" si="483"/>
        <v>0</v>
      </c>
      <c r="I2763" s="152" t="e">
        <f t="shared" si="484"/>
        <v>#N/A</v>
      </c>
      <c r="K2763" s="152">
        <f t="shared" si="485"/>
        <v>0</v>
      </c>
    </row>
    <row r="2764" spans="1:20" x14ac:dyDescent="0.2">
      <c r="A2764" s="151">
        <f t="shared" si="476"/>
        <v>0</v>
      </c>
      <c r="B2764" s="151">
        <f t="shared" si="477"/>
        <v>0</v>
      </c>
      <c r="C2764" s="152">
        <f t="shared" si="478"/>
        <v>0</v>
      </c>
      <c r="D2764" s="152">
        <f t="shared" si="479"/>
        <v>0</v>
      </c>
      <c r="E2764" s="152">
        <f t="shared" si="480"/>
        <v>0</v>
      </c>
      <c r="F2764" s="153">
        <f t="shared" si="481"/>
        <v>0</v>
      </c>
      <c r="G2764" s="153">
        <f t="shared" si="482"/>
        <v>0</v>
      </c>
      <c r="H2764" s="154">
        <f t="shared" si="483"/>
        <v>0</v>
      </c>
      <c r="I2764" s="152" t="e">
        <f t="shared" si="484"/>
        <v>#N/A</v>
      </c>
      <c r="K2764" s="152">
        <f t="shared" si="485"/>
        <v>0</v>
      </c>
    </row>
    <row r="2765" spans="1:20" x14ac:dyDescent="0.2">
      <c r="A2765" s="151">
        <f t="shared" si="476"/>
        <v>0</v>
      </c>
      <c r="B2765" s="151">
        <f t="shared" si="477"/>
        <v>0</v>
      </c>
      <c r="C2765" s="152">
        <f t="shared" si="478"/>
        <v>0</v>
      </c>
      <c r="D2765" s="152">
        <f t="shared" si="479"/>
        <v>0</v>
      </c>
      <c r="E2765" s="152">
        <f t="shared" si="480"/>
        <v>0</v>
      </c>
      <c r="F2765" s="153">
        <f t="shared" si="481"/>
        <v>0</v>
      </c>
      <c r="G2765" s="153">
        <f t="shared" si="482"/>
        <v>0</v>
      </c>
      <c r="H2765" s="154">
        <f t="shared" si="483"/>
        <v>0</v>
      </c>
      <c r="I2765" s="152" t="e">
        <f t="shared" si="484"/>
        <v>#N/A</v>
      </c>
      <c r="K2765" s="152">
        <f t="shared" si="485"/>
        <v>0</v>
      </c>
    </row>
    <row r="2766" spans="1:20" x14ac:dyDescent="0.2">
      <c r="A2766" s="151">
        <f t="shared" si="476"/>
        <v>0</v>
      </c>
      <c r="B2766" s="151">
        <f t="shared" si="477"/>
        <v>0</v>
      </c>
      <c r="C2766" s="152">
        <f t="shared" si="478"/>
        <v>0</v>
      </c>
      <c r="D2766" s="152">
        <f t="shared" si="479"/>
        <v>0</v>
      </c>
      <c r="E2766" s="152">
        <f t="shared" si="480"/>
        <v>0</v>
      </c>
      <c r="F2766" s="153">
        <f t="shared" si="481"/>
        <v>0</v>
      </c>
      <c r="G2766" s="153">
        <f t="shared" si="482"/>
        <v>0</v>
      </c>
      <c r="H2766" s="154">
        <f t="shared" si="483"/>
        <v>0</v>
      </c>
      <c r="I2766" s="152" t="e">
        <f t="shared" si="484"/>
        <v>#N/A</v>
      </c>
      <c r="K2766" s="152">
        <f t="shared" si="485"/>
        <v>0</v>
      </c>
    </row>
    <row r="2767" spans="1:20" x14ac:dyDescent="0.2">
      <c r="A2767" s="151">
        <f t="shared" si="476"/>
        <v>0</v>
      </c>
      <c r="B2767" s="151">
        <f t="shared" si="477"/>
        <v>0</v>
      </c>
      <c r="C2767" s="152">
        <f t="shared" si="478"/>
        <v>0</v>
      </c>
      <c r="D2767" s="152">
        <f t="shared" si="479"/>
        <v>0</v>
      </c>
      <c r="E2767" s="152">
        <f t="shared" si="480"/>
        <v>0</v>
      </c>
      <c r="F2767" s="153">
        <f t="shared" si="481"/>
        <v>0</v>
      </c>
      <c r="G2767" s="153">
        <f t="shared" si="482"/>
        <v>0</v>
      </c>
      <c r="H2767" s="154">
        <f t="shared" si="483"/>
        <v>0</v>
      </c>
      <c r="I2767" s="152" t="e">
        <f t="shared" si="484"/>
        <v>#N/A</v>
      </c>
      <c r="K2767" s="152">
        <f t="shared" si="485"/>
        <v>0</v>
      </c>
    </row>
    <row r="2768" spans="1:20" x14ac:dyDescent="0.2">
      <c r="A2768" s="151">
        <f t="shared" si="476"/>
        <v>0</v>
      </c>
      <c r="B2768" s="151">
        <f t="shared" si="477"/>
        <v>0</v>
      </c>
      <c r="C2768" s="152">
        <f t="shared" si="478"/>
        <v>0</v>
      </c>
      <c r="D2768" s="152">
        <f t="shared" si="479"/>
        <v>0</v>
      </c>
      <c r="E2768" s="152">
        <f t="shared" si="480"/>
        <v>0</v>
      </c>
      <c r="F2768" s="153">
        <f t="shared" si="481"/>
        <v>0</v>
      </c>
      <c r="G2768" s="153">
        <f t="shared" si="482"/>
        <v>0</v>
      </c>
      <c r="H2768" s="154">
        <f t="shared" si="483"/>
        <v>0</v>
      </c>
      <c r="I2768" s="152" t="e">
        <f t="shared" si="484"/>
        <v>#N/A</v>
      </c>
      <c r="K2768" s="152">
        <f t="shared" si="485"/>
        <v>0</v>
      </c>
    </row>
    <row r="2769" spans="1:11" x14ac:dyDescent="0.2">
      <c r="A2769" s="151">
        <f t="shared" si="476"/>
        <v>0</v>
      </c>
      <c r="B2769" s="151">
        <f t="shared" si="477"/>
        <v>0</v>
      </c>
      <c r="C2769" s="152">
        <f t="shared" si="478"/>
        <v>0</v>
      </c>
      <c r="D2769" s="152">
        <f t="shared" si="479"/>
        <v>0</v>
      </c>
      <c r="E2769" s="152">
        <f t="shared" si="480"/>
        <v>0</v>
      </c>
      <c r="F2769" s="153">
        <f t="shared" si="481"/>
        <v>0</v>
      </c>
      <c r="G2769" s="153">
        <f t="shared" si="482"/>
        <v>0</v>
      </c>
      <c r="H2769" s="154">
        <f t="shared" si="483"/>
        <v>0</v>
      </c>
      <c r="I2769" s="152" t="e">
        <f t="shared" si="484"/>
        <v>#N/A</v>
      </c>
      <c r="K2769" s="152">
        <f t="shared" si="485"/>
        <v>0</v>
      </c>
    </row>
    <row r="2770" spans="1:11" x14ac:dyDescent="0.2">
      <c r="A2770" s="151">
        <f t="shared" si="476"/>
        <v>0</v>
      </c>
      <c r="B2770" s="151">
        <f t="shared" si="477"/>
        <v>0</v>
      </c>
      <c r="C2770" s="152">
        <f t="shared" si="478"/>
        <v>0</v>
      </c>
      <c r="D2770" s="152">
        <f t="shared" si="479"/>
        <v>0</v>
      </c>
      <c r="E2770" s="152">
        <f t="shared" si="480"/>
        <v>0</v>
      </c>
      <c r="F2770" s="153">
        <f t="shared" si="481"/>
        <v>0</v>
      </c>
      <c r="G2770" s="153">
        <f t="shared" si="482"/>
        <v>0</v>
      </c>
      <c r="H2770" s="154">
        <f t="shared" si="483"/>
        <v>0</v>
      </c>
      <c r="I2770" s="152" t="e">
        <f t="shared" si="484"/>
        <v>#N/A</v>
      </c>
      <c r="K2770" s="152">
        <f t="shared" si="485"/>
        <v>0</v>
      </c>
    </row>
    <row r="2771" spans="1:11" x14ac:dyDescent="0.2">
      <c r="A2771" s="151">
        <f t="shared" si="476"/>
        <v>0</v>
      </c>
      <c r="B2771" s="151">
        <f t="shared" si="477"/>
        <v>0</v>
      </c>
      <c r="C2771" s="152">
        <f t="shared" si="478"/>
        <v>0</v>
      </c>
      <c r="D2771" s="152">
        <f t="shared" si="479"/>
        <v>0</v>
      </c>
      <c r="E2771" s="152">
        <f t="shared" si="480"/>
        <v>0</v>
      </c>
      <c r="F2771" s="153">
        <f t="shared" si="481"/>
        <v>0</v>
      </c>
      <c r="G2771" s="153">
        <f t="shared" si="482"/>
        <v>0</v>
      </c>
      <c r="H2771" s="154">
        <f t="shared" si="483"/>
        <v>0</v>
      </c>
      <c r="I2771" s="152" t="e">
        <f t="shared" si="484"/>
        <v>#N/A</v>
      </c>
      <c r="K2771" s="152">
        <f t="shared" si="485"/>
        <v>0</v>
      </c>
    </row>
    <row r="2772" spans="1:11" x14ac:dyDescent="0.2">
      <c r="A2772" s="151">
        <f t="shared" si="476"/>
        <v>0</v>
      </c>
      <c r="B2772" s="151">
        <f t="shared" si="477"/>
        <v>0</v>
      </c>
      <c r="C2772" s="152">
        <f t="shared" si="478"/>
        <v>0</v>
      </c>
      <c r="D2772" s="152">
        <f t="shared" si="479"/>
        <v>0</v>
      </c>
      <c r="E2772" s="152">
        <f t="shared" si="480"/>
        <v>0</v>
      </c>
      <c r="F2772" s="153">
        <f t="shared" si="481"/>
        <v>0</v>
      </c>
      <c r="G2772" s="153">
        <f t="shared" si="482"/>
        <v>0</v>
      </c>
      <c r="H2772" s="154">
        <f t="shared" si="483"/>
        <v>0</v>
      </c>
      <c r="I2772" s="152" t="e">
        <f t="shared" si="484"/>
        <v>#N/A</v>
      </c>
      <c r="K2772" s="152">
        <f t="shared" si="485"/>
        <v>0</v>
      </c>
    </row>
    <row r="2773" spans="1:11" x14ac:dyDescent="0.2">
      <c r="A2773" s="151">
        <f t="shared" si="476"/>
        <v>0</v>
      </c>
      <c r="B2773" s="151">
        <f t="shared" si="477"/>
        <v>0</v>
      </c>
      <c r="C2773" s="152">
        <f t="shared" si="478"/>
        <v>0</v>
      </c>
      <c r="D2773" s="152">
        <f t="shared" si="479"/>
        <v>0</v>
      </c>
      <c r="E2773" s="152">
        <f t="shared" si="480"/>
        <v>0</v>
      </c>
      <c r="F2773" s="153">
        <f t="shared" si="481"/>
        <v>0</v>
      </c>
      <c r="G2773" s="153">
        <f t="shared" si="482"/>
        <v>0</v>
      </c>
      <c r="H2773" s="154">
        <f t="shared" si="483"/>
        <v>0</v>
      </c>
      <c r="I2773" s="152" t="e">
        <f t="shared" si="484"/>
        <v>#N/A</v>
      </c>
      <c r="K2773" s="152">
        <f t="shared" si="485"/>
        <v>0</v>
      </c>
    </row>
    <row r="2774" spans="1:11" x14ac:dyDescent="0.2">
      <c r="A2774" s="151">
        <f t="shared" si="476"/>
        <v>0</v>
      </c>
      <c r="B2774" s="151">
        <f t="shared" si="477"/>
        <v>0</v>
      </c>
      <c r="C2774" s="152">
        <f t="shared" si="478"/>
        <v>0</v>
      </c>
      <c r="D2774" s="152">
        <f t="shared" si="479"/>
        <v>0</v>
      </c>
      <c r="E2774" s="152">
        <f t="shared" si="480"/>
        <v>0</v>
      </c>
      <c r="F2774" s="153">
        <f t="shared" si="481"/>
        <v>0</v>
      </c>
      <c r="G2774" s="153">
        <f t="shared" si="482"/>
        <v>0</v>
      </c>
      <c r="H2774" s="154">
        <f t="shared" si="483"/>
        <v>0</v>
      </c>
      <c r="I2774" s="152" t="e">
        <f t="shared" si="484"/>
        <v>#N/A</v>
      </c>
      <c r="K2774" s="152">
        <f t="shared" si="485"/>
        <v>0</v>
      </c>
    </row>
    <row r="2775" spans="1:11" x14ac:dyDescent="0.2">
      <c r="A2775" s="151">
        <f t="shared" si="476"/>
        <v>0</v>
      </c>
      <c r="B2775" s="151">
        <f t="shared" si="477"/>
        <v>0</v>
      </c>
      <c r="C2775" s="152">
        <f t="shared" si="478"/>
        <v>0</v>
      </c>
      <c r="D2775" s="152">
        <f t="shared" si="479"/>
        <v>0</v>
      </c>
      <c r="E2775" s="152">
        <f t="shared" si="480"/>
        <v>0</v>
      </c>
      <c r="F2775" s="153">
        <f t="shared" si="481"/>
        <v>0</v>
      </c>
      <c r="G2775" s="153">
        <f t="shared" si="482"/>
        <v>0</v>
      </c>
      <c r="H2775" s="154">
        <f t="shared" si="483"/>
        <v>0</v>
      </c>
      <c r="I2775" s="152" t="e">
        <f t="shared" si="484"/>
        <v>#N/A</v>
      </c>
      <c r="K2775" s="152">
        <f t="shared" si="485"/>
        <v>0</v>
      </c>
    </row>
    <row r="2776" spans="1:11" x14ac:dyDescent="0.2">
      <c r="A2776" s="151">
        <f t="shared" si="476"/>
        <v>0</v>
      </c>
      <c r="B2776" s="151">
        <f t="shared" si="477"/>
        <v>0</v>
      </c>
      <c r="C2776" s="152">
        <f t="shared" si="478"/>
        <v>0</v>
      </c>
      <c r="D2776" s="152">
        <f t="shared" si="479"/>
        <v>0</v>
      </c>
      <c r="E2776" s="152">
        <f t="shared" si="480"/>
        <v>0</v>
      </c>
      <c r="F2776" s="153">
        <f t="shared" si="481"/>
        <v>0</v>
      </c>
      <c r="G2776" s="153">
        <f t="shared" si="482"/>
        <v>0</v>
      </c>
      <c r="H2776" s="154">
        <f t="shared" si="483"/>
        <v>0</v>
      </c>
      <c r="I2776" s="152" t="e">
        <f t="shared" si="484"/>
        <v>#N/A</v>
      </c>
      <c r="K2776" s="152">
        <f t="shared" si="485"/>
        <v>0</v>
      </c>
    </row>
    <row r="2777" spans="1:11" x14ac:dyDescent="0.2">
      <c r="A2777" s="151">
        <f t="shared" si="476"/>
        <v>0</v>
      </c>
      <c r="B2777" s="151">
        <f t="shared" si="477"/>
        <v>0</v>
      </c>
      <c r="C2777" s="152">
        <f t="shared" si="478"/>
        <v>0</v>
      </c>
      <c r="D2777" s="152">
        <f t="shared" si="479"/>
        <v>0</v>
      </c>
      <c r="E2777" s="152">
        <f t="shared" si="480"/>
        <v>0</v>
      </c>
      <c r="F2777" s="153">
        <f t="shared" si="481"/>
        <v>0</v>
      </c>
      <c r="G2777" s="153">
        <f t="shared" si="482"/>
        <v>0</v>
      </c>
      <c r="H2777" s="154">
        <f t="shared" si="483"/>
        <v>0</v>
      </c>
      <c r="I2777" s="152" t="e">
        <f t="shared" si="484"/>
        <v>#N/A</v>
      </c>
      <c r="K2777" s="152">
        <f t="shared" si="485"/>
        <v>0</v>
      </c>
    </row>
    <row r="2778" spans="1:11" x14ac:dyDescent="0.2">
      <c r="A2778" s="151">
        <f t="shared" si="476"/>
        <v>0</v>
      </c>
      <c r="B2778" s="151">
        <f t="shared" si="477"/>
        <v>0</v>
      </c>
      <c r="C2778" s="152">
        <f t="shared" si="478"/>
        <v>0</v>
      </c>
      <c r="D2778" s="152">
        <f t="shared" si="479"/>
        <v>0</v>
      </c>
      <c r="E2778" s="152">
        <f t="shared" si="480"/>
        <v>0</v>
      </c>
      <c r="F2778" s="153">
        <f t="shared" si="481"/>
        <v>0</v>
      </c>
      <c r="G2778" s="153">
        <f t="shared" si="482"/>
        <v>0</v>
      </c>
      <c r="H2778" s="154">
        <f t="shared" si="483"/>
        <v>0</v>
      </c>
      <c r="I2778" s="152" t="e">
        <f t="shared" si="484"/>
        <v>#N/A</v>
      </c>
      <c r="K2778" s="152">
        <f t="shared" si="485"/>
        <v>0</v>
      </c>
    </row>
    <row r="2779" spans="1:11" x14ac:dyDescent="0.2">
      <c r="A2779" s="151">
        <f t="shared" si="476"/>
        <v>0</v>
      </c>
      <c r="B2779" s="151">
        <f t="shared" si="477"/>
        <v>0</v>
      </c>
      <c r="C2779" s="152">
        <f t="shared" si="478"/>
        <v>0</v>
      </c>
      <c r="D2779" s="152">
        <f t="shared" si="479"/>
        <v>0</v>
      </c>
      <c r="E2779" s="152">
        <f t="shared" si="480"/>
        <v>0</v>
      </c>
      <c r="F2779" s="153">
        <f t="shared" si="481"/>
        <v>0</v>
      </c>
      <c r="G2779" s="153">
        <f t="shared" si="482"/>
        <v>0</v>
      </c>
      <c r="H2779" s="154">
        <f t="shared" si="483"/>
        <v>0</v>
      </c>
      <c r="I2779" s="152" t="e">
        <f t="shared" si="484"/>
        <v>#N/A</v>
      </c>
      <c r="K2779" s="152">
        <f t="shared" si="485"/>
        <v>0</v>
      </c>
    </row>
    <row r="2780" spans="1:11" x14ac:dyDescent="0.2">
      <c r="A2780" s="151">
        <f t="shared" si="476"/>
        <v>0</v>
      </c>
      <c r="B2780" s="151">
        <f t="shared" si="477"/>
        <v>0</v>
      </c>
      <c r="C2780" s="152">
        <f t="shared" si="478"/>
        <v>0</v>
      </c>
      <c r="D2780" s="152">
        <f t="shared" si="479"/>
        <v>0</v>
      </c>
      <c r="E2780" s="152">
        <f t="shared" si="480"/>
        <v>0</v>
      </c>
      <c r="F2780" s="153">
        <f t="shared" si="481"/>
        <v>0</v>
      </c>
      <c r="G2780" s="153">
        <f t="shared" si="482"/>
        <v>0</v>
      </c>
      <c r="H2780" s="154">
        <f t="shared" si="483"/>
        <v>0</v>
      </c>
      <c r="I2780" s="152" t="e">
        <f t="shared" si="484"/>
        <v>#N/A</v>
      </c>
      <c r="K2780" s="152">
        <f t="shared" si="485"/>
        <v>0</v>
      </c>
    </row>
    <row r="2781" spans="1:11" x14ac:dyDescent="0.2">
      <c r="A2781" s="151">
        <f t="shared" si="476"/>
        <v>0</v>
      </c>
      <c r="B2781" s="151">
        <f t="shared" si="477"/>
        <v>0</v>
      </c>
      <c r="C2781" s="152">
        <f t="shared" si="478"/>
        <v>0</v>
      </c>
      <c r="D2781" s="152">
        <f t="shared" si="479"/>
        <v>0</v>
      </c>
      <c r="E2781" s="152">
        <f t="shared" si="480"/>
        <v>0</v>
      </c>
      <c r="F2781" s="153">
        <f t="shared" si="481"/>
        <v>0</v>
      </c>
      <c r="G2781" s="153">
        <f t="shared" si="482"/>
        <v>0</v>
      </c>
      <c r="H2781" s="154">
        <f t="shared" si="483"/>
        <v>0</v>
      </c>
      <c r="I2781" s="152" t="e">
        <f t="shared" si="484"/>
        <v>#N/A</v>
      </c>
      <c r="K2781" s="152">
        <f t="shared" si="485"/>
        <v>0</v>
      </c>
    </row>
    <row r="2782" spans="1:11" x14ac:dyDescent="0.2">
      <c r="A2782" s="151">
        <f t="shared" si="476"/>
        <v>0</v>
      </c>
      <c r="B2782" s="151">
        <f t="shared" si="477"/>
        <v>0</v>
      </c>
      <c r="C2782" s="152">
        <f t="shared" si="478"/>
        <v>0</v>
      </c>
      <c r="D2782" s="152">
        <f t="shared" si="479"/>
        <v>0</v>
      </c>
      <c r="E2782" s="152">
        <f t="shared" si="480"/>
        <v>0</v>
      </c>
      <c r="F2782" s="153">
        <f t="shared" si="481"/>
        <v>0</v>
      </c>
      <c r="G2782" s="153">
        <f t="shared" si="482"/>
        <v>0</v>
      </c>
      <c r="H2782" s="154">
        <f t="shared" si="483"/>
        <v>0</v>
      </c>
      <c r="I2782" s="152" t="e">
        <f t="shared" si="484"/>
        <v>#N/A</v>
      </c>
      <c r="K2782" s="152">
        <f t="shared" si="485"/>
        <v>0</v>
      </c>
    </row>
    <row r="2783" spans="1:11" x14ac:dyDescent="0.2">
      <c r="A2783" s="151">
        <f t="shared" si="476"/>
        <v>0</v>
      </c>
      <c r="B2783" s="151">
        <f t="shared" si="477"/>
        <v>0</v>
      </c>
      <c r="C2783" s="152">
        <f t="shared" si="478"/>
        <v>0</v>
      </c>
      <c r="D2783" s="152">
        <f t="shared" si="479"/>
        <v>0</v>
      </c>
      <c r="E2783" s="152">
        <f t="shared" si="480"/>
        <v>0</v>
      </c>
      <c r="F2783" s="153">
        <f t="shared" si="481"/>
        <v>0</v>
      </c>
      <c r="G2783" s="153">
        <f t="shared" si="482"/>
        <v>0</v>
      </c>
      <c r="H2783" s="154">
        <f t="shared" si="483"/>
        <v>0</v>
      </c>
      <c r="I2783" s="152" t="e">
        <f t="shared" si="484"/>
        <v>#N/A</v>
      </c>
      <c r="K2783" s="152">
        <f t="shared" si="485"/>
        <v>0</v>
      </c>
    </row>
    <row r="2784" spans="1:11" x14ac:dyDescent="0.2">
      <c r="A2784" s="151">
        <f t="shared" si="476"/>
        <v>0</v>
      </c>
      <c r="B2784" s="151">
        <f t="shared" si="477"/>
        <v>0</v>
      </c>
      <c r="C2784" s="152">
        <f t="shared" si="478"/>
        <v>0</v>
      </c>
      <c r="D2784" s="152">
        <f t="shared" si="479"/>
        <v>0</v>
      </c>
      <c r="E2784" s="152">
        <f t="shared" si="480"/>
        <v>0</v>
      </c>
      <c r="F2784" s="153">
        <f t="shared" si="481"/>
        <v>0</v>
      </c>
      <c r="G2784" s="153">
        <f t="shared" si="482"/>
        <v>0</v>
      </c>
      <c r="H2784" s="154">
        <f t="shared" si="483"/>
        <v>0</v>
      </c>
      <c r="I2784" s="152" t="e">
        <f t="shared" si="484"/>
        <v>#N/A</v>
      </c>
      <c r="K2784" s="152">
        <f t="shared" si="485"/>
        <v>0</v>
      </c>
    </row>
    <row r="2785" spans="1:11" x14ac:dyDescent="0.2">
      <c r="A2785" s="151">
        <f t="shared" si="476"/>
        <v>0</v>
      </c>
      <c r="B2785" s="151">
        <f t="shared" si="477"/>
        <v>0</v>
      </c>
      <c r="C2785" s="152">
        <f t="shared" si="478"/>
        <v>0</v>
      </c>
      <c r="D2785" s="152">
        <f t="shared" si="479"/>
        <v>0</v>
      </c>
      <c r="E2785" s="152">
        <f t="shared" si="480"/>
        <v>0</v>
      </c>
      <c r="F2785" s="153">
        <f t="shared" si="481"/>
        <v>0</v>
      </c>
      <c r="G2785" s="153">
        <f t="shared" si="482"/>
        <v>0</v>
      </c>
      <c r="H2785" s="154">
        <f t="shared" si="483"/>
        <v>0</v>
      </c>
      <c r="I2785" s="152" t="e">
        <f t="shared" si="484"/>
        <v>#N/A</v>
      </c>
      <c r="K2785" s="152">
        <f t="shared" si="485"/>
        <v>0</v>
      </c>
    </row>
    <row r="2786" spans="1:11" x14ac:dyDescent="0.2">
      <c r="A2786" s="151">
        <f t="shared" si="476"/>
        <v>0</v>
      </c>
      <c r="B2786" s="151">
        <f t="shared" si="477"/>
        <v>0</v>
      </c>
      <c r="C2786" s="152">
        <f t="shared" si="478"/>
        <v>0</v>
      </c>
      <c r="D2786" s="152">
        <f t="shared" si="479"/>
        <v>0</v>
      </c>
      <c r="E2786" s="152">
        <f t="shared" si="480"/>
        <v>0</v>
      </c>
      <c r="F2786" s="153">
        <f t="shared" si="481"/>
        <v>0</v>
      </c>
      <c r="G2786" s="153">
        <f t="shared" si="482"/>
        <v>0</v>
      </c>
      <c r="H2786" s="154">
        <f t="shared" si="483"/>
        <v>0</v>
      </c>
      <c r="I2786" s="152" t="e">
        <f t="shared" si="484"/>
        <v>#N/A</v>
      </c>
      <c r="K2786" s="152">
        <f t="shared" si="485"/>
        <v>0</v>
      </c>
    </row>
    <row r="2787" spans="1:11" x14ac:dyDescent="0.2">
      <c r="A2787" s="151">
        <f t="shared" si="476"/>
        <v>0</v>
      </c>
      <c r="B2787" s="151">
        <f t="shared" si="477"/>
        <v>0</v>
      </c>
      <c r="C2787" s="152">
        <f t="shared" si="478"/>
        <v>0</v>
      </c>
      <c r="D2787" s="152">
        <f t="shared" si="479"/>
        <v>0</v>
      </c>
      <c r="E2787" s="152">
        <f t="shared" si="480"/>
        <v>0</v>
      </c>
      <c r="F2787" s="153">
        <f t="shared" si="481"/>
        <v>0</v>
      </c>
      <c r="G2787" s="153">
        <f t="shared" si="482"/>
        <v>0</v>
      </c>
      <c r="H2787" s="154">
        <f t="shared" si="483"/>
        <v>0</v>
      </c>
      <c r="I2787" s="152" t="e">
        <f t="shared" si="484"/>
        <v>#N/A</v>
      </c>
      <c r="K2787" s="152">
        <f t="shared" si="485"/>
        <v>0</v>
      </c>
    </row>
    <row r="2788" spans="1:11" x14ac:dyDescent="0.2">
      <c r="A2788" s="151">
        <f t="shared" ref="A2788:A2851" si="486">M2788</f>
        <v>0</v>
      </c>
      <c r="B2788" s="151">
        <f t="shared" ref="B2788:B2851" si="487">ROUNDDOWN(A2788/10000,0)</f>
        <v>0</v>
      </c>
      <c r="C2788" s="152">
        <f t="shared" ref="C2788:C2851" si="488">ROUNDDOWN((A2788-B2788*10000)/100,0)</f>
        <v>0</v>
      </c>
      <c r="D2788" s="152">
        <f t="shared" ref="D2788:D2851" si="489">N2788</f>
        <v>0</v>
      </c>
      <c r="E2788" s="152">
        <f t="shared" ref="E2788:E2851" si="490">O2788</f>
        <v>0</v>
      </c>
      <c r="F2788" s="153">
        <f t="shared" ref="F2788:F2851" si="491">P2788</f>
        <v>0</v>
      </c>
      <c r="G2788" s="153">
        <f t="shared" ref="G2788:G2851" si="492">Q2788</f>
        <v>0</v>
      </c>
      <c r="H2788" s="154">
        <f t="shared" ref="H2788:H2851" si="493">T2788</f>
        <v>0</v>
      </c>
      <c r="I2788" s="152" t="e">
        <f t="shared" ref="I2788:I2851" si="494">VLOOKUP(B2788*100+C2788,テスト,2,0)</f>
        <v>#N/A</v>
      </c>
      <c r="K2788" s="152">
        <f t="shared" ref="K2788:K2851" si="495">R2788</f>
        <v>0</v>
      </c>
    </row>
    <row r="2789" spans="1:11" x14ac:dyDescent="0.2">
      <c r="A2789" s="151">
        <f t="shared" si="486"/>
        <v>0</v>
      </c>
      <c r="B2789" s="151">
        <f t="shared" si="487"/>
        <v>0</v>
      </c>
      <c r="C2789" s="152">
        <f t="shared" si="488"/>
        <v>0</v>
      </c>
      <c r="D2789" s="152">
        <f t="shared" si="489"/>
        <v>0</v>
      </c>
      <c r="E2789" s="152">
        <f t="shared" si="490"/>
        <v>0</v>
      </c>
      <c r="F2789" s="153">
        <f t="shared" si="491"/>
        <v>0</v>
      </c>
      <c r="G2789" s="153">
        <f t="shared" si="492"/>
        <v>0</v>
      </c>
      <c r="H2789" s="154">
        <f t="shared" si="493"/>
        <v>0</v>
      </c>
      <c r="I2789" s="152" t="e">
        <f t="shared" si="494"/>
        <v>#N/A</v>
      </c>
      <c r="K2789" s="152">
        <f t="shared" si="495"/>
        <v>0</v>
      </c>
    </row>
    <row r="2790" spans="1:11" x14ac:dyDescent="0.2">
      <c r="A2790" s="151">
        <f t="shared" si="486"/>
        <v>0</v>
      </c>
      <c r="B2790" s="151">
        <f t="shared" si="487"/>
        <v>0</v>
      </c>
      <c r="C2790" s="152">
        <f t="shared" si="488"/>
        <v>0</v>
      </c>
      <c r="D2790" s="152">
        <f t="shared" si="489"/>
        <v>0</v>
      </c>
      <c r="E2790" s="152">
        <f t="shared" si="490"/>
        <v>0</v>
      </c>
      <c r="F2790" s="153">
        <f t="shared" si="491"/>
        <v>0</v>
      </c>
      <c r="G2790" s="153">
        <f t="shared" si="492"/>
        <v>0</v>
      </c>
      <c r="H2790" s="154">
        <f t="shared" si="493"/>
        <v>0</v>
      </c>
      <c r="I2790" s="152" t="e">
        <f t="shared" si="494"/>
        <v>#N/A</v>
      </c>
      <c r="K2790" s="152">
        <f t="shared" si="495"/>
        <v>0</v>
      </c>
    </row>
    <row r="2791" spans="1:11" x14ac:dyDescent="0.2">
      <c r="A2791" s="151">
        <f t="shared" si="486"/>
        <v>0</v>
      </c>
      <c r="B2791" s="151">
        <f t="shared" si="487"/>
        <v>0</v>
      </c>
      <c r="C2791" s="152">
        <f t="shared" si="488"/>
        <v>0</v>
      </c>
      <c r="D2791" s="152">
        <f t="shared" si="489"/>
        <v>0</v>
      </c>
      <c r="E2791" s="152">
        <f t="shared" si="490"/>
        <v>0</v>
      </c>
      <c r="F2791" s="153">
        <f t="shared" si="491"/>
        <v>0</v>
      </c>
      <c r="G2791" s="153">
        <f t="shared" si="492"/>
        <v>0</v>
      </c>
      <c r="H2791" s="154">
        <f t="shared" si="493"/>
        <v>0</v>
      </c>
      <c r="I2791" s="152" t="e">
        <f t="shared" si="494"/>
        <v>#N/A</v>
      </c>
      <c r="K2791" s="152">
        <f t="shared" si="495"/>
        <v>0</v>
      </c>
    </row>
    <row r="2792" spans="1:11" x14ac:dyDescent="0.2">
      <c r="A2792" s="151">
        <f t="shared" si="486"/>
        <v>0</v>
      </c>
      <c r="B2792" s="151">
        <f t="shared" si="487"/>
        <v>0</v>
      </c>
      <c r="C2792" s="152">
        <f t="shared" si="488"/>
        <v>0</v>
      </c>
      <c r="D2792" s="152">
        <f t="shared" si="489"/>
        <v>0</v>
      </c>
      <c r="E2792" s="152">
        <f t="shared" si="490"/>
        <v>0</v>
      </c>
      <c r="F2792" s="153">
        <f t="shared" si="491"/>
        <v>0</v>
      </c>
      <c r="G2792" s="153">
        <f t="shared" si="492"/>
        <v>0</v>
      </c>
      <c r="H2792" s="154">
        <f t="shared" si="493"/>
        <v>0</v>
      </c>
      <c r="I2792" s="152" t="e">
        <f t="shared" si="494"/>
        <v>#N/A</v>
      </c>
      <c r="K2792" s="152">
        <f t="shared" si="495"/>
        <v>0</v>
      </c>
    </row>
    <row r="2793" spans="1:11" x14ac:dyDescent="0.2">
      <c r="A2793" s="151">
        <f t="shared" si="486"/>
        <v>0</v>
      </c>
      <c r="B2793" s="151">
        <f t="shared" si="487"/>
        <v>0</v>
      </c>
      <c r="C2793" s="152">
        <f t="shared" si="488"/>
        <v>0</v>
      </c>
      <c r="D2793" s="152">
        <f t="shared" si="489"/>
        <v>0</v>
      </c>
      <c r="E2793" s="152">
        <f t="shared" si="490"/>
        <v>0</v>
      </c>
      <c r="F2793" s="153">
        <f t="shared" si="491"/>
        <v>0</v>
      </c>
      <c r="G2793" s="153">
        <f t="shared" si="492"/>
        <v>0</v>
      </c>
      <c r="H2793" s="154">
        <f t="shared" si="493"/>
        <v>0</v>
      </c>
      <c r="I2793" s="152" t="e">
        <f t="shared" si="494"/>
        <v>#N/A</v>
      </c>
      <c r="K2793" s="152">
        <f t="shared" si="495"/>
        <v>0</v>
      </c>
    </row>
    <row r="2794" spans="1:11" x14ac:dyDescent="0.2">
      <c r="A2794" s="151">
        <f t="shared" si="486"/>
        <v>0</v>
      </c>
      <c r="B2794" s="151">
        <f t="shared" si="487"/>
        <v>0</v>
      </c>
      <c r="C2794" s="152">
        <f t="shared" si="488"/>
        <v>0</v>
      </c>
      <c r="D2794" s="152">
        <f t="shared" si="489"/>
        <v>0</v>
      </c>
      <c r="E2794" s="152">
        <f t="shared" si="490"/>
        <v>0</v>
      </c>
      <c r="F2794" s="153">
        <f t="shared" si="491"/>
        <v>0</v>
      </c>
      <c r="G2794" s="153">
        <f t="shared" si="492"/>
        <v>0</v>
      </c>
      <c r="H2794" s="154">
        <f t="shared" si="493"/>
        <v>0</v>
      </c>
      <c r="I2794" s="152" t="e">
        <f t="shared" si="494"/>
        <v>#N/A</v>
      </c>
      <c r="K2794" s="152">
        <f t="shared" si="495"/>
        <v>0</v>
      </c>
    </row>
    <row r="2795" spans="1:11" x14ac:dyDescent="0.2">
      <c r="A2795" s="151">
        <f t="shared" si="486"/>
        <v>0</v>
      </c>
      <c r="B2795" s="151">
        <f t="shared" si="487"/>
        <v>0</v>
      </c>
      <c r="C2795" s="152">
        <f t="shared" si="488"/>
        <v>0</v>
      </c>
      <c r="D2795" s="152">
        <f t="shared" si="489"/>
        <v>0</v>
      </c>
      <c r="E2795" s="152">
        <f t="shared" si="490"/>
        <v>0</v>
      </c>
      <c r="F2795" s="153">
        <f t="shared" si="491"/>
        <v>0</v>
      </c>
      <c r="G2795" s="153">
        <f t="shared" si="492"/>
        <v>0</v>
      </c>
      <c r="H2795" s="154">
        <f t="shared" si="493"/>
        <v>0</v>
      </c>
      <c r="I2795" s="152" t="e">
        <f t="shared" si="494"/>
        <v>#N/A</v>
      </c>
      <c r="K2795" s="152">
        <f t="shared" si="495"/>
        <v>0</v>
      </c>
    </row>
    <row r="2796" spans="1:11" x14ac:dyDescent="0.2">
      <c r="A2796" s="151">
        <f t="shared" si="486"/>
        <v>0</v>
      </c>
      <c r="B2796" s="151">
        <f t="shared" si="487"/>
        <v>0</v>
      </c>
      <c r="C2796" s="152">
        <f t="shared" si="488"/>
        <v>0</v>
      </c>
      <c r="D2796" s="152">
        <f t="shared" si="489"/>
        <v>0</v>
      </c>
      <c r="E2796" s="152">
        <f t="shared" si="490"/>
        <v>0</v>
      </c>
      <c r="F2796" s="153">
        <f t="shared" si="491"/>
        <v>0</v>
      </c>
      <c r="G2796" s="153">
        <f t="shared" si="492"/>
        <v>0</v>
      </c>
      <c r="H2796" s="154">
        <f t="shared" si="493"/>
        <v>0</v>
      </c>
      <c r="I2796" s="152" t="e">
        <f t="shared" si="494"/>
        <v>#N/A</v>
      </c>
      <c r="K2796" s="152">
        <f t="shared" si="495"/>
        <v>0</v>
      </c>
    </row>
    <row r="2797" spans="1:11" x14ac:dyDescent="0.2">
      <c r="A2797" s="151">
        <f t="shared" si="486"/>
        <v>0</v>
      </c>
      <c r="B2797" s="151">
        <f t="shared" si="487"/>
        <v>0</v>
      </c>
      <c r="C2797" s="152">
        <f t="shared" si="488"/>
        <v>0</v>
      </c>
      <c r="D2797" s="152">
        <f t="shared" si="489"/>
        <v>0</v>
      </c>
      <c r="E2797" s="152">
        <f t="shared" si="490"/>
        <v>0</v>
      </c>
      <c r="F2797" s="153">
        <f t="shared" si="491"/>
        <v>0</v>
      </c>
      <c r="G2797" s="153">
        <f t="shared" si="492"/>
        <v>0</v>
      </c>
      <c r="H2797" s="154">
        <f t="shared" si="493"/>
        <v>0</v>
      </c>
      <c r="I2797" s="152" t="e">
        <f t="shared" si="494"/>
        <v>#N/A</v>
      </c>
      <c r="K2797" s="152">
        <f t="shared" si="495"/>
        <v>0</v>
      </c>
    </row>
    <row r="2798" spans="1:11" x14ac:dyDescent="0.2">
      <c r="A2798" s="151">
        <f t="shared" si="486"/>
        <v>0</v>
      </c>
      <c r="B2798" s="151">
        <f t="shared" si="487"/>
        <v>0</v>
      </c>
      <c r="C2798" s="152">
        <f t="shared" si="488"/>
        <v>0</v>
      </c>
      <c r="D2798" s="152">
        <f t="shared" si="489"/>
        <v>0</v>
      </c>
      <c r="E2798" s="152">
        <f t="shared" si="490"/>
        <v>0</v>
      </c>
      <c r="F2798" s="153">
        <f t="shared" si="491"/>
        <v>0</v>
      </c>
      <c r="G2798" s="153">
        <f t="shared" si="492"/>
        <v>0</v>
      </c>
      <c r="H2798" s="154">
        <f t="shared" si="493"/>
        <v>0</v>
      </c>
      <c r="I2798" s="152" t="e">
        <f t="shared" si="494"/>
        <v>#N/A</v>
      </c>
      <c r="K2798" s="152">
        <f t="shared" si="495"/>
        <v>0</v>
      </c>
    </row>
    <row r="2799" spans="1:11" x14ac:dyDescent="0.2">
      <c r="A2799" s="151">
        <f t="shared" si="486"/>
        <v>0</v>
      </c>
      <c r="B2799" s="151">
        <f t="shared" si="487"/>
        <v>0</v>
      </c>
      <c r="C2799" s="152">
        <f t="shared" si="488"/>
        <v>0</v>
      </c>
      <c r="D2799" s="152">
        <f t="shared" si="489"/>
        <v>0</v>
      </c>
      <c r="E2799" s="152">
        <f t="shared" si="490"/>
        <v>0</v>
      </c>
      <c r="F2799" s="153">
        <f t="shared" si="491"/>
        <v>0</v>
      </c>
      <c r="G2799" s="153">
        <f t="shared" si="492"/>
        <v>0</v>
      </c>
      <c r="H2799" s="154">
        <f t="shared" si="493"/>
        <v>0</v>
      </c>
      <c r="I2799" s="152" t="e">
        <f t="shared" si="494"/>
        <v>#N/A</v>
      </c>
      <c r="K2799" s="152">
        <f t="shared" si="495"/>
        <v>0</v>
      </c>
    </row>
    <row r="2800" spans="1:11" x14ac:dyDescent="0.2">
      <c r="A2800" s="151">
        <f t="shared" si="486"/>
        <v>0</v>
      </c>
      <c r="B2800" s="151">
        <f t="shared" si="487"/>
        <v>0</v>
      </c>
      <c r="C2800" s="152">
        <f t="shared" si="488"/>
        <v>0</v>
      </c>
      <c r="D2800" s="152">
        <f t="shared" si="489"/>
        <v>0</v>
      </c>
      <c r="E2800" s="152">
        <f t="shared" si="490"/>
        <v>0</v>
      </c>
      <c r="F2800" s="153">
        <f t="shared" si="491"/>
        <v>0</v>
      </c>
      <c r="G2800" s="153">
        <f t="shared" si="492"/>
        <v>0</v>
      </c>
      <c r="H2800" s="154">
        <f t="shared" si="493"/>
        <v>0</v>
      </c>
      <c r="I2800" s="152" t="e">
        <f t="shared" si="494"/>
        <v>#N/A</v>
      </c>
      <c r="K2800" s="152">
        <f t="shared" si="495"/>
        <v>0</v>
      </c>
    </row>
    <row r="2801" spans="1:11" x14ac:dyDescent="0.2">
      <c r="A2801" s="151">
        <f t="shared" si="486"/>
        <v>0</v>
      </c>
      <c r="B2801" s="151">
        <f t="shared" si="487"/>
        <v>0</v>
      </c>
      <c r="C2801" s="152">
        <f t="shared" si="488"/>
        <v>0</v>
      </c>
      <c r="D2801" s="152">
        <f t="shared" si="489"/>
        <v>0</v>
      </c>
      <c r="E2801" s="152">
        <f t="shared" si="490"/>
        <v>0</v>
      </c>
      <c r="F2801" s="153">
        <f t="shared" si="491"/>
        <v>0</v>
      </c>
      <c r="G2801" s="153">
        <f t="shared" si="492"/>
        <v>0</v>
      </c>
      <c r="H2801" s="154">
        <f t="shared" si="493"/>
        <v>0</v>
      </c>
      <c r="I2801" s="152" t="e">
        <f t="shared" si="494"/>
        <v>#N/A</v>
      </c>
      <c r="K2801" s="152">
        <f t="shared" si="495"/>
        <v>0</v>
      </c>
    </row>
    <row r="2802" spans="1:11" x14ac:dyDescent="0.2">
      <c r="A2802" s="151">
        <f t="shared" si="486"/>
        <v>0</v>
      </c>
      <c r="B2802" s="151">
        <f t="shared" si="487"/>
        <v>0</v>
      </c>
      <c r="C2802" s="152">
        <f t="shared" si="488"/>
        <v>0</v>
      </c>
      <c r="D2802" s="152">
        <f t="shared" si="489"/>
        <v>0</v>
      </c>
      <c r="E2802" s="152">
        <f t="shared" si="490"/>
        <v>0</v>
      </c>
      <c r="F2802" s="153">
        <f t="shared" si="491"/>
        <v>0</v>
      </c>
      <c r="G2802" s="153">
        <f t="shared" si="492"/>
        <v>0</v>
      </c>
      <c r="H2802" s="154">
        <f t="shared" si="493"/>
        <v>0</v>
      </c>
      <c r="I2802" s="152" t="e">
        <f t="shared" si="494"/>
        <v>#N/A</v>
      </c>
      <c r="K2802" s="152">
        <f t="shared" si="495"/>
        <v>0</v>
      </c>
    </row>
    <row r="2803" spans="1:11" x14ac:dyDescent="0.2">
      <c r="A2803" s="151">
        <f t="shared" si="486"/>
        <v>0</v>
      </c>
      <c r="B2803" s="151">
        <f t="shared" si="487"/>
        <v>0</v>
      </c>
      <c r="C2803" s="152">
        <f t="shared" si="488"/>
        <v>0</v>
      </c>
      <c r="D2803" s="152">
        <f t="shared" si="489"/>
        <v>0</v>
      </c>
      <c r="E2803" s="152">
        <f t="shared" si="490"/>
        <v>0</v>
      </c>
      <c r="F2803" s="153">
        <f t="shared" si="491"/>
        <v>0</v>
      </c>
      <c r="G2803" s="153">
        <f t="shared" si="492"/>
        <v>0</v>
      </c>
      <c r="H2803" s="154">
        <f t="shared" si="493"/>
        <v>0</v>
      </c>
      <c r="I2803" s="152" t="e">
        <f t="shared" si="494"/>
        <v>#N/A</v>
      </c>
      <c r="K2803" s="152">
        <f t="shared" si="495"/>
        <v>0</v>
      </c>
    </row>
    <row r="2804" spans="1:11" x14ac:dyDescent="0.2">
      <c r="A2804" s="151">
        <f t="shared" si="486"/>
        <v>0</v>
      </c>
      <c r="B2804" s="151">
        <f t="shared" si="487"/>
        <v>0</v>
      </c>
      <c r="C2804" s="152">
        <f t="shared" si="488"/>
        <v>0</v>
      </c>
      <c r="D2804" s="152">
        <f t="shared" si="489"/>
        <v>0</v>
      </c>
      <c r="E2804" s="152">
        <f t="shared" si="490"/>
        <v>0</v>
      </c>
      <c r="F2804" s="153">
        <f t="shared" si="491"/>
        <v>0</v>
      </c>
      <c r="G2804" s="153">
        <f t="shared" si="492"/>
        <v>0</v>
      </c>
      <c r="H2804" s="154">
        <f t="shared" si="493"/>
        <v>0</v>
      </c>
      <c r="I2804" s="152" t="e">
        <f t="shared" si="494"/>
        <v>#N/A</v>
      </c>
      <c r="K2804" s="152">
        <f t="shared" si="495"/>
        <v>0</v>
      </c>
    </row>
    <row r="2805" spans="1:11" x14ac:dyDescent="0.2">
      <c r="A2805" s="151">
        <f t="shared" si="486"/>
        <v>0</v>
      </c>
      <c r="B2805" s="151">
        <f t="shared" si="487"/>
        <v>0</v>
      </c>
      <c r="C2805" s="152">
        <f t="shared" si="488"/>
        <v>0</v>
      </c>
      <c r="D2805" s="152">
        <f t="shared" si="489"/>
        <v>0</v>
      </c>
      <c r="E2805" s="152">
        <f t="shared" si="490"/>
        <v>0</v>
      </c>
      <c r="F2805" s="153">
        <f t="shared" si="491"/>
        <v>0</v>
      </c>
      <c r="G2805" s="153">
        <f t="shared" si="492"/>
        <v>0</v>
      </c>
      <c r="H2805" s="154">
        <f t="shared" si="493"/>
        <v>0</v>
      </c>
      <c r="I2805" s="152" t="e">
        <f t="shared" si="494"/>
        <v>#N/A</v>
      </c>
      <c r="K2805" s="152">
        <f t="shared" si="495"/>
        <v>0</v>
      </c>
    </row>
    <row r="2806" spans="1:11" x14ac:dyDescent="0.2">
      <c r="A2806" s="151">
        <f t="shared" si="486"/>
        <v>0</v>
      </c>
      <c r="B2806" s="151">
        <f t="shared" si="487"/>
        <v>0</v>
      </c>
      <c r="C2806" s="152">
        <f t="shared" si="488"/>
        <v>0</v>
      </c>
      <c r="D2806" s="152">
        <f t="shared" si="489"/>
        <v>0</v>
      </c>
      <c r="E2806" s="152">
        <f t="shared" si="490"/>
        <v>0</v>
      </c>
      <c r="F2806" s="153">
        <f t="shared" si="491"/>
        <v>0</v>
      </c>
      <c r="G2806" s="153">
        <f t="shared" si="492"/>
        <v>0</v>
      </c>
      <c r="H2806" s="154">
        <f t="shared" si="493"/>
        <v>0</v>
      </c>
      <c r="I2806" s="152" t="e">
        <f t="shared" si="494"/>
        <v>#N/A</v>
      </c>
      <c r="K2806" s="152">
        <f t="shared" si="495"/>
        <v>0</v>
      </c>
    </row>
    <row r="2807" spans="1:11" x14ac:dyDescent="0.2">
      <c r="A2807" s="151">
        <f t="shared" si="486"/>
        <v>0</v>
      </c>
      <c r="B2807" s="151">
        <f t="shared" si="487"/>
        <v>0</v>
      </c>
      <c r="C2807" s="152">
        <f t="shared" si="488"/>
        <v>0</v>
      </c>
      <c r="D2807" s="152">
        <f t="shared" si="489"/>
        <v>0</v>
      </c>
      <c r="E2807" s="152">
        <f t="shared" si="490"/>
        <v>0</v>
      </c>
      <c r="F2807" s="153">
        <f t="shared" si="491"/>
        <v>0</v>
      </c>
      <c r="G2807" s="153">
        <f t="shared" si="492"/>
        <v>0</v>
      </c>
      <c r="H2807" s="154">
        <f t="shared" si="493"/>
        <v>0</v>
      </c>
      <c r="I2807" s="152" t="e">
        <f t="shared" si="494"/>
        <v>#N/A</v>
      </c>
      <c r="K2807" s="152">
        <f t="shared" si="495"/>
        <v>0</v>
      </c>
    </row>
    <row r="2808" spans="1:11" x14ac:dyDescent="0.2">
      <c r="A2808" s="151">
        <f t="shared" si="486"/>
        <v>0</v>
      </c>
      <c r="B2808" s="151">
        <f t="shared" si="487"/>
        <v>0</v>
      </c>
      <c r="C2808" s="152">
        <f t="shared" si="488"/>
        <v>0</v>
      </c>
      <c r="D2808" s="152">
        <f t="shared" si="489"/>
        <v>0</v>
      </c>
      <c r="E2808" s="152">
        <f t="shared" si="490"/>
        <v>0</v>
      </c>
      <c r="F2808" s="153">
        <f t="shared" si="491"/>
        <v>0</v>
      </c>
      <c r="G2808" s="153">
        <f t="shared" si="492"/>
        <v>0</v>
      </c>
      <c r="H2808" s="154">
        <f t="shared" si="493"/>
        <v>0</v>
      </c>
      <c r="I2808" s="152" t="e">
        <f t="shared" si="494"/>
        <v>#N/A</v>
      </c>
      <c r="K2808" s="152">
        <f t="shared" si="495"/>
        <v>0</v>
      </c>
    </row>
    <row r="2809" spans="1:11" x14ac:dyDescent="0.2">
      <c r="A2809" s="151">
        <f t="shared" si="486"/>
        <v>0</v>
      </c>
      <c r="B2809" s="151">
        <f t="shared" si="487"/>
        <v>0</v>
      </c>
      <c r="C2809" s="152">
        <f t="shared" si="488"/>
        <v>0</v>
      </c>
      <c r="D2809" s="152">
        <f t="shared" si="489"/>
        <v>0</v>
      </c>
      <c r="E2809" s="152">
        <f t="shared" si="490"/>
        <v>0</v>
      </c>
      <c r="F2809" s="153">
        <f t="shared" si="491"/>
        <v>0</v>
      </c>
      <c r="G2809" s="153">
        <f t="shared" si="492"/>
        <v>0</v>
      </c>
      <c r="H2809" s="154">
        <f t="shared" si="493"/>
        <v>0</v>
      </c>
      <c r="I2809" s="152" t="e">
        <f t="shared" si="494"/>
        <v>#N/A</v>
      </c>
      <c r="K2809" s="152">
        <f t="shared" si="495"/>
        <v>0</v>
      </c>
    </row>
    <row r="2810" spans="1:11" x14ac:dyDescent="0.2">
      <c r="A2810" s="151">
        <f t="shared" si="486"/>
        <v>0</v>
      </c>
      <c r="B2810" s="151">
        <f t="shared" si="487"/>
        <v>0</v>
      </c>
      <c r="C2810" s="152">
        <f t="shared" si="488"/>
        <v>0</v>
      </c>
      <c r="D2810" s="152">
        <f t="shared" si="489"/>
        <v>0</v>
      </c>
      <c r="E2810" s="152">
        <f t="shared" si="490"/>
        <v>0</v>
      </c>
      <c r="F2810" s="153">
        <f t="shared" si="491"/>
        <v>0</v>
      </c>
      <c r="G2810" s="153">
        <f t="shared" si="492"/>
        <v>0</v>
      </c>
      <c r="H2810" s="154">
        <f t="shared" si="493"/>
        <v>0</v>
      </c>
      <c r="I2810" s="152" t="e">
        <f t="shared" si="494"/>
        <v>#N/A</v>
      </c>
      <c r="K2810" s="152">
        <f t="shared" si="495"/>
        <v>0</v>
      </c>
    </row>
    <row r="2811" spans="1:11" x14ac:dyDescent="0.2">
      <c r="A2811" s="151">
        <f t="shared" si="486"/>
        <v>0</v>
      </c>
      <c r="B2811" s="151">
        <f t="shared" si="487"/>
        <v>0</v>
      </c>
      <c r="C2811" s="152">
        <f t="shared" si="488"/>
        <v>0</v>
      </c>
      <c r="D2811" s="152">
        <f t="shared" si="489"/>
        <v>0</v>
      </c>
      <c r="E2811" s="152">
        <f t="shared" si="490"/>
        <v>0</v>
      </c>
      <c r="F2811" s="153">
        <f t="shared" si="491"/>
        <v>0</v>
      </c>
      <c r="G2811" s="153">
        <f t="shared" si="492"/>
        <v>0</v>
      </c>
      <c r="H2811" s="154">
        <f t="shared" si="493"/>
        <v>0</v>
      </c>
      <c r="I2811" s="152" t="e">
        <f t="shared" si="494"/>
        <v>#N/A</v>
      </c>
      <c r="K2811" s="152">
        <f t="shared" si="495"/>
        <v>0</v>
      </c>
    </row>
    <row r="2812" spans="1:11" x14ac:dyDescent="0.2">
      <c r="A2812" s="151">
        <f t="shared" si="486"/>
        <v>0</v>
      </c>
      <c r="B2812" s="151">
        <f t="shared" si="487"/>
        <v>0</v>
      </c>
      <c r="C2812" s="152">
        <f t="shared" si="488"/>
        <v>0</v>
      </c>
      <c r="D2812" s="152">
        <f t="shared" si="489"/>
        <v>0</v>
      </c>
      <c r="E2812" s="152">
        <f t="shared" si="490"/>
        <v>0</v>
      </c>
      <c r="F2812" s="153">
        <f t="shared" si="491"/>
        <v>0</v>
      </c>
      <c r="G2812" s="153">
        <f t="shared" si="492"/>
        <v>0</v>
      </c>
      <c r="H2812" s="154">
        <f t="shared" si="493"/>
        <v>0</v>
      </c>
      <c r="I2812" s="152" t="e">
        <f t="shared" si="494"/>
        <v>#N/A</v>
      </c>
      <c r="K2812" s="152">
        <f t="shared" si="495"/>
        <v>0</v>
      </c>
    </row>
    <row r="2813" spans="1:11" x14ac:dyDescent="0.2">
      <c r="A2813" s="151">
        <f t="shared" si="486"/>
        <v>0</v>
      </c>
      <c r="B2813" s="151">
        <f t="shared" si="487"/>
        <v>0</v>
      </c>
      <c r="C2813" s="152">
        <f t="shared" si="488"/>
        <v>0</v>
      </c>
      <c r="D2813" s="152">
        <f t="shared" si="489"/>
        <v>0</v>
      </c>
      <c r="E2813" s="152">
        <f t="shared" si="490"/>
        <v>0</v>
      </c>
      <c r="F2813" s="153">
        <f t="shared" si="491"/>
        <v>0</v>
      </c>
      <c r="G2813" s="153">
        <f t="shared" si="492"/>
        <v>0</v>
      </c>
      <c r="H2813" s="154">
        <f t="shared" si="493"/>
        <v>0</v>
      </c>
      <c r="I2813" s="152" t="e">
        <f t="shared" si="494"/>
        <v>#N/A</v>
      </c>
      <c r="K2813" s="152">
        <f t="shared" si="495"/>
        <v>0</v>
      </c>
    </row>
    <row r="2814" spans="1:11" x14ac:dyDescent="0.2">
      <c r="A2814" s="151">
        <f t="shared" si="486"/>
        <v>0</v>
      </c>
      <c r="B2814" s="151">
        <f t="shared" si="487"/>
        <v>0</v>
      </c>
      <c r="C2814" s="152">
        <f t="shared" si="488"/>
        <v>0</v>
      </c>
      <c r="D2814" s="152">
        <f t="shared" si="489"/>
        <v>0</v>
      </c>
      <c r="E2814" s="152">
        <f t="shared" si="490"/>
        <v>0</v>
      </c>
      <c r="F2814" s="153">
        <f t="shared" si="491"/>
        <v>0</v>
      </c>
      <c r="G2814" s="153">
        <f t="shared" si="492"/>
        <v>0</v>
      </c>
      <c r="H2814" s="154">
        <f t="shared" si="493"/>
        <v>0</v>
      </c>
      <c r="I2814" s="152" t="e">
        <f t="shared" si="494"/>
        <v>#N/A</v>
      </c>
      <c r="K2814" s="152">
        <f t="shared" si="495"/>
        <v>0</v>
      </c>
    </row>
    <row r="2815" spans="1:11" x14ac:dyDescent="0.2">
      <c r="A2815" s="151">
        <f t="shared" si="486"/>
        <v>0</v>
      </c>
      <c r="B2815" s="151">
        <f t="shared" si="487"/>
        <v>0</v>
      </c>
      <c r="C2815" s="152">
        <f t="shared" si="488"/>
        <v>0</v>
      </c>
      <c r="D2815" s="152">
        <f t="shared" si="489"/>
        <v>0</v>
      </c>
      <c r="E2815" s="152">
        <f t="shared" si="490"/>
        <v>0</v>
      </c>
      <c r="F2815" s="153">
        <f t="shared" si="491"/>
        <v>0</v>
      </c>
      <c r="G2815" s="153">
        <f t="shared" si="492"/>
        <v>0</v>
      </c>
      <c r="H2815" s="154">
        <f t="shared" si="493"/>
        <v>0</v>
      </c>
      <c r="I2815" s="152" t="e">
        <f t="shared" si="494"/>
        <v>#N/A</v>
      </c>
      <c r="K2815" s="152">
        <f t="shared" si="495"/>
        <v>0</v>
      </c>
    </row>
    <row r="2816" spans="1:11" x14ac:dyDescent="0.2">
      <c r="A2816" s="151">
        <f t="shared" si="486"/>
        <v>0</v>
      </c>
      <c r="B2816" s="151">
        <f t="shared" si="487"/>
        <v>0</v>
      </c>
      <c r="C2816" s="152">
        <f t="shared" si="488"/>
        <v>0</v>
      </c>
      <c r="D2816" s="152">
        <f t="shared" si="489"/>
        <v>0</v>
      </c>
      <c r="E2816" s="152">
        <f t="shared" si="490"/>
        <v>0</v>
      </c>
      <c r="F2816" s="153">
        <f t="shared" si="491"/>
        <v>0</v>
      </c>
      <c r="G2816" s="153">
        <f t="shared" si="492"/>
        <v>0</v>
      </c>
      <c r="H2816" s="154">
        <f t="shared" si="493"/>
        <v>0</v>
      </c>
      <c r="I2816" s="152" t="e">
        <f t="shared" si="494"/>
        <v>#N/A</v>
      </c>
      <c r="K2816" s="152">
        <f t="shared" si="495"/>
        <v>0</v>
      </c>
    </row>
    <row r="2817" spans="1:11" x14ac:dyDescent="0.2">
      <c r="A2817" s="151">
        <f t="shared" si="486"/>
        <v>0</v>
      </c>
      <c r="B2817" s="151">
        <f t="shared" si="487"/>
        <v>0</v>
      </c>
      <c r="C2817" s="152">
        <f t="shared" si="488"/>
        <v>0</v>
      </c>
      <c r="D2817" s="152">
        <f t="shared" si="489"/>
        <v>0</v>
      </c>
      <c r="E2817" s="152">
        <f t="shared" si="490"/>
        <v>0</v>
      </c>
      <c r="F2817" s="153">
        <f t="shared" si="491"/>
        <v>0</v>
      </c>
      <c r="G2817" s="153">
        <f t="shared" si="492"/>
        <v>0</v>
      </c>
      <c r="H2817" s="154">
        <f t="shared" si="493"/>
        <v>0</v>
      </c>
      <c r="I2817" s="152" t="e">
        <f t="shared" si="494"/>
        <v>#N/A</v>
      </c>
      <c r="K2817" s="152">
        <f t="shared" si="495"/>
        <v>0</v>
      </c>
    </row>
    <row r="2818" spans="1:11" x14ac:dyDescent="0.2">
      <c r="A2818" s="151">
        <f t="shared" si="486"/>
        <v>0</v>
      </c>
      <c r="B2818" s="151">
        <f t="shared" si="487"/>
        <v>0</v>
      </c>
      <c r="C2818" s="152">
        <f t="shared" si="488"/>
        <v>0</v>
      </c>
      <c r="D2818" s="152">
        <f t="shared" si="489"/>
        <v>0</v>
      </c>
      <c r="E2818" s="152">
        <f t="shared" si="490"/>
        <v>0</v>
      </c>
      <c r="F2818" s="153">
        <f t="shared" si="491"/>
        <v>0</v>
      </c>
      <c r="G2818" s="153">
        <f t="shared" si="492"/>
        <v>0</v>
      </c>
      <c r="H2818" s="154">
        <f t="shared" si="493"/>
        <v>0</v>
      </c>
      <c r="I2818" s="152" t="e">
        <f t="shared" si="494"/>
        <v>#N/A</v>
      </c>
      <c r="K2818" s="152">
        <f t="shared" si="495"/>
        <v>0</v>
      </c>
    </row>
    <row r="2819" spans="1:11" x14ac:dyDescent="0.2">
      <c r="A2819" s="151">
        <f t="shared" si="486"/>
        <v>0</v>
      </c>
      <c r="B2819" s="151">
        <f t="shared" si="487"/>
        <v>0</v>
      </c>
      <c r="C2819" s="152">
        <f t="shared" si="488"/>
        <v>0</v>
      </c>
      <c r="D2819" s="152">
        <f t="shared" si="489"/>
        <v>0</v>
      </c>
      <c r="E2819" s="152">
        <f t="shared" si="490"/>
        <v>0</v>
      </c>
      <c r="F2819" s="153">
        <f t="shared" si="491"/>
        <v>0</v>
      </c>
      <c r="G2819" s="153">
        <f t="shared" si="492"/>
        <v>0</v>
      </c>
      <c r="H2819" s="154">
        <f t="shared" si="493"/>
        <v>0</v>
      </c>
      <c r="I2819" s="152" t="e">
        <f t="shared" si="494"/>
        <v>#N/A</v>
      </c>
      <c r="K2819" s="152">
        <f t="shared" si="495"/>
        <v>0</v>
      </c>
    </row>
    <row r="2820" spans="1:11" x14ac:dyDescent="0.2">
      <c r="A2820" s="151">
        <f t="shared" si="486"/>
        <v>0</v>
      </c>
      <c r="B2820" s="151">
        <f t="shared" si="487"/>
        <v>0</v>
      </c>
      <c r="C2820" s="152">
        <f t="shared" si="488"/>
        <v>0</v>
      </c>
      <c r="D2820" s="152">
        <f t="shared" si="489"/>
        <v>0</v>
      </c>
      <c r="E2820" s="152">
        <f t="shared" si="490"/>
        <v>0</v>
      </c>
      <c r="F2820" s="153">
        <f t="shared" si="491"/>
        <v>0</v>
      </c>
      <c r="G2820" s="153">
        <f t="shared" si="492"/>
        <v>0</v>
      </c>
      <c r="H2820" s="154">
        <f t="shared" si="493"/>
        <v>0</v>
      </c>
      <c r="I2820" s="152" t="e">
        <f t="shared" si="494"/>
        <v>#N/A</v>
      </c>
      <c r="K2820" s="152">
        <f t="shared" si="495"/>
        <v>0</v>
      </c>
    </row>
    <row r="2821" spans="1:11" x14ac:dyDescent="0.2">
      <c r="A2821" s="151">
        <f t="shared" si="486"/>
        <v>0</v>
      </c>
      <c r="B2821" s="151">
        <f t="shared" si="487"/>
        <v>0</v>
      </c>
      <c r="C2821" s="152">
        <f t="shared" si="488"/>
        <v>0</v>
      </c>
      <c r="D2821" s="152">
        <f t="shared" si="489"/>
        <v>0</v>
      </c>
      <c r="E2821" s="152">
        <f t="shared" si="490"/>
        <v>0</v>
      </c>
      <c r="F2821" s="153">
        <f t="shared" si="491"/>
        <v>0</v>
      </c>
      <c r="G2821" s="153">
        <f t="shared" si="492"/>
        <v>0</v>
      </c>
      <c r="H2821" s="154">
        <f t="shared" si="493"/>
        <v>0</v>
      </c>
      <c r="I2821" s="152" t="e">
        <f t="shared" si="494"/>
        <v>#N/A</v>
      </c>
      <c r="K2821" s="152">
        <f t="shared" si="495"/>
        <v>0</v>
      </c>
    </row>
    <row r="2822" spans="1:11" x14ac:dyDescent="0.2">
      <c r="A2822" s="151">
        <f t="shared" si="486"/>
        <v>0</v>
      </c>
      <c r="B2822" s="151">
        <f t="shared" si="487"/>
        <v>0</v>
      </c>
      <c r="C2822" s="152">
        <f t="shared" si="488"/>
        <v>0</v>
      </c>
      <c r="D2822" s="152">
        <f t="shared" si="489"/>
        <v>0</v>
      </c>
      <c r="E2822" s="152">
        <f t="shared" si="490"/>
        <v>0</v>
      </c>
      <c r="F2822" s="153">
        <f t="shared" si="491"/>
        <v>0</v>
      </c>
      <c r="G2822" s="153">
        <f t="shared" si="492"/>
        <v>0</v>
      </c>
      <c r="H2822" s="154">
        <f t="shared" si="493"/>
        <v>0</v>
      </c>
      <c r="I2822" s="152" t="e">
        <f t="shared" si="494"/>
        <v>#N/A</v>
      </c>
      <c r="K2822" s="152">
        <f t="shared" si="495"/>
        <v>0</v>
      </c>
    </row>
    <row r="2823" spans="1:11" x14ac:dyDescent="0.2">
      <c r="A2823" s="151">
        <f t="shared" si="486"/>
        <v>0</v>
      </c>
      <c r="B2823" s="151">
        <f t="shared" si="487"/>
        <v>0</v>
      </c>
      <c r="C2823" s="152">
        <f t="shared" si="488"/>
        <v>0</v>
      </c>
      <c r="D2823" s="152">
        <f t="shared" si="489"/>
        <v>0</v>
      </c>
      <c r="E2823" s="152">
        <f t="shared" si="490"/>
        <v>0</v>
      </c>
      <c r="F2823" s="153">
        <f t="shared" si="491"/>
        <v>0</v>
      </c>
      <c r="G2823" s="153">
        <f t="shared" si="492"/>
        <v>0</v>
      </c>
      <c r="H2823" s="154">
        <f t="shared" si="493"/>
        <v>0</v>
      </c>
      <c r="I2823" s="152" t="e">
        <f t="shared" si="494"/>
        <v>#N/A</v>
      </c>
      <c r="K2823" s="152">
        <f t="shared" si="495"/>
        <v>0</v>
      </c>
    </row>
    <row r="2824" spans="1:11" x14ac:dyDescent="0.2">
      <c r="A2824" s="151">
        <f t="shared" si="486"/>
        <v>0</v>
      </c>
      <c r="B2824" s="151">
        <f t="shared" si="487"/>
        <v>0</v>
      </c>
      <c r="C2824" s="152">
        <f t="shared" si="488"/>
        <v>0</v>
      </c>
      <c r="D2824" s="152">
        <f t="shared" si="489"/>
        <v>0</v>
      </c>
      <c r="E2824" s="152">
        <f t="shared" si="490"/>
        <v>0</v>
      </c>
      <c r="F2824" s="153">
        <f t="shared" si="491"/>
        <v>0</v>
      </c>
      <c r="G2824" s="153">
        <f t="shared" si="492"/>
        <v>0</v>
      </c>
      <c r="H2824" s="154">
        <f t="shared" si="493"/>
        <v>0</v>
      </c>
      <c r="I2824" s="152" t="e">
        <f t="shared" si="494"/>
        <v>#N/A</v>
      </c>
      <c r="K2824" s="151">
        <f t="shared" si="495"/>
        <v>0</v>
      </c>
    </row>
    <row r="2825" spans="1:11" x14ac:dyDescent="0.2">
      <c r="A2825" s="151">
        <f t="shared" si="486"/>
        <v>0</v>
      </c>
      <c r="B2825" s="151">
        <f t="shared" si="487"/>
        <v>0</v>
      </c>
      <c r="C2825" s="152">
        <f t="shared" si="488"/>
        <v>0</v>
      </c>
      <c r="D2825" s="152">
        <f t="shared" si="489"/>
        <v>0</v>
      </c>
      <c r="E2825" s="152">
        <f t="shared" si="490"/>
        <v>0</v>
      </c>
      <c r="F2825" s="153">
        <f t="shared" si="491"/>
        <v>0</v>
      </c>
      <c r="G2825" s="153">
        <f t="shared" si="492"/>
        <v>0</v>
      </c>
      <c r="H2825" s="154">
        <f t="shared" si="493"/>
        <v>0</v>
      </c>
      <c r="I2825" s="152" t="e">
        <f t="shared" si="494"/>
        <v>#N/A</v>
      </c>
      <c r="K2825" s="151">
        <f t="shared" si="495"/>
        <v>0</v>
      </c>
    </row>
    <row r="2826" spans="1:11" x14ac:dyDescent="0.2">
      <c r="A2826" s="151">
        <f t="shared" si="486"/>
        <v>0</v>
      </c>
      <c r="B2826" s="151">
        <f t="shared" si="487"/>
        <v>0</v>
      </c>
      <c r="C2826" s="152">
        <f t="shared" si="488"/>
        <v>0</v>
      </c>
      <c r="D2826" s="152">
        <f t="shared" si="489"/>
        <v>0</v>
      </c>
      <c r="E2826" s="152">
        <f t="shared" si="490"/>
        <v>0</v>
      </c>
      <c r="F2826" s="153">
        <f t="shared" si="491"/>
        <v>0</v>
      </c>
      <c r="G2826" s="153">
        <f t="shared" si="492"/>
        <v>0</v>
      </c>
      <c r="H2826" s="154">
        <f t="shared" si="493"/>
        <v>0</v>
      </c>
      <c r="I2826" s="152" t="e">
        <f t="shared" si="494"/>
        <v>#N/A</v>
      </c>
      <c r="K2826" s="151">
        <f t="shared" si="495"/>
        <v>0</v>
      </c>
    </row>
    <row r="2827" spans="1:11" x14ac:dyDescent="0.2">
      <c r="A2827" s="151">
        <f t="shared" si="486"/>
        <v>0</v>
      </c>
      <c r="B2827" s="151">
        <f t="shared" si="487"/>
        <v>0</v>
      </c>
      <c r="C2827" s="152">
        <f t="shared" si="488"/>
        <v>0</v>
      </c>
      <c r="D2827" s="152">
        <f t="shared" si="489"/>
        <v>0</v>
      </c>
      <c r="E2827" s="152">
        <f t="shared" si="490"/>
        <v>0</v>
      </c>
      <c r="F2827" s="153">
        <f t="shared" si="491"/>
        <v>0</v>
      </c>
      <c r="G2827" s="153">
        <f t="shared" si="492"/>
        <v>0</v>
      </c>
      <c r="H2827" s="154">
        <f t="shared" si="493"/>
        <v>0</v>
      </c>
      <c r="I2827" s="152" t="e">
        <f t="shared" si="494"/>
        <v>#N/A</v>
      </c>
      <c r="K2827" s="151">
        <f t="shared" si="495"/>
        <v>0</v>
      </c>
    </row>
    <row r="2828" spans="1:11" x14ac:dyDescent="0.2">
      <c r="A2828" s="151">
        <f t="shared" si="486"/>
        <v>0</v>
      </c>
      <c r="B2828" s="151">
        <f t="shared" si="487"/>
        <v>0</v>
      </c>
      <c r="C2828" s="152">
        <f t="shared" si="488"/>
        <v>0</v>
      </c>
      <c r="D2828" s="152">
        <f t="shared" si="489"/>
        <v>0</v>
      </c>
      <c r="E2828" s="152">
        <f t="shared" si="490"/>
        <v>0</v>
      </c>
      <c r="F2828" s="153">
        <f t="shared" si="491"/>
        <v>0</v>
      </c>
      <c r="G2828" s="153">
        <f t="shared" si="492"/>
        <v>0</v>
      </c>
      <c r="H2828" s="154">
        <f t="shared" si="493"/>
        <v>0</v>
      </c>
      <c r="I2828" s="152" t="e">
        <f t="shared" si="494"/>
        <v>#N/A</v>
      </c>
      <c r="K2828" s="151">
        <f t="shared" si="495"/>
        <v>0</v>
      </c>
    </row>
    <row r="2829" spans="1:11" x14ac:dyDescent="0.2">
      <c r="A2829" s="151">
        <f t="shared" si="486"/>
        <v>0</v>
      </c>
      <c r="B2829" s="151">
        <f t="shared" si="487"/>
        <v>0</v>
      </c>
      <c r="C2829" s="152">
        <f t="shared" si="488"/>
        <v>0</v>
      </c>
      <c r="D2829" s="152">
        <f t="shared" si="489"/>
        <v>0</v>
      </c>
      <c r="E2829" s="152">
        <f t="shared" si="490"/>
        <v>0</v>
      </c>
      <c r="F2829" s="153">
        <f t="shared" si="491"/>
        <v>0</v>
      </c>
      <c r="G2829" s="153">
        <f t="shared" si="492"/>
        <v>0</v>
      </c>
      <c r="H2829" s="154">
        <f t="shared" si="493"/>
        <v>0</v>
      </c>
      <c r="I2829" s="152" t="e">
        <f t="shared" si="494"/>
        <v>#N/A</v>
      </c>
      <c r="K2829" s="151">
        <f t="shared" si="495"/>
        <v>0</v>
      </c>
    </row>
    <row r="2830" spans="1:11" x14ac:dyDescent="0.2">
      <c r="A2830" s="151">
        <f t="shared" si="486"/>
        <v>0</v>
      </c>
      <c r="B2830" s="151">
        <f t="shared" si="487"/>
        <v>0</v>
      </c>
      <c r="C2830" s="152">
        <f t="shared" si="488"/>
        <v>0</v>
      </c>
      <c r="D2830" s="152">
        <f t="shared" si="489"/>
        <v>0</v>
      </c>
      <c r="E2830" s="152">
        <f t="shared" si="490"/>
        <v>0</v>
      </c>
      <c r="F2830" s="153">
        <f t="shared" si="491"/>
        <v>0</v>
      </c>
      <c r="G2830" s="153">
        <f t="shared" si="492"/>
        <v>0</v>
      </c>
      <c r="H2830" s="154">
        <f t="shared" si="493"/>
        <v>0</v>
      </c>
      <c r="I2830" s="152" t="e">
        <f t="shared" si="494"/>
        <v>#N/A</v>
      </c>
      <c r="K2830" s="151">
        <f t="shared" si="495"/>
        <v>0</v>
      </c>
    </row>
    <row r="2831" spans="1:11" x14ac:dyDescent="0.2">
      <c r="A2831" s="151">
        <f t="shared" si="486"/>
        <v>0</v>
      </c>
      <c r="B2831" s="151">
        <f t="shared" si="487"/>
        <v>0</v>
      </c>
      <c r="C2831" s="152">
        <f t="shared" si="488"/>
        <v>0</v>
      </c>
      <c r="D2831" s="152">
        <f t="shared" si="489"/>
        <v>0</v>
      </c>
      <c r="E2831" s="152">
        <f t="shared" si="490"/>
        <v>0</v>
      </c>
      <c r="F2831" s="153">
        <f t="shared" si="491"/>
        <v>0</v>
      </c>
      <c r="G2831" s="153">
        <f t="shared" si="492"/>
        <v>0</v>
      </c>
      <c r="H2831" s="154">
        <f t="shared" si="493"/>
        <v>0</v>
      </c>
      <c r="I2831" s="152" t="e">
        <f t="shared" si="494"/>
        <v>#N/A</v>
      </c>
      <c r="K2831" s="151">
        <f t="shared" si="495"/>
        <v>0</v>
      </c>
    </row>
    <row r="2832" spans="1:11" x14ac:dyDescent="0.2">
      <c r="A2832" s="151">
        <f t="shared" si="486"/>
        <v>0</v>
      </c>
      <c r="B2832" s="151">
        <f t="shared" si="487"/>
        <v>0</v>
      </c>
      <c r="C2832" s="152">
        <f t="shared" si="488"/>
        <v>0</v>
      </c>
      <c r="D2832" s="152">
        <f t="shared" si="489"/>
        <v>0</v>
      </c>
      <c r="E2832" s="152">
        <f t="shared" si="490"/>
        <v>0</v>
      </c>
      <c r="F2832" s="153">
        <f t="shared" si="491"/>
        <v>0</v>
      </c>
      <c r="G2832" s="153">
        <f t="shared" si="492"/>
        <v>0</v>
      </c>
      <c r="H2832" s="154">
        <f t="shared" si="493"/>
        <v>0</v>
      </c>
      <c r="I2832" s="152" t="e">
        <f t="shared" si="494"/>
        <v>#N/A</v>
      </c>
      <c r="K2832" s="151">
        <f t="shared" si="495"/>
        <v>0</v>
      </c>
    </row>
    <row r="2833" spans="1:11" x14ac:dyDescent="0.2">
      <c r="A2833" s="151">
        <f t="shared" si="486"/>
        <v>0</v>
      </c>
      <c r="B2833" s="151">
        <f t="shared" si="487"/>
        <v>0</v>
      </c>
      <c r="C2833" s="152">
        <f t="shared" si="488"/>
        <v>0</v>
      </c>
      <c r="D2833" s="152">
        <f t="shared" si="489"/>
        <v>0</v>
      </c>
      <c r="E2833" s="152">
        <f t="shared" si="490"/>
        <v>0</v>
      </c>
      <c r="F2833" s="153">
        <f t="shared" si="491"/>
        <v>0</v>
      </c>
      <c r="G2833" s="153">
        <f t="shared" si="492"/>
        <v>0</v>
      </c>
      <c r="H2833" s="154">
        <f t="shared" si="493"/>
        <v>0</v>
      </c>
      <c r="I2833" s="152" t="e">
        <f t="shared" si="494"/>
        <v>#N/A</v>
      </c>
      <c r="K2833" s="151">
        <f t="shared" si="495"/>
        <v>0</v>
      </c>
    </row>
    <row r="2834" spans="1:11" x14ac:dyDescent="0.2">
      <c r="A2834" s="151">
        <f t="shared" si="486"/>
        <v>0</v>
      </c>
      <c r="B2834" s="151">
        <f t="shared" si="487"/>
        <v>0</v>
      </c>
      <c r="C2834" s="152">
        <f t="shared" si="488"/>
        <v>0</v>
      </c>
      <c r="D2834" s="152">
        <f t="shared" si="489"/>
        <v>0</v>
      </c>
      <c r="E2834" s="152">
        <f t="shared" si="490"/>
        <v>0</v>
      </c>
      <c r="F2834" s="153">
        <f t="shared" si="491"/>
        <v>0</v>
      </c>
      <c r="G2834" s="153">
        <f t="shared" si="492"/>
        <v>0</v>
      </c>
      <c r="H2834" s="154">
        <f t="shared" si="493"/>
        <v>0</v>
      </c>
      <c r="I2834" s="152" t="e">
        <f t="shared" si="494"/>
        <v>#N/A</v>
      </c>
      <c r="K2834" s="151">
        <f t="shared" si="495"/>
        <v>0</v>
      </c>
    </row>
    <row r="2835" spans="1:11" x14ac:dyDescent="0.2">
      <c r="A2835" s="151">
        <f t="shared" si="486"/>
        <v>0</v>
      </c>
      <c r="B2835" s="151">
        <f t="shared" si="487"/>
        <v>0</v>
      </c>
      <c r="C2835" s="152">
        <f t="shared" si="488"/>
        <v>0</v>
      </c>
      <c r="D2835" s="152">
        <f t="shared" si="489"/>
        <v>0</v>
      </c>
      <c r="E2835" s="152">
        <f t="shared" si="490"/>
        <v>0</v>
      </c>
      <c r="F2835" s="153">
        <f t="shared" si="491"/>
        <v>0</v>
      </c>
      <c r="G2835" s="153">
        <f t="shared" si="492"/>
        <v>0</v>
      </c>
      <c r="H2835" s="154">
        <f t="shared" si="493"/>
        <v>0</v>
      </c>
      <c r="I2835" s="152" t="e">
        <f t="shared" si="494"/>
        <v>#N/A</v>
      </c>
      <c r="K2835" s="151">
        <f t="shared" si="495"/>
        <v>0</v>
      </c>
    </row>
    <row r="2836" spans="1:11" x14ac:dyDescent="0.2">
      <c r="A2836" s="151">
        <f t="shared" si="486"/>
        <v>0</v>
      </c>
      <c r="B2836" s="151">
        <f t="shared" si="487"/>
        <v>0</v>
      </c>
      <c r="C2836" s="152">
        <f t="shared" si="488"/>
        <v>0</v>
      </c>
      <c r="D2836" s="152">
        <f t="shared" si="489"/>
        <v>0</v>
      </c>
      <c r="E2836" s="152">
        <f t="shared" si="490"/>
        <v>0</v>
      </c>
      <c r="F2836" s="153">
        <f t="shared" si="491"/>
        <v>0</v>
      </c>
      <c r="G2836" s="153">
        <f t="shared" si="492"/>
        <v>0</v>
      </c>
      <c r="H2836" s="154">
        <f t="shared" si="493"/>
        <v>0</v>
      </c>
      <c r="I2836" s="152" t="e">
        <f t="shared" si="494"/>
        <v>#N/A</v>
      </c>
      <c r="K2836" s="151">
        <f t="shared" si="495"/>
        <v>0</v>
      </c>
    </row>
    <row r="2837" spans="1:11" x14ac:dyDescent="0.2">
      <c r="A2837" s="151">
        <f t="shared" si="486"/>
        <v>0</v>
      </c>
      <c r="B2837" s="151">
        <f t="shared" si="487"/>
        <v>0</v>
      </c>
      <c r="C2837" s="152">
        <f t="shared" si="488"/>
        <v>0</v>
      </c>
      <c r="D2837" s="152">
        <f t="shared" si="489"/>
        <v>0</v>
      </c>
      <c r="E2837" s="152">
        <f t="shared" si="490"/>
        <v>0</v>
      </c>
      <c r="F2837" s="153">
        <f t="shared" si="491"/>
        <v>0</v>
      </c>
      <c r="G2837" s="153">
        <f t="shared" si="492"/>
        <v>0</v>
      </c>
      <c r="H2837" s="154">
        <f t="shared" si="493"/>
        <v>0</v>
      </c>
      <c r="I2837" s="152" t="e">
        <f t="shared" si="494"/>
        <v>#N/A</v>
      </c>
      <c r="K2837" s="151">
        <f t="shared" si="495"/>
        <v>0</v>
      </c>
    </row>
    <row r="2838" spans="1:11" x14ac:dyDescent="0.2">
      <c r="A2838" s="151">
        <f t="shared" si="486"/>
        <v>0</v>
      </c>
      <c r="B2838" s="151">
        <f t="shared" si="487"/>
        <v>0</v>
      </c>
      <c r="C2838" s="152">
        <f t="shared" si="488"/>
        <v>0</v>
      </c>
      <c r="D2838" s="152">
        <f t="shared" si="489"/>
        <v>0</v>
      </c>
      <c r="E2838" s="152">
        <f t="shared" si="490"/>
        <v>0</v>
      </c>
      <c r="F2838" s="153">
        <f t="shared" si="491"/>
        <v>0</v>
      </c>
      <c r="G2838" s="153">
        <f t="shared" si="492"/>
        <v>0</v>
      </c>
      <c r="H2838" s="154">
        <f t="shared" si="493"/>
        <v>0</v>
      </c>
      <c r="I2838" s="152" t="e">
        <f t="shared" si="494"/>
        <v>#N/A</v>
      </c>
      <c r="K2838" s="151">
        <f t="shared" si="495"/>
        <v>0</v>
      </c>
    </row>
    <row r="2839" spans="1:11" x14ac:dyDescent="0.2">
      <c r="A2839" s="151">
        <f t="shared" si="486"/>
        <v>0</v>
      </c>
      <c r="B2839" s="151">
        <f t="shared" si="487"/>
        <v>0</v>
      </c>
      <c r="C2839" s="152">
        <f t="shared" si="488"/>
        <v>0</v>
      </c>
      <c r="D2839" s="152">
        <f t="shared" si="489"/>
        <v>0</v>
      </c>
      <c r="E2839" s="152">
        <f t="shared" si="490"/>
        <v>0</v>
      </c>
      <c r="F2839" s="153">
        <f t="shared" si="491"/>
        <v>0</v>
      </c>
      <c r="G2839" s="153">
        <f t="shared" si="492"/>
        <v>0</v>
      </c>
      <c r="H2839" s="154">
        <f t="shared" si="493"/>
        <v>0</v>
      </c>
      <c r="I2839" s="152" t="e">
        <f t="shared" si="494"/>
        <v>#N/A</v>
      </c>
      <c r="K2839" s="151">
        <f t="shared" si="495"/>
        <v>0</v>
      </c>
    </row>
    <row r="2840" spans="1:11" x14ac:dyDescent="0.2">
      <c r="A2840" s="151">
        <f t="shared" si="486"/>
        <v>0</v>
      </c>
      <c r="B2840" s="151">
        <f t="shared" si="487"/>
        <v>0</v>
      </c>
      <c r="C2840" s="152">
        <f t="shared" si="488"/>
        <v>0</v>
      </c>
      <c r="D2840" s="152">
        <f t="shared" si="489"/>
        <v>0</v>
      </c>
      <c r="E2840" s="152">
        <f t="shared" si="490"/>
        <v>0</v>
      </c>
      <c r="F2840" s="153">
        <f t="shared" si="491"/>
        <v>0</v>
      </c>
      <c r="G2840" s="153">
        <f t="shared" si="492"/>
        <v>0</v>
      </c>
      <c r="H2840" s="154">
        <f t="shared" si="493"/>
        <v>0</v>
      </c>
      <c r="I2840" s="152" t="e">
        <f t="shared" si="494"/>
        <v>#N/A</v>
      </c>
      <c r="K2840" s="151">
        <f t="shared" si="495"/>
        <v>0</v>
      </c>
    </row>
    <row r="2841" spans="1:11" x14ac:dyDescent="0.2">
      <c r="A2841" s="151">
        <f t="shared" si="486"/>
        <v>0</v>
      </c>
      <c r="B2841" s="151">
        <f t="shared" si="487"/>
        <v>0</v>
      </c>
      <c r="C2841" s="152">
        <f t="shared" si="488"/>
        <v>0</v>
      </c>
      <c r="D2841" s="152">
        <f t="shared" si="489"/>
        <v>0</v>
      </c>
      <c r="E2841" s="152">
        <f t="shared" si="490"/>
        <v>0</v>
      </c>
      <c r="F2841" s="153">
        <f t="shared" si="491"/>
        <v>0</v>
      </c>
      <c r="G2841" s="153">
        <f t="shared" si="492"/>
        <v>0</v>
      </c>
      <c r="H2841" s="154">
        <f t="shared" si="493"/>
        <v>0</v>
      </c>
      <c r="I2841" s="152" t="e">
        <f t="shared" si="494"/>
        <v>#N/A</v>
      </c>
      <c r="K2841" s="151">
        <f t="shared" si="495"/>
        <v>0</v>
      </c>
    </row>
    <row r="2842" spans="1:11" x14ac:dyDescent="0.2">
      <c r="A2842" s="151">
        <f t="shared" si="486"/>
        <v>0</v>
      </c>
      <c r="B2842" s="151">
        <f t="shared" si="487"/>
        <v>0</v>
      </c>
      <c r="C2842" s="152">
        <f t="shared" si="488"/>
        <v>0</v>
      </c>
      <c r="D2842" s="152">
        <f t="shared" si="489"/>
        <v>0</v>
      </c>
      <c r="E2842" s="152">
        <f t="shared" si="490"/>
        <v>0</v>
      </c>
      <c r="F2842" s="153">
        <f t="shared" si="491"/>
        <v>0</v>
      </c>
      <c r="G2842" s="153">
        <f t="shared" si="492"/>
        <v>0</v>
      </c>
      <c r="H2842" s="154">
        <f t="shared" si="493"/>
        <v>0</v>
      </c>
      <c r="I2842" s="152" t="e">
        <f t="shared" si="494"/>
        <v>#N/A</v>
      </c>
      <c r="K2842" s="151">
        <f t="shared" si="495"/>
        <v>0</v>
      </c>
    </row>
    <row r="2843" spans="1:11" x14ac:dyDescent="0.2">
      <c r="A2843" s="151">
        <f t="shared" si="486"/>
        <v>0</v>
      </c>
      <c r="B2843" s="151">
        <f t="shared" si="487"/>
        <v>0</v>
      </c>
      <c r="C2843" s="152">
        <f t="shared" si="488"/>
        <v>0</v>
      </c>
      <c r="D2843" s="152">
        <f t="shared" si="489"/>
        <v>0</v>
      </c>
      <c r="E2843" s="152">
        <f t="shared" si="490"/>
        <v>0</v>
      </c>
      <c r="F2843" s="153">
        <f t="shared" si="491"/>
        <v>0</v>
      </c>
      <c r="G2843" s="153">
        <f t="shared" si="492"/>
        <v>0</v>
      </c>
      <c r="H2843" s="154">
        <f t="shared" si="493"/>
        <v>0</v>
      </c>
      <c r="I2843" s="152" t="e">
        <f t="shared" si="494"/>
        <v>#N/A</v>
      </c>
      <c r="K2843" s="151">
        <f t="shared" si="495"/>
        <v>0</v>
      </c>
    </row>
    <row r="2844" spans="1:11" x14ac:dyDescent="0.2">
      <c r="A2844" s="151">
        <f t="shared" si="486"/>
        <v>0</v>
      </c>
      <c r="B2844" s="151">
        <f t="shared" si="487"/>
        <v>0</v>
      </c>
      <c r="C2844" s="152">
        <f t="shared" si="488"/>
        <v>0</v>
      </c>
      <c r="D2844" s="152">
        <f t="shared" si="489"/>
        <v>0</v>
      </c>
      <c r="E2844" s="152">
        <f t="shared" si="490"/>
        <v>0</v>
      </c>
      <c r="F2844" s="153">
        <f t="shared" si="491"/>
        <v>0</v>
      </c>
      <c r="G2844" s="153">
        <f t="shared" si="492"/>
        <v>0</v>
      </c>
      <c r="H2844" s="154">
        <f t="shared" si="493"/>
        <v>0</v>
      </c>
      <c r="I2844" s="152" t="e">
        <f t="shared" si="494"/>
        <v>#N/A</v>
      </c>
      <c r="K2844" s="151">
        <f t="shared" si="495"/>
        <v>0</v>
      </c>
    </row>
    <row r="2845" spans="1:11" x14ac:dyDescent="0.2">
      <c r="A2845" s="151">
        <f t="shared" si="486"/>
        <v>0</v>
      </c>
      <c r="B2845" s="151">
        <f t="shared" si="487"/>
        <v>0</v>
      </c>
      <c r="C2845" s="152">
        <f t="shared" si="488"/>
        <v>0</v>
      </c>
      <c r="D2845" s="152">
        <f t="shared" si="489"/>
        <v>0</v>
      </c>
      <c r="E2845" s="152">
        <f t="shared" si="490"/>
        <v>0</v>
      </c>
      <c r="F2845" s="153">
        <f t="shared" si="491"/>
        <v>0</v>
      </c>
      <c r="G2845" s="153">
        <f t="shared" si="492"/>
        <v>0</v>
      </c>
      <c r="H2845" s="154">
        <f t="shared" si="493"/>
        <v>0</v>
      </c>
      <c r="I2845" s="152" t="e">
        <f t="shared" si="494"/>
        <v>#N/A</v>
      </c>
      <c r="K2845" s="151">
        <f t="shared" si="495"/>
        <v>0</v>
      </c>
    </row>
    <row r="2846" spans="1:11" x14ac:dyDescent="0.2">
      <c r="A2846" s="151">
        <f t="shared" si="486"/>
        <v>0</v>
      </c>
      <c r="B2846" s="151">
        <f t="shared" si="487"/>
        <v>0</v>
      </c>
      <c r="C2846" s="152">
        <f t="shared" si="488"/>
        <v>0</v>
      </c>
      <c r="D2846" s="152">
        <f t="shared" si="489"/>
        <v>0</v>
      </c>
      <c r="E2846" s="152">
        <f t="shared" si="490"/>
        <v>0</v>
      </c>
      <c r="F2846" s="153">
        <f t="shared" si="491"/>
        <v>0</v>
      </c>
      <c r="G2846" s="153">
        <f t="shared" si="492"/>
        <v>0</v>
      </c>
      <c r="H2846" s="154">
        <f t="shared" si="493"/>
        <v>0</v>
      </c>
      <c r="I2846" s="152" t="e">
        <f t="shared" si="494"/>
        <v>#N/A</v>
      </c>
      <c r="K2846" s="151">
        <f t="shared" si="495"/>
        <v>0</v>
      </c>
    </row>
    <row r="2847" spans="1:11" x14ac:dyDescent="0.2">
      <c r="A2847" s="151">
        <f t="shared" si="486"/>
        <v>0</v>
      </c>
      <c r="B2847" s="151">
        <f t="shared" si="487"/>
        <v>0</v>
      </c>
      <c r="C2847" s="152">
        <f t="shared" si="488"/>
        <v>0</v>
      </c>
      <c r="D2847" s="152">
        <f t="shared" si="489"/>
        <v>0</v>
      </c>
      <c r="E2847" s="152">
        <f t="shared" si="490"/>
        <v>0</v>
      </c>
      <c r="F2847" s="153">
        <f t="shared" si="491"/>
        <v>0</v>
      </c>
      <c r="G2847" s="153">
        <f t="shared" si="492"/>
        <v>0</v>
      </c>
      <c r="H2847" s="154">
        <f t="shared" si="493"/>
        <v>0</v>
      </c>
      <c r="I2847" s="152" t="e">
        <f t="shared" si="494"/>
        <v>#N/A</v>
      </c>
      <c r="K2847" s="151">
        <f t="shared" si="495"/>
        <v>0</v>
      </c>
    </row>
    <row r="2848" spans="1:11" x14ac:dyDescent="0.2">
      <c r="A2848" s="151">
        <f t="shared" si="486"/>
        <v>0</v>
      </c>
      <c r="B2848" s="151">
        <f t="shared" si="487"/>
        <v>0</v>
      </c>
      <c r="C2848" s="152">
        <f t="shared" si="488"/>
        <v>0</v>
      </c>
      <c r="D2848" s="152">
        <f t="shared" si="489"/>
        <v>0</v>
      </c>
      <c r="E2848" s="152">
        <f t="shared" si="490"/>
        <v>0</v>
      </c>
      <c r="F2848" s="153">
        <f t="shared" si="491"/>
        <v>0</v>
      </c>
      <c r="G2848" s="153">
        <f t="shared" si="492"/>
        <v>0</v>
      </c>
      <c r="H2848" s="154">
        <f t="shared" si="493"/>
        <v>0</v>
      </c>
      <c r="I2848" s="152" t="e">
        <f t="shared" si="494"/>
        <v>#N/A</v>
      </c>
      <c r="K2848" s="151">
        <f t="shared" si="495"/>
        <v>0</v>
      </c>
    </row>
    <row r="2849" spans="1:11" x14ac:dyDescent="0.2">
      <c r="A2849" s="151">
        <f t="shared" si="486"/>
        <v>0</v>
      </c>
      <c r="B2849" s="151">
        <f t="shared" si="487"/>
        <v>0</v>
      </c>
      <c r="C2849" s="152">
        <f t="shared" si="488"/>
        <v>0</v>
      </c>
      <c r="D2849" s="152">
        <f t="shared" si="489"/>
        <v>0</v>
      </c>
      <c r="E2849" s="152">
        <f t="shared" si="490"/>
        <v>0</v>
      </c>
      <c r="F2849" s="153">
        <f t="shared" si="491"/>
        <v>0</v>
      </c>
      <c r="G2849" s="153">
        <f t="shared" si="492"/>
        <v>0</v>
      </c>
      <c r="H2849" s="154">
        <f t="shared" si="493"/>
        <v>0</v>
      </c>
      <c r="I2849" s="152" t="e">
        <f t="shared" si="494"/>
        <v>#N/A</v>
      </c>
      <c r="K2849" s="151">
        <f t="shared" si="495"/>
        <v>0</v>
      </c>
    </row>
    <row r="2850" spans="1:11" x14ac:dyDescent="0.2">
      <c r="A2850" s="151">
        <f t="shared" si="486"/>
        <v>0</v>
      </c>
      <c r="B2850" s="151">
        <f t="shared" si="487"/>
        <v>0</v>
      </c>
      <c r="C2850" s="152">
        <f t="shared" si="488"/>
        <v>0</v>
      </c>
      <c r="D2850" s="152">
        <f t="shared" si="489"/>
        <v>0</v>
      </c>
      <c r="E2850" s="152">
        <f t="shared" si="490"/>
        <v>0</v>
      </c>
      <c r="F2850" s="153">
        <f t="shared" si="491"/>
        <v>0</v>
      </c>
      <c r="G2850" s="153">
        <f t="shared" si="492"/>
        <v>0</v>
      </c>
      <c r="H2850" s="154">
        <f t="shared" si="493"/>
        <v>0</v>
      </c>
      <c r="I2850" s="152" t="e">
        <f t="shared" si="494"/>
        <v>#N/A</v>
      </c>
      <c r="K2850" s="151">
        <f t="shared" si="495"/>
        <v>0</v>
      </c>
    </row>
    <row r="2851" spans="1:11" x14ac:dyDescent="0.2">
      <c r="A2851" s="151">
        <f t="shared" si="486"/>
        <v>0</v>
      </c>
      <c r="B2851" s="151">
        <f t="shared" si="487"/>
        <v>0</v>
      </c>
      <c r="C2851" s="152">
        <f t="shared" si="488"/>
        <v>0</v>
      </c>
      <c r="D2851" s="152">
        <f t="shared" si="489"/>
        <v>0</v>
      </c>
      <c r="E2851" s="152">
        <f t="shared" si="490"/>
        <v>0</v>
      </c>
      <c r="F2851" s="153">
        <f t="shared" si="491"/>
        <v>0</v>
      </c>
      <c r="G2851" s="153">
        <f t="shared" si="492"/>
        <v>0</v>
      </c>
      <c r="H2851" s="154">
        <f t="shared" si="493"/>
        <v>0</v>
      </c>
      <c r="I2851" s="152" t="e">
        <f t="shared" si="494"/>
        <v>#N/A</v>
      </c>
      <c r="K2851" s="151">
        <f t="shared" si="495"/>
        <v>0</v>
      </c>
    </row>
    <row r="2852" spans="1:11" x14ac:dyDescent="0.2">
      <c r="A2852" s="151">
        <f t="shared" ref="A2852:A2915" si="496">M2852</f>
        <v>0</v>
      </c>
      <c r="B2852" s="151">
        <f t="shared" ref="B2852:B2915" si="497">ROUNDDOWN(A2852/10000,0)</f>
        <v>0</v>
      </c>
      <c r="C2852" s="152">
        <f t="shared" ref="C2852:C2915" si="498">ROUNDDOWN((A2852-B2852*10000)/100,0)</f>
        <v>0</v>
      </c>
      <c r="D2852" s="152">
        <f t="shared" ref="D2852:D2915" si="499">N2852</f>
        <v>0</v>
      </c>
      <c r="E2852" s="152">
        <f t="shared" ref="E2852:E2915" si="500">O2852</f>
        <v>0</v>
      </c>
      <c r="F2852" s="153">
        <f t="shared" ref="F2852:F2915" si="501">P2852</f>
        <v>0</v>
      </c>
      <c r="G2852" s="153">
        <f t="shared" ref="G2852:G2915" si="502">Q2852</f>
        <v>0</v>
      </c>
      <c r="H2852" s="154">
        <f t="shared" ref="H2852:H2915" si="503">T2852</f>
        <v>0</v>
      </c>
      <c r="I2852" s="152" t="e">
        <f t="shared" ref="I2852:I2915" si="504">VLOOKUP(B2852*100+C2852,テスト,2,0)</f>
        <v>#N/A</v>
      </c>
      <c r="K2852" s="151">
        <f t="shared" ref="K2852:K2915" si="505">R2852</f>
        <v>0</v>
      </c>
    </row>
    <row r="2853" spans="1:11" x14ac:dyDescent="0.2">
      <c r="A2853" s="151">
        <f t="shared" si="496"/>
        <v>0</v>
      </c>
      <c r="B2853" s="151">
        <f t="shared" si="497"/>
        <v>0</v>
      </c>
      <c r="C2853" s="152">
        <f t="shared" si="498"/>
        <v>0</v>
      </c>
      <c r="D2853" s="152">
        <f t="shared" si="499"/>
        <v>0</v>
      </c>
      <c r="E2853" s="152">
        <f t="shared" si="500"/>
        <v>0</v>
      </c>
      <c r="F2853" s="153">
        <f t="shared" si="501"/>
        <v>0</v>
      </c>
      <c r="G2853" s="153">
        <f t="shared" si="502"/>
        <v>0</v>
      </c>
      <c r="H2853" s="154">
        <f t="shared" si="503"/>
        <v>0</v>
      </c>
      <c r="I2853" s="152" t="e">
        <f t="shared" si="504"/>
        <v>#N/A</v>
      </c>
      <c r="K2853" s="151">
        <f t="shared" si="505"/>
        <v>0</v>
      </c>
    </row>
    <row r="2854" spans="1:11" x14ac:dyDescent="0.2">
      <c r="A2854" s="151">
        <f t="shared" si="496"/>
        <v>0</v>
      </c>
      <c r="B2854" s="151">
        <f t="shared" si="497"/>
        <v>0</v>
      </c>
      <c r="C2854" s="152">
        <f t="shared" si="498"/>
        <v>0</v>
      </c>
      <c r="D2854" s="152">
        <f t="shared" si="499"/>
        <v>0</v>
      </c>
      <c r="E2854" s="152">
        <f t="shared" si="500"/>
        <v>0</v>
      </c>
      <c r="F2854" s="153">
        <f t="shared" si="501"/>
        <v>0</v>
      </c>
      <c r="G2854" s="153">
        <f t="shared" si="502"/>
        <v>0</v>
      </c>
      <c r="H2854" s="154">
        <f t="shared" si="503"/>
        <v>0</v>
      </c>
      <c r="I2854" s="152" t="e">
        <f t="shared" si="504"/>
        <v>#N/A</v>
      </c>
      <c r="K2854" s="151">
        <f t="shared" si="505"/>
        <v>0</v>
      </c>
    </row>
    <row r="2855" spans="1:11" x14ac:dyDescent="0.2">
      <c r="A2855" s="151">
        <f t="shared" si="496"/>
        <v>0</v>
      </c>
      <c r="B2855" s="151">
        <f t="shared" si="497"/>
        <v>0</v>
      </c>
      <c r="C2855" s="152">
        <f t="shared" si="498"/>
        <v>0</v>
      </c>
      <c r="D2855" s="152">
        <f t="shared" si="499"/>
        <v>0</v>
      </c>
      <c r="E2855" s="152">
        <f t="shared" si="500"/>
        <v>0</v>
      </c>
      <c r="F2855" s="153">
        <f t="shared" si="501"/>
        <v>0</v>
      </c>
      <c r="G2855" s="153">
        <f t="shared" si="502"/>
        <v>0</v>
      </c>
      <c r="H2855" s="154">
        <f t="shared" si="503"/>
        <v>0</v>
      </c>
      <c r="I2855" s="152" t="e">
        <f t="shared" si="504"/>
        <v>#N/A</v>
      </c>
      <c r="K2855" s="151">
        <f t="shared" si="505"/>
        <v>0</v>
      </c>
    </row>
    <row r="2856" spans="1:11" x14ac:dyDescent="0.2">
      <c r="A2856" s="151">
        <f t="shared" si="496"/>
        <v>0</v>
      </c>
      <c r="B2856" s="151">
        <f t="shared" si="497"/>
        <v>0</v>
      </c>
      <c r="C2856" s="152">
        <f t="shared" si="498"/>
        <v>0</v>
      </c>
      <c r="D2856" s="152">
        <f t="shared" si="499"/>
        <v>0</v>
      </c>
      <c r="E2856" s="152">
        <f t="shared" si="500"/>
        <v>0</v>
      </c>
      <c r="F2856" s="153">
        <f t="shared" si="501"/>
        <v>0</v>
      </c>
      <c r="G2856" s="153">
        <f t="shared" si="502"/>
        <v>0</v>
      </c>
      <c r="H2856" s="154">
        <f t="shared" si="503"/>
        <v>0</v>
      </c>
      <c r="I2856" s="152" t="e">
        <f t="shared" si="504"/>
        <v>#N/A</v>
      </c>
      <c r="K2856" s="151">
        <f t="shared" si="505"/>
        <v>0</v>
      </c>
    </row>
    <row r="2857" spans="1:11" x14ac:dyDescent="0.2">
      <c r="A2857" s="151">
        <f t="shared" si="496"/>
        <v>0</v>
      </c>
      <c r="B2857" s="151">
        <f t="shared" si="497"/>
        <v>0</v>
      </c>
      <c r="C2857" s="152">
        <f t="shared" si="498"/>
        <v>0</v>
      </c>
      <c r="D2857" s="152">
        <f t="shared" si="499"/>
        <v>0</v>
      </c>
      <c r="E2857" s="152">
        <f t="shared" si="500"/>
        <v>0</v>
      </c>
      <c r="F2857" s="153">
        <f t="shared" si="501"/>
        <v>0</v>
      </c>
      <c r="G2857" s="153">
        <f t="shared" si="502"/>
        <v>0</v>
      </c>
      <c r="H2857" s="154">
        <f t="shared" si="503"/>
        <v>0</v>
      </c>
      <c r="I2857" s="152" t="e">
        <f t="shared" si="504"/>
        <v>#N/A</v>
      </c>
      <c r="K2857" s="151">
        <f t="shared" si="505"/>
        <v>0</v>
      </c>
    </row>
    <row r="2858" spans="1:11" x14ac:dyDescent="0.2">
      <c r="A2858" s="151">
        <f t="shared" si="496"/>
        <v>0</v>
      </c>
      <c r="B2858" s="151">
        <f t="shared" si="497"/>
        <v>0</v>
      </c>
      <c r="C2858" s="152">
        <f t="shared" si="498"/>
        <v>0</v>
      </c>
      <c r="D2858" s="152">
        <f t="shared" si="499"/>
        <v>0</v>
      </c>
      <c r="E2858" s="152">
        <f t="shared" si="500"/>
        <v>0</v>
      </c>
      <c r="F2858" s="153">
        <f t="shared" si="501"/>
        <v>0</v>
      </c>
      <c r="G2858" s="153">
        <f t="shared" si="502"/>
        <v>0</v>
      </c>
      <c r="H2858" s="154">
        <f t="shared" si="503"/>
        <v>0</v>
      </c>
      <c r="I2858" s="152" t="e">
        <f t="shared" si="504"/>
        <v>#N/A</v>
      </c>
      <c r="K2858" s="151">
        <f t="shared" si="505"/>
        <v>0</v>
      </c>
    </row>
    <row r="2859" spans="1:11" x14ac:dyDescent="0.2">
      <c r="A2859" s="151">
        <f t="shared" si="496"/>
        <v>0</v>
      </c>
      <c r="B2859" s="151">
        <f t="shared" si="497"/>
        <v>0</v>
      </c>
      <c r="C2859" s="152">
        <f t="shared" si="498"/>
        <v>0</v>
      </c>
      <c r="D2859" s="152">
        <f t="shared" si="499"/>
        <v>0</v>
      </c>
      <c r="E2859" s="152">
        <f t="shared" si="500"/>
        <v>0</v>
      </c>
      <c r="F2859" s="153">
        <f t="shared" si="501"/>
        <v>0</v>
      </c>
      <c r="G2859" s="153">
        <f t="shared" si="502"/>
        <v>0</v>
      </c>
      <c r="H2859" s="154">
        <f t="shared" si="503"/>
        <v>0</v>
      </c>
      <c r="I2859" s="152" t="e">
        <f t="shared" si="504"/>
        <v>#N/A</v>
      </c>
      <c r="K2859" s="151">
        <f t="shared" si="505"/>
        <v>0</v>
      </c>
    </row>
    <row r="2860" spans="1:11" x14ac:dyDescent="0.2">
      <c r="A2860" s="151">
        <f t="shared" si="496"/>
        <v>0</v>
      </c>
      <c r="B2860" s="151">
        <f t="shared" si="497"/>
        <v>0</v>
      </c>
      <c r="C2860" s="152">
        <f t="shared" si="498"/>
        <v>0</v>
      </c>
      <c r="D2860" s="152">
        <f t="shared" si="499"/>
        <v>0</v>
      </c>
      <c r="E2860" s="152">
        <f t="shared" si="500"/>
        <v>0</v>
      </c>
      <c r="F2860" s="153">
        <f t="shared" si="501"/>
        <v>0</v>
      </c>
      <c r="G2860" s="153">
        <f t="shared" si="502"/>
        <v>0</v>
      </c>
      <c r="H2860" s="154">
        <f t="shared" si="503"/>
        <v>0</v>
      </c>
      <c r="I2860" s="152" t="e">
        <f t="shared" si="504"/>
        <v>#N/A</v>
      </c>
      <c r="K2860" s="151">
        <f t="shared" si="505"/>
        <v>0</v>
      </c>
    </row>
    <row r="2861" spans="1:11" x14ac:dyDescent="0.2">
      <c r="A2861" s="151">
        <f t="shared" si="496"/>
        <v>0</v>
      </c>
      <c r="B2861" s="151">
        <f t="shared" si="497"/>
        <v>0</v>
      </c>
      <c r="C2861" s="152">
        <f t="shared" si="498"/>
        <v>0</v>
      </c>
      <c r="D2861" s="152">
        <f t="shared" si="499"/>
        <v>0</v>
      </c>
      <c r="E2861" s="152">
        <f t="shared" si="500"/>
        <v>0</v>
      </c>
      <c r="F2861" s="153">
        <f t="shared" si="501"/>
        <v>0</v>
      </c>
      <c r="G2861" s="153">
        <f t="shared" si="502"/>
        <v>0</v>
      </c>
      <c r="H2861" s="154">
        <f t="shared" si="503"/>
        <v>0</v>
      </c>
      <c r="I2861" s="152" t="e">
        <f t="shared" si="504"/>
        <v>#N/A</v>
      </c>
      <c r="K2861" s="151">
        <f t="shared" si="505"/>
        <v>0</v>
      </c>
    </row>
    <row r="2862" spans="1:11" x14ac:dyDescent="0.2">
      <c r="A2862" s="151">
        <f t="shared" si="496"/>
        <v>0</v>
      </c>
      <c r="B2862" s="151">
        <f t="shared" si="497"/>
        <v>0</v>
      </c>
      <c r="C2862" s="152">
        <f t="shared" si="498"/>
        <v>0</v>
      </c>
      <c r="D2862" s="152">
        <f t="shared" si="499"/>
        <v>0</v>
      </c>
      <c r="E2862" s="152">
        <f t="shared" si="500"/>
        <v>0</v>
      </c>
      <c r="F2862" s="153">
        <f t="shared" si="501"/>
        <v>0</v>
      </c>
      <c r="G2862" s="153">
        <f t="shared" si="502"/>
        <v>0</v>
      </c>
      <c r="H2862" s="154">
        <f t="shared" si="503"/>
        <v>0</v>
      </c>
      <c r="I2862" s="152" t="e">
        <f t="shared" si="504"/>
        <v>#N/A</v>
      </c>
      <c r="K2862" s="151">
        <f t="shared" si="505"/>
        <v>0</v>
      </c>
    </row>
    <row r="2863" spans="1:11" x14ac:dyDescent="0.2">
      <c r="A2863" s="151">
        <f t="shared" si="496"/>
        <v>0</v>
      </c>
      <c r="B2863" s="151">
        <f t="shared" si="497"/>
        <v>0</v>
      </c>
      <c r="C2863" s="152">
        <f t="shared" si="498"/>
        <v>0</v>
      </c>
      <c r="D2863" s="152">
        <f t="shared" si="499"/>
        <v>0</v>
      </c>
      <c r="E2863" s="152">
        <f t="shared" si="500"/>
        <v>0</v>
      </c>
      <c r="F2863" s="153">
        <f t="shared" si="501"/>
        <v>0</v>
      </c>
      <c r="G2863" s="153">
        <f t="shared" si="502"/>
        <v>0</v>
      </c>
      <c r="H2863" s="154">
        <f t="shared" si="503"/>
        <v>0</v>
      </c>
      <c r="I2863" s="152" t="e">
        <f t="shared" si="504"/>
        <v>#N/A</v>
      </c>
      <c r="K2863" s="151">
        <f t="shared" si="505"/>
        <v>0</v>
      </c>
    </row>
    <row r="2864" spans="1:11" x14ac:dyDescent="0.2">
      <c r="A2864" s="151">
        <f t="shared" si="496"/>
        <v>0</v>
      </c>
      <c r="B2864" s="151">
        <f t="shared" si="497"/>
        <v>0</v>
      </c>
      <c r="C2864" s="152">
        <f t="shared" si="498"/>
        <v>0</v>
      </c>
      <c r="D2864" s="152">
        <f t="shared" si="499"/>
        <v>0</v>
      </c>
      <c r="E2864" s="152">
        <f t="shared" si="500"/>
        <v>0</v>
      </c>
      <c r="F2864" s="153">
        <f t="shared" si="501"/>
        <v>0</v>
      </c>
      <c r="G2864" s="153">
        <f t="shared" si="502"/>
        <v>0</v>
      </c>
      <c r="H2864" s="154">
        <f t="shared" si="503"/>
        <v>0</v>
      </c>
      <c r="I2864" s="152" t="e">
        <f t="shared" si="504"/>
        <v>#N/A</v>
      </c>
      <c r="K2864" s="151">
        <f t="shared" si="505"/>
        <v>0</v>
      </c>
    </row>
    <row r="2865" spans="1:11" x14ac:dyDescent="0.2">
      <c r="A2865" s="151">
        <f t="shared" si="496"/>
        <v>0</v>
      </c>
      <c r="B2865" s="151">
        <f t="shared" si="497"/>
        <v>0</v>
      </c>
      <c r="C2865" s="152">
        <f t="shared" si="498"/>
        <v>0</v>
      </c>
      <c r="D2865" s="152">
        <f t="shared" si="499"/>
        <v>0</v>
      </c>
      <c r="E2865" s="152">
        <f t="shared" si="500"/>
        <v>0</v>
      </c>
      <c r="F2865" s="153">
        <f t="shared" si="501"/>
        <v>0</v>
      </c>
      <c r="G2865" s="153">
        <f t="shared" si="502"/>
        <v>0</v>
      </c>
      <c r="H2865" s="154">
        <f t="shared" si="503"/>
        <v>0</v>
      </c>
      <c r="I2865" s="152" t="e">
        <f t="shared" si="504"/>
        <v>#N/A</v>
      </c>
      <c r="K2865" s="151">
        <f t="shared" si="505"/>
        <v>0</v>
      </c>
    </row>
    <row r="2866" spans="1:11" x14ac:dyDescent="0.2">
      <c r="A2866" s="151">
        <f t="shared" si="496"/>
        <v>0</v>
      </c>
      <c r="B2866" s="151">
        <f t="shared" si="497"/>
        <v>0</v>
      </c>
      <c r="C2866" s="152">
        <f t="shared" si="498"/>
        <v>0</v>
      </c>
      <c r="D2866" s="152">
        <f t="shared" si="499"/>
        <v>0</v>
      </c>
      <c r="E2866" s="152">
        <f t="shared" si="500"/>
        <v>0</v>
      </c>
      <c r="F2866" s="153">
        <f t="shared" si="501"/>
        <v>0</v>
      </c>
      <c r="G2866" s="153">
        <f t="shared" si="502"/>
        <v>0</v>
      </c>
      <c r="H2866" s="154">
        <f t="shared" si="503"/>
        <v>0</v>
      </c>
      <c r="I2866" s="152" t="e">
        <f t="shared" si="504"/>
        <v>#N/A</v>
      </c>
      <c r="K2866" s="151">
        <f t="shared" si="505"/>
        <v>0</v>
      </c>
    </row>
    <row r="2867" spans="1:11" x14ac:dyDescent="0.2">
      <c r="A2867" s="151">
        <f t="shared" si="496"/>
        <v>0</v>
      </c>
      <c r="B2867" s="151">
        <f t="shared" si="497"/>
        <v>0</v>
      </c>
      <c r="C2867" s="152">
        <f t="shared" si="498"/>
        <v>0</v>
      </c>
      <c r="D2867" s="152">
        <f t="shared" si="499"/>
        <v>0</v>
      </c>
      <c r="E2867" s="152">
        <f t="shared" si="500"/>
        <v>0</v>
      </c>
      <c r="F2867" s="153">
        <f t="shared" si="501"/>
        <v>0</v>
      </c>
      <c r="G2867" s="153">
        <f t="shared" si="502"/>
        <v>0</v>
      </c>
      <c r="H2867" s="154">
        <f t="shared" si="503"/>
        <v>0</v>
      </c>
      <c r="I2867" s="152" t="e">
        <f t="shared" si="504"/>
        <v>#N/A</v>
      </c>
      <c r="K2867" s="151">
        <f t="shared" si="505"/>
        <v>0</v>
      </c>
    </row>
    <row r="2868" spans="1:11" x14ac:dyDescent="0.2">
      <c r="A2868" s="151">
        <f t="shared" si="496"/>
        <v>0</v>
      </c>
      <c r="B2868" s="151">
        <f t="shared" si="497"/>
        <v>0</v>
      </c>
      <c r="C2868" s="152">
        <f t="shared" si="498"/>
        <v>0</v>
      </c>
      <c r="D2868" s="152">
        <f t="shared" si="499"/>
        <v>0</v>
      </c>
      <c r="E2868" s="152">
        <f t="shared" si="500"/>
        <v>0</v>
      </c>
      <c r="F2868" s="153">
        <f t="shared" si="501"/>
        <v>0</v>
      </c>
      <c r="G2868" s="153">
        <f t="shared" si="502"/>
        <v>0</v>
      </c>
      <c r="H2868" s="154">
        <f t="shared" si="503"/>
        <v>0</v>
      </c>
      <c r="I2868" s="152" t="e">
        <f t="shared" si="504"/>
        <v>#N/A</v>
      </c>
      <c r="K2868" s="151">
        <f t="shared" si="505"/>
        <v>0</v>
      </c>
    </row>
    <row r="2869" spans="1:11" x14ac:dyDescent="0.2">
      <c r="A2869" s="151">
        <f t="shared" si="496"/>
        <v>0</v>
      </c>
      <c r="B2869" s="151">
        <f t="shared" si="497"/>
        <v>0</v>
      </c>
      <c r="C2869" s="152">
        <f t="shared" si="498"/>
        <v>0</v>
      </c>
      <c r="D2869" s="152">
        <f t="shared" si="499"/>
        <v>0</v>
      </c>
      <c r="E2869" s="152">
        <f t="shared" si="500"/>
        <v>0</v>
      </c>
      <c r="F2869" s="153">
        <f t="shared" si="501"/>
        <v>0</v>
      </c>
      <c r="G2869" s="153">
        <f t="shared" si="502"/>
        <v>0</v>
      </c>
      <c r="H2869" s="154">
        <f t="shared" si="503"/>
        <v>0</v>
      </c>
      <c r="I2869" s="152" t="e">
        <f t="shared" si="504"/>
        <v>#N/A</v>
      </c>
      <c r="K2869" s="151">
        <f t="shared" si="505"/>
        <v>0</v>
      </c>
    </row>
    <row r="2870" spans="1:11" x14ac:dyDescent="0.2">
      <c r="A2870" s="151">
        <f t="shared" si="496"/>
        <v>0</v>
      </c>
      <c r="B2870" s="151">
        <f t="shared" si="497"/>
        <v>0</v>
      </c>
      <c r="C2870" s="152">
        <f t="shared" si="498"/>
        <v>0</v>
      </c>
      <c r="D2870" s="152">
        <f t="shared" si="499"/>
        <v>0</v>
      </c>
      <c r="E2870" s="152">
        <f t="shared" si="500"/>
        <v>0</v>
      </c>
      <c r="F2870" s="153">
        <f t="shared" si="501"/>
        <v>0</v>
      </c>
      <c r="G2870" s="153">
        <f t="shared" si="502"/>
        <v>0</v>
      </c>
      <c r="H2870" s="154">
        <f t="shared" si="503"/>
        <v>0</v>
      </c>
      <c r="I2870" s="152" t="e">
        <f t="shared" si="504"/>
        <v>#N/A</v>
      </c>
      <c r="K2870" s="151">
        <f t="shared" si="505"/>
        <v>0</v>
      </c>
    </row>
    <row r="2871" spans="1:11" x14ac:dyDescent="0.2">
      <c r="A2871" s="151">
        <f t="shared" si="496"/>
        <v>0</v>
      </c>
      <c r="B2871" s="151">
        <f t="shared" si="497"/>
        <v>0</v>
      </c>
      <c r="C2871" s="152">
        <f t="shared" si="498"/>
        <v>0</v>
      </c>
      <c r="D2871" s="152">
        <f t="shared" si="499"/>
        <v>0</v>
      </c>
      <c r="E2871" s="152">
        <f t="shared" si="500"/>
        <v>0</v>
      </c>
      <c r="F2871" s="153">
        <f t="shared" si="501"/>
        <v>0</v>
      </c>
      <c r="G2871" s="153">
        <f t="shared" si="502"/>
        <v>0</v>
      </c>
      <c r="H2871" s="154">
        <f t="shared" si="503"/>
        <v>0</v>
      </c>
      <c r="I2871" s="152" t="e">
        <f t="shared" si="504"/>
        <v>#N/A</v>
      </c>
      <c r="K2871" s="151">
        <f t="shared" si="505"/>
        <v>0</v>
      </c>
    </row>
    <row r="2872" spans="1:11" x14ac:dyDescent="0.2">
      <c r="A2872" s="151">
        <f t="shared" si="496"/>
        <v>0</v>
      </c>
      <c r="B2872" s="151">
        <f t="shared" si="497"/>
        <v>0</v>
      </c>
      <c r="C2872" s="152">
        <f t="shared" si="498"/>
        <v>0</v>
      </c>
      <c r="D2872" s="152">
        <f t="shared" si="499"/>
        <v>0</v>
      </c>
      <c r="E2872" s="152">
        <f t="shared" si="500"/>
        <v>0</v>
      </c>
      <c r="F2872" s="153">
        <f t="shared" si="501"/>
        <v>0</v>
      </c>
      <c r="G2872" s="153">
        <f t="shared" si="502"/>
        <v>0</v>
      </c>
      <c r="H2872" s="154">
        <f t="shared" si="503"/>
        <v>0</v>
      </c>
      <c r="I2872" s="152" t="e">
        <f t="shared" si="504"/>
        <v>#N/A</v>
      </c>
      <c r="K2872" s="151">
        <f t="shared" si="505"/>
        <v>0</v>
      </c>
    </row>
    <row r="2873" spans="1:11" x14ac:dyDescent="0.2">
      <c r="A2873" s="151">
        <f t="shared" si="496"/>
        <v>0</v>
      </c>
      <c r="B2873" s="151">
        <f t="shared" si="497"/>
        <v>0</v>
      </c>
      <c r="C2873" s="152">
        <f t="shared" si="498"/>
        <v>0</v>
      </c>
      <c r="D2873" s="152">
        <f t="shared" si="499"/>
        <v>0</v>
      </c>
      <c r="E2873" s="152">
        <f t="shared" si="500"/>
        <v>0</v>
      </c>
      <c r="F2873" s="153">
        <f t="shared" si="501"/>
        <v>0</v>
      </c>
      <c r="G2873" s="153">
        <f t="shared" si="502"/>
        <v>0</v>
      </c>
      <c r="H2873" s="154">
        <f t="shared" si="503"/>
        <v>0</v>
      </c>
      <c r="I2873" s="152" t="e">
        <f t="shared" si="504"/>
        <v>#N/A</v>
      </c>
      <c r="K2873" s="151">
        <f t="shared" si="505"/>
        <v>0</v>
      </c>
    </row>
    <row r="2874" spans="1:11" x14ac:dyDescent="0.2">
      <c r="A2874" s="151">
        <f t="shared" si="496"/>
        <v>0</v>
      </c>
      <c r="B2874" s="151">
        <f t="shared" si="497"/>
        <v>0</v>
      </c>
      <c r="C2874" s="152">
        <f t="shared" si="498"/>
        <v>0</v>
      </c>
      <c r="D2874" s="152">
        <f t="shared" si="499"/>
        <v>0</v>
      </c>
      <c r="E2874" s="152">
        <f t="shared" si="500"/>
        <v>0</v>
      </c>
      <c r="F2874" s="153">
        <f t="shared" si="501"/>
        <v>0</v>
      </c>
      <c r="G2874" s="153">
        <f t="shared" si="502"/>
        <v>0</v>
      </c>
      <c r="H2874" s="154">
        <f t="shared" si="503"/>
        <v>0</v>
      </c>
      <c r="I2874" s="152" t="e">
        <f t="shared" si="504"/>
        <v>#N/A</v>
      </c>
      <c r="K2874" s="151">
        <f t="shared" si="505"/>
        <v>0</v>
      </c>
    </row>
    <row r="2875" spans="1:11" x14ac:dyDescent="0.2">
      <c r="A2875" s="151">
        <f t="shared" si="496"/>
        <v>0</v>
      </c>
      <c r="B2875" s="151">
        <f t="shared" si="497"/>
        <v>0</v>
      </c>
      <c r="C2875" s="152">
        <f t="shared" si="498"/>
        <v>0</v>
      </c>
      <c r="D2875" s="152">
        <f t="shared" si="499"/>
        <v>0</v>
      </c>
      <c r="E2875" s="152">
        <f t="shared" si="500"/>
        <v>0</v>
      </c>
      <c r="F2875" s="153">
        <f t="shared" si="501"/>
        <v>0</v>
      </c>
      <c r="G2875" s="153">
        <f t="shared" si="502"/>
        <v>0</v>
      </c>
      <c r="H2875" s="154">
        <f t="shared" si="503"/>
        <v>0</v>
      </c>
      <c r="I2875" s="152" t="e">
        <f t="shared" si="504"/>
        <v>#N/A</v>
      </c>
      <c r="K2875" s="151">
        <f t="shared" si="505"/>
        <v>0</v>
      </c>
    </row>
    <row r="2876" spans="1:11" x14ac:dyDescent="0.2">
      <c r="A2876" s="151">
        <f t="shared" si="496"/>
        <v>0</v>
      </c>
      <c r="B2876" s="151">
        <f t="shared" si="497"/>
        <v>0</v>
      </c>
      <c r="C2876" s="152">
        <f t="shared" si="498"/>
        <v>0</v>
      </c>
      <c r="D2876" s="152">
        <f t="shared" si="499"/>
        <v>0</v>
      </c>
      <c r="E2876" s="152">
        <f t="shared" si="500"/>
        <v>0</v>
      </c>
      <c r="F2876" s="153">
        <f t="shared" si="501"/>
        <v>0</v>
      </c>
      <c r="G2876" s="153">
        <f t="shared" si="502"/>
        <v>0</v>
      </c>
      <c r="H2876" s="154">
        <f t="shared" si="503"/>
        <v>0</v>
      </c>
      <c r="I2876" s="152" t="e">
        <f t="shared" si="504"/>
        <v>#N/A</v>
      </c>
      <c r="K2876" s="151">
        <f t="shared" si="505"/>
        <v>0</v>
      </c>
    </row>
    <row r="2877" spans="1:11" x14ac:dyDescent="0.2">
      <c r="A2877" s="151">
        <f t="shared" si="496"/>
        <v>0</v>
      </c>
      <c r="B2877" s="151">
        <f t="shared" si="497"/>
        <v>0</v>
      </c>
      <c r="C2877" s="152">
        <f t="shared" si="498"/>
        <v>0</v>
      </c>
      <c r="D2877" s="152">
        <f t="shared" si="499"/>
        <v>0</v>
      </c>
      <c r="E2877" s="152">
        <f t="shared" si="500"/>
        <v>0</v>
      </c>
      <c r="F2877" s="153">
        <f t="shared" si="501"/>
        <v>0</v>
      </c>
      <c r="G2877" s="153">
        <f t="shared" si="502"/>
        <v>0</v>
      </c>
      <c r="H2877" s="154">
        <f t="shared" si="503"/>
        <v>0</v>
      </c>
      <c r="I2877" s="152" t="e">
        <f t="shared" si="504"/>
        <v>#N/A</v>
      </c>
      <c r="K2877" s="151">
        <f t="shared" si="505"/>
        <v>0</v>
      </c>
    </row>
    <row r="2878" spans="1:11" x14ac:dyDescent="0.2">
      <c r="A2878" s="151">
        <f t="shared" si="496"/>
        <v>0</v>
      </c>
      <c r="B2878" s="151">
        <f t="shared" si="497"/>
        <v>0</v>
      </c>
      <c r="C2878" s="152">
        <f t="shared" si="498"/>
        <v>0</v>
      </c>
      <c r="D2878" s="152">
        <f t="shared" si="499"/>
        <v>0</v>
      </c>
      <c r="E2878" s="152">
        <f t="shared" si="500"/>
        <v>0</v>
      </c>
      <c r="F2878" s="153">
        <f t="shared" si="501"/>
        <v>0</v>
      </c>
      <c r="G2878" s="153">
        <f t="shared" si="502"/>
        <v>0</v>
      </c>
      <c r="H2878" s="154">
        <f t="shared" si="503"/>
        <v>0</v>
      </c>
      <c r="I2878" s="152" t="e">
        <f t="shared" si="504"/>
        <v>#N/A</v>
      </c>
      <c r="K2878" s="151">
        <f t="shared" si="505"/>
        <v>0</v>
      </c>
    </row>
    <row r="2879" spans="1:11" x14ac:dyDescent="0.2">
      <c r="A2879" s="151">
        <f t="shared" si="496"/>
        <v>0</v>
      </c>
      <c r="B2879" s="151">
        <f t="shared" si="497"/>
        <v>0</v>
      </c>
      <c r="C2879" s="152">
        <f t="shared" si="498"/>
        <v>0</v>
      </c>
      <c r="D2879" s="152">
        <f t="shared" si="499"/>
        <v>0</v>
      </c>
      <c r="E2879" s="152">
        <f t="shared" si="500"/>
        <v>0</v>
      </c>
      <c r="F2879" s="153">
        <f t="shared" si="501"/>
        <v>0</v>
      </c>
      <c r="G2879" s="153">
        <f t="shared" si="502"/>
        <v>0</v>
      </c>
      <c r="H2879" s="154">
        <f t="shared" si="503"/>
        <v>0</v>
      </c>
      <c r="I2879" s="152" t="e">
        <f t="shared" si="504"/>
        <v>#N/A</v>
      </c>
      <c r="K2879" s="151">
        <f t="shared" si="505"/>
        <v>0</v>
      </c>
    </row>
    <row r="2880" spans="1:11" x14ac:dyDescent="0.2">
      <c r="A2880" s="151">
        <f t="shared" si="496"/>
        <v>0</v>
      </c>
      <c r="B2880" s="151">
        <f t="shared" si="497"/>
        <v>0</v>
      </c>
      <c r="C2880" s="152">
        <f t="shared" si="498"/>
        <v>0</v>
      </c>
      <c r="D2880" s="152">
        <f t="shared" si="499"/>
        <v>0</v>
      </c>
      <c r="E2880" s="152">
        <f t="shared" si="500"/>
        <v>0</v>
      </c>
      <c r="F2880" s="153">
        <f t="shared" si="501"/>
        <v>0</v>
      </c>
      <c r="G2880" s="153">
        <f t="shared" si="502"/>
        <v>0</v>
      </c>
      <c r="H2880" s="154">
        <f t="shared" si="503"/>
        <v>0</v>
      </c>
      <c r="I2880" s="152" t="e">
        <f t="shared" si="504"/>
        <v>#N/A</v>
      </c>
      <c r="K2880" s="151">
        <f t="shared" si="505"/>
        <v>0</v>
      </c>
    </row>
    <row r="2881" spans="1:11" x14ac:dyDescent="0.2">
      <c r="A2881" s="151">
        <f t="shared" si="496"/>
        <v>0</v>
      </c>
      <c r="B2881" s="151">
        <f t="shared" si="497"/>
        <v>0</v>
      </c>
      <c r="C2881" s="152">
        <f t="shared" si="498"/>
        <v>0</v>
      </c>
      <c r="D2881" s="152">
        <f t="shared" si="499"/>
        <v>0</v>
      </c>
      <c r="E2881" s="152">
        <f t="shared" si="500"/>
        <v>0</v>
      </c>
      <c r="F2881" s="153">
        <f t="shared" si="501"/>
        <v>0</v>
      </c>
      <c r="G2881" s="153">
        <f t="shared" si="502"/>
        <v>0</v>
      </c>
      <c r="H2881" s="154">
        <f t="shared" si="503"/>
        <v>0</v>
      </c>
      <c r="I2881" s="152" t="e">
        <f t="shared" si="504"/>
        <v>#N/A</v>
      </c>
      <c r="K2881" s="151">
        <f t="shared" si="505"/>
        <v>0</v>
      </c>
    </row>
    <row r="2882" spans="1:11" x14ac:dyDescent="0.2">
      <c r="A2882" s="151">
        <f t="shared" si="496"/>
        <v>0</v>
      </c>
      <c r="B2882" s="151">
        <f t="shared" si="497"/>
        <v>0</v>
      </c>
      <c r="C2882" s="152">
        <f t="shared" si="498"/>
        <v>0</v>
      </c>
      <c r="D2882" s="152">
        <f t="shared" si="499"/>
        <v>0</v>
      </c>
      <c r="E2882" s="152">
        <f t="shared" si="500"/>
        <v>0</v>
      </c>
      <c r="F2882" s="153">
        <f t="shared" si="501"/>
        <v>0</v>
      </c>
      <c r="G2882" s="153">
        <f t="shared" si="502"/>
        <v>0</v>
      </c>
      <c r="H2882" s="154">
        <f t="shared" si="503"/>
        <v>0</v>
      </c>
      <c r="I2882" s="152" t="e">
        <f t="shared" si="504"/>
        <v>#N/A</v>
      </c>
      <c r="K2882" s="151">
        <f t="shared" si="505"/>
        <v>0</v>
      </c>
    </row>
    <row r="2883" spans="1:11" x14ac:dyDescent="0.2">
      <c r="A2883" s="151">
        <f t="shared" si="496"/>
        <v>0</v>
      </c>
      <c r="B2883" s="151">
        <f t="shared" si="497"/>
        <v>0</v>
      </c>
      <c r="C2883" s="152">
        <f t="shared" si="498"/>
        <v>0</v>
      </c>
      <c r="D2883" s="152">
        <f t="shared" si="499"/>
        <v>0</v>
      </c>
      <c r="E2883" s="152">
        <f t="shared" si="500"/>
        <v>0</v>
      </c>
      <c r="F2883" s="153">
        <f t="shared" si="501"/>
        <v>0</v>
      </c>
      <c r="G2883" s="153">
        <f t="shared" si="502"/>
        <v>0</v>
      </c>
      <c r="H2883" s="154">
        <f t="shared" si="503"/>
        <v>0</v>
      </c>
      <c r="I2883" s="152" t="e">
        <f t="shared" si="504"/>
        <v>#N/A</v>
      </c>
      <c r="K2883" s="151">
        <f t="shared" si="505"/>
        <v>0</v>
      </c>
    </row>
    <row r="2884" spans="1:11" x14ac:dyDescent="0.2">
      <c r="A2884" s="151">
        <f t="shared" si="496"/>
        <v>0</v>
      </c>
      <c r="B2884" s="151">
        <f t="shared" si="497"/>
        <v>0</v>
      </c>
      <c r="C2884" s="152">
        <f t="shared" si="498"/>
        <v>0</v>
      </c>
      <c r="D2884" s="152">
        <f t="shared" si="499"/>
        <v>0</v>
      </c>
      <c r="E2884" s="152">
        <f t="shared" si="500"/>
        <v>0</v>
      </c>
      <c r="F2884" s="153">
        <f t="shared" si="501"/>
        <v>0</v>
      </c>
      <c r="G2884" s="153">
        <f t="shared" si="502"/>
        <v>0</v>
      </c>
      <c r="H2884" s="154">
        <f t="shared" si="503"/>
        <v>0</v>
      </c>
      <c r="I2884" s="152" t="e">
        <f t="shared" si="504"/>
        <v>#N/A</v>
      </c>
      <c r="K2884" s="151">
        <f t="shared" si="505"/>
        <v>0</v>
      </c>
    </row>
    <row r="2885" spans="1:11" x14ac:dyDescent="0.2">
      <c r="A2885" s="151">
        <f t="shared" si="496"/>
        <v>0</v>
      </c>
      <c r="B2885" s="151">
        <f t="shared" si="497"/>
        <v>0</v>
      </c>
      <c r="C2885" s="152">
        <f t="shared" si="498"/>
        <v>0</v>
      </c>
      <c r="D2885" s="152">
        <f t="shared" si="499"/>
        <v>0</v>
      </c>
      <c r="E2885" s="152">
        <f t="shared" si="500"/>
        <v>0</v>
      </c>
      <c r="F2885" s="153">
        <f t="shared" si="501"/>
        <v>0</v>
      </c>
      <c r="G2885" s="153">
        <f t="shared" si="502"/>
        <v>0</v>
      </c>
      <c r="H2885" s="154">
        <f t="shared" si="503"/>
        <v>0</v>
      </c>
      <c r="I2885" s="152" t="e">
        <f t="shared" si="504"/>
        <v>#N/A</v>
      </c>
      <c r="K2885" s="151">
        <f t="shared" si="505"/>
        <v>0</v>
      </c>
    </row>
    <row r="2886" spans="1:11" x14ac:dyDescent="0.2">
      <c r="A2886" s="151">
        <f t="shared" si="496"/>
        <v>0</v>
      </c>
      <c r="B2886" s="151">
        <f t="shared" si="497"/>
        <v>0</v>
      </c>
      <c r="C2886" s="152">
        <f t="shared" si="498"/>
        <v>0</v>
      </c>
      <c r="D2886" s="152">
        <f t="shared" si="499"/>
        <v>0</v>
      </c>
      <c r="E2886" s="152">
        <f t="shared" si="500"/>
        <v>0</v>
      </c>
      <c r="F2886" s="153">
        <f t="shared" si="501"/>
        <v>0</v>
      </c>
      <c r="G2886" s="153">
        <f t="shared" si="502"/>
        <v>0</v>
      </c>
      <c r="H2886" s="154">
        <f t="shared" si="503"/>
        <v>0</v>
      </c>
      <c r="I2886" s="152" t="e">
        <f t="shared" si="504"/>
        <v>#N/A</v>
      </c>
      <c r="K2886" s="151">
        <f t="shared" si="505"/>
        <v>0</v>
      </c>
    </row>
    <row r="2887" spans="1:11" x14ac:dyDescent="0.2">
      <c r="A2887" s="151">
        <f t="shared" si="496"/>
        <v>0</v>
      </c>
      <c r="B2887" s="151">
        <f t="shared" si="497"/>
        <v>0</v>
      </c>
      <c r="C2887" s="152">
        <f t="shared" si="498"/>
        <v>0</v>
      </c>
      <c r="D2887" s="152">
        <f t="shared" si="499"/>
        <v>0</v>
      </c>
      <c r="E2887" s="152">
        <f t="shared" si="500"/>
        <v>0</v>
      </c>
      <c r="F2887" s="153">
        <f t="shared" si="501"/>
        <v>0</v>
      </c>
      <c r="G2887" s="153">
        <f t="shared" si="502"/>
        <v>0</v>
      </c>
      <c r="H2887" s="154">
        <f t="shared" si="503"/>
        <v>0</v>
      </c>
      <c r="I2887" s="152" t="e">
        <f t="shared" si="504"/>
        <v>#N/A</v>
      </c>
      <c r="K2887" s="151">
        <f t="shared" si="505"/>
        <v>0</v>
      </c>
    </row>
    <row r="2888" spans="1:11" x14ac:dyDescent="0.2">
      <c r="A2888" s="151">
        <f t="shared" si="496"/>
        <v>0</v>
      </c>
      <c r="B2888" s="151">
        <f t="shared" si="497"/>
        <v>0</v>
      </c>
      <c r="C2888" s="152">
        <f t="shared" si="498"/>
        <v>0</v>
      </c>
      <c r="D2888" s="152">
        <f t="shared" si="499"/>
        <v>0</v>
      </c>
      <c r="E2888" s="152">
        <f t="shared" si="500"/>
        <v>0</v>
      </c>
      <c r="F2888" s="153">
        <f t="shared" si="501"/>
        <v>0</v>
      </c>
      <c r="G2888" s="153">
        <f t="shared" si="502"/>
        <v>0</v>
      </c>
      <c r="H2888" s="154">
        <f t="shared" si="503"/>
        <v>0</v>
      </c>
      <c r="I2888" s="152" t="e">
        <f t="shared" si="504"/>
        <v>#N/A</v>
      </c>
      <c r="K2888" s="151">
        <f t="shared" si="505"/>
        <v>0</v>
      </c>
    </row>
    <row r="2889" spans="1:11" x14ac:dyDescent="0.2">
      <c r="A2889" s="151">
        <f t="shared" si="496"/>
        <v>0</v>
      </c>
      <c r="B2889" s="151">
        <f t="shared" si="497"/>
        <v>0</v>
      </c>
      <c r="C2889" s="152">
        <f t="shared" si="498"/>
        <v>0</v>
      </c>
      <c r="D2889" s="152">
        <f t="shared" si="499"/>
        <v>0</v>
      </c>
      <c r="E2889" s="152">
        <f t="shared" si="500"/>
        <v>0</v>
      </c>
      <c r="F2889" s="153">
        <f t="shared" si="501"/>
        <v>0</v>
      </c>
      <c r="G2889" s="153">
        <f t="shared" si="502"/>
        <v>0</v>
      </c>
      <c r="H2889" s="154">
        <f t="shared" si="503"/>
        <v>0</v>
      </c>
      <c r="I2889" s="152" t="e">
        <f t="shared" si="504"/>
        <v>#N/A</v>
      </c>
      <c r="K2889" s="151">
        <f t="shared" si="505"/>
        <v>0</v>
      </c>
    </row>
    <row r="2890" spans="1:11" x14ac:dyDescent="0.2">
      <c r="A2890" s="151">
        <f t="shared" si="496"/>
        <v>0</v>
      </c>
      <c r="B2890" s="151">
        <f t="shared" si="497"/>
        <v>0</v>
      </c>
      <c r="C2890" s="152">
        <f t="shared" si="498"/>
        <v>0</v>
      </c>
      <c r="D2890" s="152">
        <f t="shared" si="499"/>
        <v>0</v>
      </c>
      <c r="E2890" s="152">
        <f t="shared" si="500"/>
        <v>0</v>
      </c>
      <c r="F2890" s="153">
        <f t="shared" si="501"/>
        <v>0</v>
      </c>
      <c r="G2890" s="153">
        <f t="shared" si="502"/>
        <v>0</v>
      </c>
      <c r="H2890" s="154">
        <f t="shared" si="503"/>
        <v>0</v>
      </c>
      <c r="I2890" s="152" t="e">
        <f t="shared" si="504"/>
        <v>#N/A</v>
      </c>
      <c r="K2890" s="151">
        <f t="shared" si="505"/>
        <v>0</v>
      </c>
    </row>
    <row r="2891" spans="1:11" x14ac:dyDescent="0.2">
      <c r="A2891" s="151">
        <f t="shared" si="496"/>
        <v>0</v>
      </c>
      <c r="B2891" s="151">
        <f t="shared" si="497"/>
        <v>0</v>
      </c>
      <c r="C2891" s="152">
        <f t="shared" si="498"/>
        <v>0</v>
      </c>
      <c r="D2891" s="152">
        <f t="shared" si="499"/>
        <v>0</v>
      </c>
      <c r="E2891" s="152">
        <f t="shared" si="500"/>
        <v>0</v>
      </c>
      <c r="F2891" s="153">
        <f t="shared" si="501"/>
        <v>0</v>
      </c>
      <c r="G2891" s="153">
        <f t="shared" si="502"/>
        <v>0</v>
      </c>
      <c r="H2891" s="154">
        <f t="shared" si="503"/>
        <v>0</v>
      </c>
      <c r="I2891" s="152" t="e">
        <f t="shared" si="504"/>
        <v>#N/A</v>
      </c>
      <c r="K2891" s="151">
        <f t="shared" si="505"/>
        <v>0</v>
      </c>
    </row>
    <row r="2892" spans="1:11" x14ac:dyDescent="0.2">
      <c r="A2892" s="151">
        <f t="shared" si="496"/>
        <v>0</v>
      </c>
      <c r="B2892" s="151">
        <f t="shared" si="497"/>
        <v>0</v>
      </c>
      <c r="C2892" s="152">
        <f t="shared" si="498"/>
        <v>0</v>
      </c>
      <c r="D2892" s="152">
        <f t="shared" si="499"/>
        <v>0</v>
      </c>
      <c r="E2892" s="152">
        <f t="shared" si="500"/>
        <v>0</v>
      </c>
      <c r="F2892" s="153">
        <f t="shared" si="501"/>
        <v>0</v>
      </c>
      <c r="G2892" s="153">
        <f t="shared" si="502"/>
        <v>0</v>
      </c>
      <c r="H2892" s="154">
        <f t="shared" si="503"/>
        <v>0</v>
      </c>
      <c r="I2892" s="152" t="e">
        <f t="shared" si="504"/>
        <v>#N/A</v>
      </c>
      <c r="K2892" s="151">
        <f t="shared" si="505"/>
        <v>0</v>
      </c>
    </row>
    <row r="2893" spans="1:11" x14ac:dyDescent="0.2">
      <c r="A2893" s="151">
        <f t="shared" si="496"/>
        <v>0</v>
      </c>
      <c r="B2893" s="151">
        <f t="shared" si="497"/>
        <v>0</v>
      </c>
      <c r="C2893" s="152">
        <f t="shared" si="498"/>
        <v>0</v>
      </c>
      <c r="D2893" s="152">
        <f t="shared" si="499"/>
        <v>0</v>
      </c>
      <c r="E2893" s="152">
        <f t="shared" si="500"/>
        <v>0</v>
      </c>
      <c r="F2893" s="153">
        <f t="shared" si="501"/>
        <v>0</v>
      </c>
      <c r="G2893" s="153">
        <f t="shared" si="502"/>
        <v>0</v>
      </c>
      <c r="H2893" s="154">
        <f t="shared" si="503"/>
        <v>0</v>
      </c>
      <c r="I2893" s="152" t="e">
        <f t="shared" si="504"/>
        <v>#N/A</v>
      </c>
      <c r="K2893" s="151">
        <f t="shared" si="505"/>
        <v>0</v>
      </c>
    </row>
    <row r="2894" spans="1:11" x14ac:dyDescent="0.2">
      <c r="A2894" s="151">
        <f t="shared" si="496"/>
        <v>0</v>
      </c>
      <c r="B2894" s="151">
        <f t="shared" si="497"/>
        <v>0</v>
      </c>
      <c r="C2894" s="152">
        <f t="shared" si="498"/>
        <v>0</v>
      </c>
      <c r="D2894" s="152">
        <f t="shared" si="499"/>
        <v>0</v>
      </c>
      <c r="E2894" s="152">
        <f t="shared" si="500"/>
        <v>0</v>
      </c>
      <c r="F2894" s="153">
        <f t="shared" si="501"/>
        <v>0</v>
      </c>
      <c r="G2894" s="153">
        <f t="shared" si="502"/>
        <v>0</v>
      </c>
      <c r="H2894" s="154">
        <f t="shared" si="503"/>
        <v>0</v>
      </c>
      <c r="I2894" s="152" t="e">
        <f t="shared" si="504"/>
        <v>#N/A</v>
      </c>
      <c r="K2894" s="151">
        <f t="shared" si="505"/>
        <v>0</v>
      </c>
    </row>
    <row r="2895" spans="1:11" x14ac:dyDescent="0.2">
      <c r="A2895" s="151">
        <f t="shared" si="496"/>
        <v>0</v>
      </c>
      <c r="B2895" s="151">
        <f t="shared" si="497"/>
        <v>0</v>
      </c>
      <c r="C2895" s="152">
        <f t="shared" si="498"/>
        <v>0</v>
      </c>
      <c r="D2895" s="152">
        <f t="shared" si="499"/>
        <v>0</v>
      </c>
      <c r="E2895" s="152">
        <f t="shared" si="500"/>
        <v>0</v>
      </c>
      <c r="F2895" s="153">
        <f t="shared" si="501"/>
        <v>0</v>
      </c>
      <c r="G2895" s="153">
        <f t="shared" si="502"/>
        <v>0</v>
      </c>
      <c r="H2895" s="154">
        <f t="shared" si="503"/>
        <v>0</v>
      </c>
      <c r="I2895" s="152" t="e">
        <f t="shared" si="504"/>
        <v>#N/A</v>
      </c>
      <c r="K2895" s="151">
        <f t="shared" si="505"/>
        <v>0</v>
      </c>
    </row>
    <row r="2896" spans="1:11" x14ac:dyDescent="0.2">
      <c r="A2896" s="151">
        <f t="shared" si="496"/>
        <v>0</v>
      </c>
      <c r="B2896" s="151">
        <f t="shared" si="497"/>
        <v>0</v>
      </c>
      <c r="C2896" s="152">
        <f t="shared" si="498"/>
        <v>0</v>
      </c>
      <c r="D2896" s="152">
        <f t="shared" si="499"/>
        <v>0</v>
      </c>
      <c r="E2896" s="152">
        <f t="shared" si="500"/>
        <v>0</v>
      </c>
      <c r="F2896" s="153">
        <f t="shared" si="501"/>
        <v>0</v>
      </c>
      <c r="G2896" s="153">
        <f t="shared" si="502"/>
        <v>0</v>
      </c>
      <c r="H2896" s="154">
        <f t="shared" si="503"/>
        <v>0</v>
      </c>
      <c r="I2896" s="152" t="e">
        <f t="shared" si="504"/>
        <v>#N/A</v>
      </c>
      <c r="K2896" s="151">
        <f t="shared" si="505"/>
        <v>0</v>
      </c>
    </row>
    <row r="2897" spans="1:11" x14ac:dyDescent="0.2">
      <c r="A2897" s="151">
        <f t="shared" si="496"/>
        <v>0</v>
      </c>
      <c r="B2897" s="151">
        <f t="shared" si="497"/>
        <v>0</v>
      </c>
      <c r="C2897" s="152">
        <f t="shared" si="498"/>
        <v>0</v>
      </c>
      <c r="D2897" s="152">
        <f t="shared" si="499"/>
        <v>0</v>
      </c>
      <c r="E2897" s="152">
        <f t="shared" si="500"/>
        <v>0</v>
      </c>
      <c r="F2897" s="153">
        <f t="shared" si="501"/>
        <v>0</v>
      </c>
      <c r="G2897" s="153">
        <f t="shared" si="502"/>
        <v>0</v>
      </c>
      <c r="H2897" s="154">
        <f t="shared" si="503"/>
        <v>0</v>
      </c>
      <c r="I2897" s="152" t="e">
        <f t="shared" si="504"/>
        <v>#N/A</v>
      </c>
      <c r="K2897" s="151">
        <f t="shared" si="505"/>
        <v>0</v>
      </c>
    </row>
    <row r="2898" spans="1:11" x14ac:dyDescent="0.2">
      <c r="A2898" s="151">
        <f t="shared" si="496"/>
        <v>0</v>
      </c>
      <c r="B2898" s="151">
        <f t="shared" si="497"/>
        <v>0</v>
      </c>
      <c r="C2898" s="152">
        <f t="shared" si="498"/>
        <v>0</v>
      </c>
      <c r="D2898" s="152">
        <f t="shared" si="499"/>
        <v>0</v>
      </c>
      <c r="E2898" s="152">
        <f t="shared" si="500"/>
        <v>0</v>
      </c>
      <c r="F2898" s="153">
        <f t="shared" si="501"/>
        <v>0</v>
      </c>
      <c r="G2898" s="153">
        <f t="shared" si="502"/>
        <v>0</v>
      </c>
      <c r="H2898" s="154">
        <f t="shared" si="503"/>
        <v>0</v>
      </c>
      <c r="I2898" s="152" t="e">
        <f t="shared" si="504"/>
        <v>#N/A</v>
      </c>
      <c r="K2898" s="151">
        <f t="shared" si="505"/>
        <v>0</v>
      </c>
    </row>
    <row r="2899" spans="1:11" x14ac:dyDescent="0.2">
      <c r="A2899" s="151">
        <f t="shared" si="496"/>
        <v>0</v>
      </c>
      <c r="B2899" s="151">
        <f t="shared" si="497"/>
        <v>0</v>
      </c>
      <c r="C2899" s="152">
        <f t="shared" si="498"/>
        <v>0</v>
      </c>
      <c r="D2899" s="152">
        <f t="shared" si="499"/>
        <v>0</v>
      </c>
      <c r="E2899" s="152">
        <f t="shared" si="500"/>
        <v>0</v>
      </c>
      <c r="F2899" s="153">
        <f t="shared" si="501"/>
        <v>0</v>
      </c>
      <c r="G2899" s="153">
        <f t="shared" si="502"/>
        <v>0</v>
      </c>
      <c r="H2899" s="154">
        <f t="shared" si="503"/>
        <v>0</v>
      </c>
      <c r="I2899" s="152" t="e">
        <f t="shared" si="504"/>
        <v>#N/A</v>
      </c>
      <c r="K2899" s="151">
        <f t="shared" si="505"/>
        <v>0</v>
      </c>
    </row>
    <row r="2900" spans="1:11" x14ac:dyDescent="0.2">
      <c r="A2900" s="151">
        <f t="shared" si="496"/>
        <v>0</v>
      </c>
      <c r="B2900" s="151">
        <f t="shared" si="497"/>
        <v>0</v>
      </c>
      <c r="C2900" s="152">
        <f t="shared" si="498"/>
        <v>0</v>
      </c>
      <c r="D2900" s="152">
        <f t="shared" si="499"/>
        <v>0</v>
      </c>
      <c r="E2900" s="152">
        <f t="shared" si="500"/>
        <v>0</v>
      </c>
      <c r="F2900" s="153">
        <f t="shared" si="501"/>
        <v>0</v>
      </c>
      <c r="G2900" s="153">
        <f t="shared" si="502"/>
        <v>0</v>
      </c>
      <c r="H2900" s="154">
        <f t="shared" si="503"/>
        <v>0</v>
      </c>
      <c r="I2900" s="152" t="e">
        <f t="shared" si="504"/>
        <v>#N/A</v>
      </c>
      <c r="K2900" s="151">
        <f t="shared" si="505"/>
        <v>0</v>
      </c>
    </row>
    <row r="2901" spans="1:11" x14ac:dyDescent="0.2">
      <c r="A2901" s="151">
        <f t="shared" si="496"/>
        <v>0</v>
      </c>
      <c r="B2901" s="151">
        <f t="shared" si="497"/>
        <v>0</v>
      </c>
      <c r="C2901" s="152">
        <f t="shared" si="498"/>
        <v>0</v>
      </c>
      <c r="D2901" s="152">
        <f t="shared" si="499"/>
        <v>0</v>
      </c>
      <c r="E2901" s="152">
        <f t="shared" si="500"/>
        <v>0</v>
      </c>
      <c r="F2901" s="153">
        <f t="shared" si="501"/>
        <v>0</v>
      </c>
      <c r="G2901" s="153">
        <f t="shared" si="502"/>
        <v>0</v>
      </c>
      <c r="H2901" s="154">
        <f t="shared" si="503"/>
        <v>0</v>
      </c>
      <c r="I2901" s="152" t="e">
        <f t="shared" si="504"/>
        <v>#N/A</v>
      </c>
      <c r="K2901" s="151">
        <f t="shared" si="505"/>
        <v>0</v>
      </c>
    </row>
    <row r="2902" spans="1:11" x14ac:dyDescent="0.2">
      <c r="A2902" s="151">
        <f t="shared" si="496"/>
        <v>0</v>
      </c>
      <c r="B2902" s="151">
        <f t="shared" si="497"/>
        <v>0</v>
      </c>
      <c r="C2902" s="152">
        <f t="shared" si="498"/>
        <v>0</v>
      </c>
      <c r="D2902" s="152">
        <f t="shared" si="499"/>
        <v>0</v>
      </c>
      <c r="E2902" s="152">
        <f t="shared" si="500"/>
        <v>0</v>
      </c>
      <c r="F2902" s="153">
        <f t="shared" si="501"/>
        <v>0</v>
      </c>
      <c r="G2902" s="153">
        <f t="shared" si="502"/>
        <v>0</v>
      </c>
      <c r="H2902" s="154">
        <f t="shared" si="503"/>
        <v>0</v>
      </c>
      <c r="I2902" s="152" t="e">
        <f t="shared" si="504"/>
        <v>#N/A</v>
      </c>
      <c r="K2902" s="151">
        <f t="shared" si="505"/>
        <v>0</v>
      </c>
    </row>
    <row r="2903" spans="1:11" x14ac:dyDescent="0.2">
      <c r="A2903" s="151">
        <f t="shared" si="496"/>
        <v>0</v>
      </c>
      <c r="B2903" s="151">
        <f t="shared" si="497"/>
        <v>0</v>
      </c>
      <c r="C2903" s="152">
        <f t="shared" si="498"/>
        <v>0</v>
      </c>
      <c r="D2903" s="152">
        <f t="shared" si="499"/>
        <v>0</v>
      </c>
      <c r="E2903" s="152">
        <f t="shared" si="500"/>
        <v>0</v>
      </c>
      <c r="F2903" s="153">
        <f t="shared" si="501"/>
        <v>0</v>
      </c>
      <c r="G2903" s="153">
        <f t="shared" si="502"/>
        <v>0</v>
      </c>
      <c r="H2903" s="154">
        <f t="shared" si="503"/>
        <v>0</v>
      </c>
      <c r="I2903" s="152" t="e">
        <f t="shared" si="504"/>
        <v>#N/A</v>
      </c>
      <c r="K2903" s="151">
        <f t="shared" si="505"/>
        <v>0</v>
      </c>
    </row>
    <row r="2904" spans="1:11" x14ac:dyDescent="0.2">
      <c r="A2904" s="151">
        <f t="shared" si="496"/>
        <v>0</v>
      </c>
      <c r="B2904" s="151">
        <f t="shared" si="497"/>
        <v>0</v>
      </c>
      <c r="C2904" s="152">
        <f t="shared" si="498"/>
        <v>0</v>
      </c>
      <c r="D2904" s="152">
        <f t="shared" si="499"/>
        <v>0</v>
      </c>
      <c r="E2904" s="152">
        <f t="shared" si="500"/>
        <v>0</v>
      </c>
      <c r="F2904" s="153">
        <f t="shared" si="501"/>
        <v>0</v>
      </c>
      <c r="G2904" s="153">
        <f t="shared" si="502"/>
        <v>0</v>
      </c>
      <c r="H2904" s="154">
        <f t="shared" si="503"/>
        <v>0</v>
      </c>
      <c r="I2904" s="152" t="e">
        <f t="shared" si="504"/>
        <v>#N/A</v>
      </c>
      <c r="K2904" s="151">
        <f t="shared" si="505"/>
        <v>0</v>
      </c>
    </row>
    <row r="2905" spans="1:11" x14ac:dyDescent="0.2">
      <c r="A2905" s="151">
        <f t="shared" si="496"/>
        <v>0</v>
      </c>
      <c r="B2905" s="151">
        <f t="shared" si="497"/>
        <v>0</v>
      </c>
      <c r="C2905" s="152">
        <f t="shared" si="498"/>
        <v>0</v>
      </c>
      <c r="D2905" s="152">
        <f t="shared" si="499"/>
        <v>0</v>
      </c>
      <c r="E2905" s="152">
        <f t="shared" si="500"/>
        <v>0</v>
      </c>
      <c r="F2905" s="153">
        <f t="shared" si="501"/>
        <v>0</v>
      </c>
      <c r="G2905" s="153">
        <f t="shared" si="502"/>
        <v>0</v>
      </c>
      <c r="H2905" s="154">
        <f t="shared" si="503"/>
        <v>0</v>
      </c>
      <c r="I2905" s="152" t="e">
        <f t="shared" si="504"/>
        <v>#N/A</v>
      </c>
      <c r="K2905" s="151">
        <f t="shared" si="505"/>
        <v>0</v>
      </c>
    </row>
    <row r="2906" spans="1:11" x14ac:dyDescent="0.2">
      <c r="A2906" s="151">
        <f t="shared" si="496"/>
        <v>0</v>
      </c>
      <c r="B2906" s="151">
        <f t="shared" si="497"/>
        <v>0</v>
      </c>
      <c r="C2906" s="152">
        <f t="shared" si="498"/>
        <v>0</v>
      </c>
      <c r="D2906" s="152">
        <f t="shared" si="499"/>
        <v>0</v>
      </c>
      <c r="E2906" s="152">
        <f t="shared" si="500"/>
        <v>0</v>
      </c>
      <c r="F2906" s="153">
        <f t="shared" si="501"/>
        <v>0</v>
      </c>
      <c r="G2906" s="153">
        <f t="shared" si="502"/>
        <v>0</v>
      </c>
      <c r="H2906" s="154">
        <f t="shared" si="503"/>
        <v>0</v>
      </c>
      <c r="I2906" s="152" t="e">
        <f t="shared" si="504"/>
        <v>#N/A</v>
      </c>
      <c r="K2906" s="151">
        <f t="shared" si="505"/>
        <v>0</v>
      </c>
    </row>
    <row r="2907" spans="1:11" x14ac:dyDescent="0.2">
      <c r="A2907" s="151">
        <f t="shared" si="496"/>
        <v>0</v>
      </c>
      <c r="B2907" s="151">
        <f t="shared" si="497"/>
        <v>0</v>
      </c>
      <c r="C2907" s="152">
        <f t="shared" si="498"/>
        <v>0</v>
      </c>
      <c r="D2907" s="152">
        <f t="shared" si="499"/>
        <v>0</v>
      </c>
      <c r="E2907" s="152">
        <f t="shared" si="500"/>
        <v>0</v>
      </c>
      <c r="F2907" s="153">
        <f t="shared" si="501"/>
        <v>0</v>
      </c>
      <c r="G2907" s="153">
        <f t="shared" si="502"/>
        <v>0</v>
      </c>
      <c r="H2907" s="154">
        <f t="shared" si="503"/>
        <v>0</v>
      </c>
      <c r="I2907" s="152" t="e">
        <f t="shared" si="504"/>
        <v>#N/A</v>
      </c>
      <c r="K2907" s="151">
        <f t="shared" si="505"/>
        <v>0</v>
      </c>
    </row>
    <row r="2908" spans="1:11" x14ac:dyDescent="0.2">
      <c r="A2908" s="151">
        <f t="shared" si="496"/>
        <v>0</v>
      </c>
      <c r="B2908" s="151">
        <f t="shared" si="497"/>
        <v>0</v>
      </c>
      <c r="C2908" s="152">
        <f t="shared" si="498"/>
        <v>0</v>
      </c>
      <c r="D2908" s="152">
        <f t="shared" si="499"/>
        <v>0</v>
      </c>
      <c r="E2908" s="152">
        <f t="shared" si="500"/>
        <v>0</v>
      </c>
      <c r="F2908" s="153">
        <f t="shared" si="501"/>
        <v>0</v>
      </c>
      <c r="G2908" s="153">
        <f t="shared" si="502"/>
        <v>0</v>
      </c>
      <c r="H2908" s="154">
        <f t="shared" si="503"/>
        <v>0</v>
      </c>
      <c r="I2908" s="152" t="e">
        <f t="shared" si="504"/>
        <v>#N/A</v>
      </c>
      <c r="K2908" s="151">
        <f t="shared" si="505"/>
        <v>0</v>
      </c>
    </row>
    <row r="2909" spans="1:11" x14ac:dyDescent="0.2">
      <c r="A2909" s="151">
        <f t="shared" si="496"/>
        <v>0</v>
      </c>
      <c r="B2909" s="151">
        <f t="shared" si="497"/>
        <v>0</v>
      </c>
      <c r="C2909" s="152">
        <f t="shared" si="498"/>
        <v>0</v>
      </c>
      <c r="D2909" s="152">
        <f t="shared" si="499"/>
        <v>0</v>
      </c>
      <c r="E2909" s="152">
        <f t="shared" si="500"/>
        <v>0</v>
      </c>
      <c r="F2909" s="153">
        <f t="shared" si="501"/>
        <v>0</v>
      </c>
      <c r="G2909" s="153">
        <f t="shared" si="502"/>
        <v>0</v>
      </c>
      <c r="H2909" s="154">
        <f t="shared" si="503"/>
        <v>0</v>
      </c>
      <c r="I2909" s="152" t="e">
        <f t="shared" si="504"/>
        <v>#N/A</v>
      </c>
      <c r="K2909" s="151">
        <f t="shared" si="505"/>
        <v>0</v>
      </c>
    </row>
    <row r="2910" spans="1:11" x14ac:dyDescent="0.2">
      <c r="A2910" s="151">
        <f t="shared" si="496"/>
        <v>0</v>
      </c>
      <c r="B2910" s="151">
        <f t="shared" si="497"/>
        <v>0</v>
      </c>
      <c r="C2910" s="152">
        <f t="shared" si="498"/>
        <v>0</v>
      </c>
      <c r="D2910" s="152">
        <f t="shared" si="499"/>
        <v>0</v>
      </c>
      <c r="E2910" s="152">
        <f t="shared" si="500"/>
        <v>0</v>
      </c>
      <c r="F2910" s="153">
        <f t="shared" si="501"/>
        <v>0</v>
      </c>
      <c r="G2910" s="153">
        <f t="shared" si="502"/>
        <v>0</v>
      </c>
      <c r="H2910" s="154">
        <f t="shared" si="503"/>
        <v>0</v>
      </c>
      <c r="I2910" s="152" t="e">
        <f t="shared" si="504"/>
        <v>#N/A</v>
      </c>
      <c r="K2910" s="151">
        <f t="shared" si="505"/>
        <v>0</v>
      </c>
    </row>
    <row r="2911" spans="1:11" x14ac:dyDescent="0.2">
      <c r="A2911" s="151">
        <f t="shared" si="496"/>
        <v>0</v>
      </c>
      <c r="B2911" s="151">
        <f t="shared" si="497"/>
        <v>0</v>
      </c>
      <c r="C2911" s="152">
        <f t="shared" si="498"/>
        <v>0</v>
      </c>
      <c r="D2911" s="152">
        <f t="shared" si="499"/>
        <v>0</v>
      </c>
      <c r="E2911" s="152">
        <f t="shared" si="500"/>
        <v>0</v>
      </c>
      <c r="F2911" s="153">
        <f t="shared" si="501"/>
        <v>0</v>
      </c>
      <c r="G2911" s="153">
        <f t="shared" si="502"/>
        <v>0</v>
      </c>
      <c r="H2911" s="154">
        <f t="shared" si="503"/>
        <v>0</v>
      </c>
      <c r="I2911" s="152" t="e">
        <f t="shared" si="504"/>
        <v>#N/A</v>
      </c>
      <c r="K2911" s="151">
        <f t="shared" si="505"/>
        <v>0</v>
      </c>
    </row>
    <row r="2912" spans="1:11" x14ac:dyDescent="0.2">
      <c r="A2912" s="151">
        <f t="shared" si="496"/>
        <v>0</v>
      </c>
      <c r="B2912" s="151">
        <f t="shared" si="497"/>
        <v>0</v>
      </c>
      <c r="C2912" s="152">
        <f t="shared" si="498"/>
        <v>0</v>
      </c>
      <c r="D2912" s="152">
        <f t="shared" si="499"/>
        <v>0</v>
      </c>
      <c r="E2912" s="152">
        <f t="shared" si="500"/>
        <v>0</v>
      </c>
      <c r="F2912" s="153">
        <f t="shared" si="501"/>
        <v>0</v>
      </c>
      <c r="G2912" s="153">
        <f t="shared" si="502"/>
        <v>0</v>
      </c>
      <c r="H2912" s="154">
        <f t="shared" si="503"/>
        <v>0</v>
      </c>
      <c r="I2912" s="152" t="e">
        <f t="shared" si="504"/>
        <v>#N/A</v>
      </c>
      <c r="K2912" s="151">
        <f t="shared" si="505"/>
        <v>0</v>
      </c>
    </row>
    <row r="2913" spans="1:11" x14ac:dyDescent="0.2">
      <c r="A2913" s="151">
        <f t="shared" si="496"/>
        <v>0</v>
      </c>
      <c r="B2913" s="151">
        <f t="shared" si="497"/>
        <v>0</v>
      </c>
      <c r="C2913" s="152">
        <f t="shared" si="498"/>
        <v>0</v>
      </c>
      <c r="D2913" s="152">
        <f t="shared" si="499"/>
        <v>0</v>
      </c>
      <c r="E2913" s="152">
        <f t="shared" si="500"/>
        <v>0</v>
      </c>
      <c r="F2913" s="153">
        <f t="shared" si="501"/>
        <v>0</v>
      </c>
      <c r="G2913" s="153">
        <f t="shared" si="502"/>
        <v>0</v>
      </c>
      <c r="H2913" s="154">
        <f t="shared" si="503"/>
        <v>0</v>
      </c>
      <c r="I2913" s="152" t="e">
        <f t="shared" si="504"/>
        <v>#N/A</v>
      </c>
      <c r="K2913" s="151">
        <f t="shared" si="505"/>
        <v>0</v>
      </c>
    </row>
    <row r="2914" spans="1:11" x14ac:dyDescent="0.2">
      <c r="A2914" s="151">
        <f t="shared" si="496"/>
        <v>0</v>
      </c>
      <c r="B2914" s="151">
        <f t="shared" si="497"/>
        <v>0</v>
      </c>
      <c r="C2914" s="152">
        <f t="shared" si="498"/>
        <v>0</v>
      </c>
      <c r="D2914" s="152">
        <f t="shared" si="499"/>
        <v>0</v>
      </c>
      <c r="E2914" s="152">
        <f t="shared" si="500"/>
        <v>0</v>
      </c>
      <c r="F2914" s="153">
        <f t="shared" si="501"/>
        <v>0</v>
      </c>
      <c r="G2914" s="153">
        <f t="shared" si="502"/>
        <v>0</v>
      </c>
      <c r="H2914" s="154">
        <f t="shared" si="503"/>
        <v>0</v>
      </c>
      <c r="I2914" s="152" t="e">
        <f t="shared" si="504"/>
        <v>#N/A</v>
      </c>
      <c r="K2914" s="151">
        <f t="shared" si="505"/>
        <v>0</v>
      </c>
    </row>
    <row r="2915" spans="1:11" x14ac:dyDescent="0.2">
      <c r="A2915" s="151">
        <f t="shared" si="496"/>
        <v>0</v>
      </c>
      <c r="B2915" s="151">
        <f t="shared" si="497"/>
        <v>0</v>
      </c>
      <c r="C2915" s="152">
        <f t="shared" si="498"/>
        <v>0</v>
      </c>
      <c r="D2915" s="152">
        <f t="shared" si="499"/>
        <v>0</v>
      </c>
      <c r="E2915" s="152">
        <f t="shared" si="500"/>
        <v>0</v>
      </c>
      <c r="F2915" s="153">
        <f t="shared" si="501"/>
        <v>0</v>
      </c>
      <c r="G2915" s="153">
        <f t="shared" si="502"/>
        <v>0</v>
      </c>
      <c r="H2915" s="154">
        <f t="shared" si="503"/>
        <v>0</v>
      </c>
      <c r="I2915" s="152" t="e">
        <f t="shared" si="504"/>
        <v>#N/A</v>
      </c>
      <c r="K2915" s="151">
        <f t="shared" si="505"/>
        <v>0</v>
      </c>
    </row>
    <row r="2916" spans="1:11" x14ac:dyDescent="0.2">
      <c r="A2916" s="151">
        <f t="shared" ref="A2916:A2979" si="506">M2916</f>
        <v>0</v>
      </c>
      <c r="B2916" s="151">
        <f t="shared" ref="B2916:B2979" si="507">ROUNDDOWN(A2916/10000,0)</f>
        <v>0</v>
      </c>
      <c r="C2916" s="152">
        <f t="shared" ref="C2916:C2979" si="508">ROUNDDOWN((A2916-B2916*10000)/100,0)</f>
        <v>0</v>
      </c>
      <c r="D2916" s="152">
        <f t="shared" ref="D2916:D2979" si="509">N2916</f>
        <v>0</v>
      </c>
      <c r="E2916" s="152">
        <f t="shared" ref="E2916:E2979" si="510">O2916</f>
        <v>0</v>
      </c>
      <c r="F2916" s="153">
        <f t="shared" ref="F2916:F2979" si="511">P2916</f>
        <v>0</v>
      </c>
      <c r="G2916" s="153">
        <f t="shared" ref="G2916:G2979" si="512">Q2916</f>
        <v>0</v>
      </c>
      <c r="H2916" s="154">
        <f t="shared" ref="H2916:H2979" si="513">T2916</f>
        <v>0</v>
      </c>
      <c r="I2916" s="152" t="e">
        <f t="shared" ref="I2916:I2979" si="514">VLOOKUP(B2916*100+C2916,テスト,2,0)</f>
        <v>#N/A</v>
      </c>
      <c r="K2916" s="151">
        <f t="shared" ref="K2916:K2979" si="515">R2916</f>
        <v>0</v>
      </c>
    </row>
    <row r="2917" spans="1:11" x14ac:dyDescent="0.2">
      <c r="A2917" s="151">
        <f t="shared" si="506"/>
        <v>0</v>
      </c>
      <c r="B2917" s="151">
        <f t="shared" si="507"/>
        <v>0</v>
      </c>
      <c r="C2917" s="152">
        <f t="shared" si="508"/>
        <v>0</v>
      </c>
      <c r="D2917" s="152">
        <f t="shared" si="509"/>
        <v>0</v>
      </c>
      <c r="E2917" s="152">
        <f t="shared" si="510"/>
        <v>0</v>
      </c>
      <c r="F2917" s="153">
        <f t="shared" si="511"/>
        <v>0</v>
      </c>
      <c r="G2917" s="153">
        <f t="shared" si="512"/>
        <v>0</v>
      </c>
      <c r="H2917" s="154">
        <f t="shared" si="513"/>
        <v>0</v>
      </c>
      <c r="I2917" s="152" t="e">
        <f t="shared" si="514"/>
        <v>#N/A</v>
      </c>
      <c r="K2917" s="151">
        <f t="shared" si="515"/>
        <v>0</v>
      </c>
    </row>
    <row r="2918" spans="1:11" x14ac:dyDescent="0.2">
      <c r="A2918" s="151">
        <f t="shared" si="506"/>
        <v>0</v>
      </c>
      <c r="B2918" s="151">
        <f t="shared" si="507"/>
        <v>0</v>
      </c>
      <c r="C2918" s="152">
        <f t="shared" si="508"/>
        <v>0</v>
      </c>
      <c r="D2918" s="152">
        <f t="shared" si="509"/>
        <v>0</v>
      </c>
      <c r="E2918" s="152">
        <f t="shared" si="510"/>
        <v>0</v>
      </c>
      <c r="F2918" s="153">
        <f t="shared" si="511"/>
        <v>0</v>
      </c>
      <c r="G2918" s="153">
        <f t="shared" si="512"/>
        <v>0</v>
      </c>
      <c r="H2918" s="154">
        <f t="shared" si="513"/>
        <v>0</v>
      </c>
      <c r="I2918" s="152" t="e">
        <f t="shared" si="514"/>
        <v>#N/A</v>
      </c>
      <c r="K2918" s="151">
        <f t="shared" si="515"/>
        <v>0</v>
      </c>
    </row>
    <row r="2919" spans="1:11" x14ac:dyDescent="0.2">
      <c r="A2919" s="151">
        <f t="shared" si="506"/>
        <v>0</v>
      </c>
      <c r="B2919" s="151">
        <f t="shared" si="507"/>
        <v>0</v>
      </c>
      <c r="C2919" s="152">
        <f t="shared" si="508"/>
        <v>0</v>
      </c>
      <c r="D2919" s="152">
        <f t="shared" si="509"/>
        <v>0</v>
      </c>
      <c r="E2919" s="152">
        <f t="shared" si="510"/>
        <v>0</v>
      </c>
      <c r="F2919" s="153">
        <f t="shared" si="511"/>
        <v>0</v>
      </c>
      <c r="G2919" s="153">
        <f t="shared" si="512"/>
        <v>0</v>
      </c>
      <c r="H2919" s="154">
        <f t="shared" si="513"/>
        <v>0</v>
      </c>
      <c r="I2919" s="152" t="e">
        <f t="shared" si="514"/>
        <v>#N/A</v>
      </c>
      <c r="K2919" s="151">
        <f t="shared" si="515"/>
        <v>0</v>
      </c>
    </row>
    <row r="2920" spans="1:11" x14ac:dyDescent="0.2">
      <c r="A2920" s="151">
        <f t="shared" si="506"/>
        <v>0</v>
      </c>
      <c r="B2920" s="151">
        <f t="shared" si="507"/>
        <v>0</v>
      </c>
      <c r="C2920" s="152">
        <f t="shared" si="508"/>
        <v>0</v>
      </c>
      <c r="D2920" s="152">
        <f t="shared" si="509"/>
        <v>0</v>
      </c>
      <c r="E2920" s="152">
        <f t="shared" si="510"/>
        <v>0</v>
      </c>
      <c r="F2920" s="153">
        <f t="shared" si="511"/>
        <v>0</v>
      </c>
      <c r="G2920" s="153">
        <f t="shared" si="512"/>
        <v>0</v>
      </c>
      <c r="H2920" s="154">
        <f t="shared" si="513"/>
        <v>0</v>
      </c>
      <c r="I2920" s="152" t="e">
        <f t="shared" si="514"/>
        <v>#N/A</v>
      </c>
      <c r="K2920" s="151">
        <f t="shared" si="515"/>
        <v>0</v>
      </c>
    </row>
    <row r="2921" spans="1:11" x14ac:dyDescent="0.2">
      <c r="A2921" s="151">
        <f t="shared" si="506"/>
        <v>0</v>
      </c>
      <c r="B2921" s="151">
        <f t="shared" si="507"/>
        <v>0</v>
      </c>
      <c r="C2921" s="152">
        <f t="shared" si="508"/>
        <v>0</v>
      </c>
      <c r="D2921" s="152">
        <f t="shared" si="509"/>
        <v>0</v>
      </c>
      <c r="E2921" s="152">
        <f t="shared" si="510"/>
        <v>0</v>
      </c>
      <c r="F2921" s="153">
        <f t="shared" si="511"/>
        <v>0</v>
      </c>
      <c r="G2921" s="153">
        <f t="shared" si="512"/>
        <v>0</v>
      </c>
      <c r="H2921" s="154">
        <f t="shared" si="513"/>
        <v>0</v>
      </c>
      <c r="I2921" s="152" t="e">
        <f t="shared" si="514"/>
        <v>#N/A</v>
      </c>
      <c r="K2921" s="151">
        <f t="shared" si="515"/>
        <v>0</v>
      </c>
    </row>
    <row r="2922" spans="1:11" x14ac:dyDescent="0.2">
      <c r="A2922" s="151">
        <f t="shared" si="506"/>
        <v>0</v>
      </c>
      <c r="B2922" s="151">
        <f t="shared" si="507"/>
        <v>0</v>
      </c>
      <c r="C2922" s="152">
        <f t="shared" si="508"/>
        <v>0</v>
      </c>
      <c r="D2922" s="152">
        <f t="shared" si="509"/>
        <v>0</v>
      </c>
      <c r="E2922" s="152">
        <f t="shared" si="510"/>
        <v>0</v>
      </c>
      <c r="F2922" s="153">
        <f t="shared" si="511"/>
        <v>0</v>
      </c>
      <c r="G2922" s="153">
        <f t="shared" si="512"/>
        <v>0</v>
      </c>
      <c r="H2922" s="154">
        <f t="shared" si="513"/>
        <v>0</v>
      </c>
      <c r="I2922" s="152" t="e">
        <f t="shared" si="514"/>
        <v>#N/A</v>
      </c>
      <c r="K2922" s="151">
        <f t="shared" si="515"/>
        <v>0</v>
      </c>
    </row>
    <row r="2923" spans="1:11" x14ac:dyDescent="0.2">
      <c r="A2923" s="151">
        <f t="shared" si="506"/>
        <v>0</v>
      </c>
      <c r="B2923" s="151">
        <f t="shared" si="507"/>
        <v>0</v>
      </c>
      <c r="C2923" s="152">
        <f t="shared" si="508"/>
        <v>0</v>
      </c>
      <c r="D2923" s="152">
        <f t="shared" si="509"/>
        <v>0</v>
      </c>
      <c r="E2923" s="152">
        <f t="shared" si="510"/>
        <v>0</v>
      </c>
      <c r="F2923" s="153">
        <f t="shared" si="511"/>
        <v>0</v>
      </c>
      <c r="G2923" s="153">
        <f t="shared" si="512"/>
        <v>0</v>
      </c>
      <c r="H2923" s="154">
        <f t="shared" si="513"/>
        <v>0</v>
      </c>
      <c r="I2923" s="152" t="e">
        <f t="shared" si="514"/>
        <v>#N/A</v>
      </c>
      <c r="K2923" s="151">
        <f t="shared" si="515"/>
        <v>0</v>
      </c>
    </row>
    <row r="2924" spans="1:11" x14ac:dyDescent="0.2">
      <c r="A2924" s="151">
        <f t="shared" si="506"/>
        <v>0</v>
      </c>
      <c r="B2924" s="151">
        <f t="shared" si="507"/>
        <v>0</v>
      </c>
      <c r="C2924" s="152">
        <f t="shared" si="508"/>
        <v>0</v>
      </c>
      <c r="D2924" s="152">
        <f t="shared" si="509"/>
        <v>0</v>
      </c>
      <c r="E2924" s="152">
        <f t="shared" si="510"/>
        <v>0</v>
      </c>
      <c r="F2924" s="153">
        <f t="shared" si="511"/>
        <v>0</v>
      </c>
      <c r="G2924" s="153">
        <f t="shared" si="512"/>
        <v>0</v>
      </c>
      <c r="H2924" s="154">
        <f t="shared" si="513"/>
        <v>0</v>
      </c>
      <c r="I2924" s="152" t="e">
        <f t="shared" si="514"/>
        <v>#N/A</v>
      </c>
      <c r="K2924" s="151">
        <f t="shared" si="515"/>
        <v>0</v>
      </c>
    </row>
    <row r="2925" spans="1:11" x14ac:dyDescent="0.2">
      <c r="A2925" s="151">
        <f t="shared" si="506"/>
        <v>0</v>
      </c>
      <c r="B2925" s="151">
        <f t="shared" si="507"/>
        <v>0</v>
      </c>
      <c r="C2925" s="152">
        <f t="shared" si="508"/>
        <v>0</v>
      </c>
      <c r="D2925" s="152">
        <f t="shared" si="509"/>
        <v>0</v>
      </c>
      <c r="E2925" s="152">
        <f t="shared" si="510"/>
        <v>0</v>
      </c>
      <c r="F2925" s="153">
        <f t="shared" si="511"/>
        <v>0</v>
      </c>
      <c r="G2925" s="153">
        <f t="shared" si="512"/>
        <v>0</v>
      </c>
      <c r="H2925" s="154">
        <f t="shared" si="513"/>
        <v>0</v>
      </c>
      <c r="I2925" s="152" t="e">
        <f t="shared" si="514"/>
        <v>#N/A</v>
      </c>
      <c r="K2925" s="151">
        <f t="shared" si="515"/>
        <v>0</v>
      </c>
    </row>
    <row r="2926" spans="1:11" x14ac:dyDescent="0.2">
      <c r="A2926" s="151">
        <f t="shared" si="506"/>
        <v>0</v>
      </c>
      <c r="B2926" s="151">
        <f t="shared" si="507"/>
        <v>0</v>
      </c>
      <c r="C2926" s="152">
        <f t="shared" si="508"/>
        <v>0</v>
      </c>
      <c r="D2926" s="152">
        <f t="shared" si="509"/>
        <v>0</v>
      </c>
      <c r="E2926" s="152">
        <f t="shared" si="510"/>
        <v>0</v>
      </c>
      <c r="F2926" s="153">
        <f t="shared" si="511"/>
        <v>0</v>
      </c>
      <c r="G2926" s="153">
        <f t="shared" si="512"/>
        <v>0</v>
      </c>
      <c r="H2926" s="154">
        <f t="shared" si="513"/>
        <v>0</v>
      </c>
      <c r="I2926" s="152" t="e">
        <f t="shared" si="514"/>
        <v>#N/A</v>
      </c>
      <c r="K2926" s="151">
        <f t="shared" si="515"/>
        <v>0</v>
      </c>
    </row>
    <row r="2927" spans="1:11" x14ac:dyDescent="0.2">
      <c r="A2927" s="151">
        <f t="shared" si="506"/>
        <v>0</v>
      </c>
      <c r="B2927" s="151">
        <f t="shared" si="507"/>
        <v>0</v>
      </c>
      <c r="C2927" s="152">
        <f t="shared" si="508"/>
        <v>0</v>
      </c>
      <c r="D2927" s="152">
        <f t="shared" si="509"/>
        <v>0</v>
      </c>
      <c r="E2927" s="152">
        <f t="shared" si="510"/>
        <v>0</v>
      </c>
      <c r="F2927" s="153">
        <f t="shared" si="511"/>
        <v>0</v>
      </c>
      <c r="G2927" s="153">
        <f t="shared" si="512"/>
        <v>0</v>
      </c>
      <c r="H2927" s="154">
        <f t="shared" si="513"/>
        <v>0</v>
      </c>
      <c r="I2927" s="152" t="e">
        <f t="shared" si="514"/>
        <v>#N/A</v>
      </c>
      <c r="K2927" s="151">
        <f t="shared" si="515"/>
        <v>0</v>
      </c>
    </row>
    <row r="2928" spans="1:11" x14ac:dyDescent="0.2">
      <c r="A2928" s="151">
        <f t="shared" si="506"/>
        <v>0</v>
      </c>
      <c r="B2928" s="151">
        <f t="shared" si="507"/>
        <v>0</v>
      </c>
      <c r="C2928" s="152">
        <f t="shared" si="508"/>
        <v>0</v>
      </c>
      <c r="D2928" s="152">
        <f t="shared" si="509"/>
        <v>0</v>
      </c>
      <c r="E2928" s="152">
        <f t="shared" si="510"/>
        <v>0</v>
      </c>
      <c r="F2928" s="153">
        <f t="shared" si="511"/>
        <v>0</v>
      </c>
      <c r="G2928" s="153">
        <f t="shared" si="512"/>
        <v>0</v>
      </c>
      <c r="H2928" s="154">
        <f t="shared" si="513"/>
        <v>0</v>
      </c>
      <c r="I2928" s="152" t="e">
        <f t="shared" si="514"/>
        <v>#N/A</v>
      </c>
      <c r="K2928" s="151">
        <f t="shared" si="515"/>
        <v>0</v>
      </c>
    </row>
    <row r="2929" spans="1:11" x14ac:dyDescent="0.2">
      <c r="A2929" s="151">
        <f t="shared" si="506"/>
        <v>0</v>
      </c>
      <c r="B2929" s="151">
        <f t="shared" si="507"/>
        <v>0</v>
      </c>
      <c r="C2929" s="152">
        <f t="shared" si="508"/>
        <v>0</v>
      </c>
      <c r="D2929" s="152">
        <f t="shared" si="509"/>
        <v>0</v>
      </c>
      <c r="E2929" s="152">
        <f t="shared" si="510"/>
        <v>0</v>
      </c>
      <c r="F2929" s="153">
        <f t="shared" si="511"/>
        <v>0</v>
      </c>
      <c r="G2929" s="153">
        <f t="shared" si="512"/>
        <v>0</v>
      </c>
      <c r="H2929" s="154">
        <f t="shared" si="513"/>
        <v>0</v>
      </c>
      <c r="I2929" s="152" t="e">
        <f t="shared" si="514"/>
        <v>#N/A</v>
      </c>
      <c r="K2929" s="151">
        <f t="shared" si="515"/>
        <v>0</v>
      </c>
    </row>
    <row r="2930" spans="1:11" x14ac:dyDescent="0.2">
      <c r="A2930" s="151">
        <f t="shared" si="506"/>
        <v>0</v>
      </c>
      <c r="B2930" s="151">
        <f t="shared" si="507"/>
        <v>0</v>
      </c>
      <c r="C2930" s="152">
        <f t="shared" si="508"/>
        <v>0</v>
      </c>
      <c r="D2930" s="152">
        <f t="shared" si="509"/>
        <v>0</v>
      </c>
      <c r="E2930" s="152">
        <f t="shared" si="510"/>
        <v>0</v>
      </c>
      <c r="F2930" s="153">
        <f t="shared" si="511"/>
        <v>0</v>
      </c>
      <c r="G2930" s="153">
        <f t="shared" si="512"/>
        <v>0</v>
      </c>
      <c r="H2930" s="154">
        <f t="shared" si="513"/>
        <v>0</v>
      </c>
      <c r="I2930" s="152" t="e">
        <f t="shared" si="514"/>
        <v>#N/A</v>
      </c>
      <c r="K2930" s="151">
        <f t="shared" si="515"/>
        <v>0</v>
      </c>
    </row>
    <row r="2931" spans="1:11" x14ac:dyDescent="0.2">
      <c r="A2931" s="151">
        <f t="shared" si="506"/>
        <v>0</v>
      </c>
      <c r="B2931" s="151">
        <f t="shared" si="507"/>
        <v>0</v>
      </c>
      <c r="C2931" s="152">
        <f t="shared" si="508"/>
        <v>0</v>
      </c>
      <c r="D2931" s="152">
        <f t="shared" si="509"/>
        <v>0</v>
      </c>
      <c r="E2931" s="152">
        <f t="shared" si="510"/>
        <v>0</v>
      </c>
      <c r="F2931" s="153">
        <f t="shared" si="511"/>
        <v>0</v>
      </c>
      <c r="G2931" s="153">
        <f t="shared" si="512"/>
        <v>0</v>
      </c>
      <c r="H2931" s="154">
        <f t="shared" si="513"/>
        <v>0</v>
      </c>
      <c r="I2931" s="152" t="e">
        <f t="shared" si="514"/>
        <v>#N/A</v>
      </c>
      <c r="K2931" s="151">
        <f t="shared" si="515"/>
        <v>0</v>
      </c>
    </row>
    <row r="2932" spans="1:11" x14ac:dyDescent="0.2">
      <c r="A2932" s="151">
        <f t="shared" si="506"/>
        <v>0</v>
      </c>
      <c r="B2932" s="151">
        <f t="shared" si="507"/>
        <v>0</v>
      </c>
      <c r="C2932" s="152">
        <f t="shared" si="508"/>
        <v>0</v>
      </c>
      <c r="D2932" s="152">
        <f t="shared" si="509"/>
        <v>0</v>
      </c>
      <c r="E2932" s="152">
        <f t="shared" si="510"/>
        <v>0</v>
      </c>
      <c r="F2932" s="153">
        <f t="shared" si="511"/>
        <v>0</v>
      </c>
      <c r="G2932" s="153">
        <f t="shared" si="512"/>
        <v>0</v>
      </c>
      <c r="H2932" s="154">
        <f t="shared" si="513"/>
        <v>0</v>
      </c>
      <c r="I2932" s="152" t="e">
        <f t="shared" si="514"/>
        <v>#N/A</v>
      </c>
      <c r="K2932" s="151">
        <f t="shared" si="515"/>
        <v>0</v>
      </c>
    </row>
    <row r="2933" spans="1:11" x14ac:dyDescent="0.2">
      <c r="A2933" s="151">
        <f t="shared" si="506"/>
        <v>0</v>
      </c>
      <c r="B2933" s="151">
        <f t="shared" si="507"/>
        <v>0</v>
      </c>
      <c r="C2933" s="152">
        <f t="shared" si="508"/>
        <v>0</v>
      </c>
      <c r="D2933" s="152">
        <f t="shared" si="509"/>
        <v>0</v>
      </c>
      <c r="E2933" s="152">
        <f t="shared" si="510"/>
        <v>0</v>
      </c>
      <c r="F2933" s="153">
        <f t="shared" si="511"/>
        <v>0</v>
      </c>
      <c r="G2933" s="153">
        <f t="shared" si="512"/>
        <v>0</v>
      </c>
      <c r="H2933" s="154">
        <f t="shared" si="513"/>
        <v>0</v>
      </c>
      <c r="I2933" s="152" t="e">
        <f t="shared" si="514"/>
        <v>#N/A</v>
      </c>
      <c r="K2933" s="151">
        <f t="shared" si="515"/>
        <v>0</v>
      </c>
    </row>
    <row r="2934" spans="1:11" x14ac:dyDescent="0.2">
      <c r="A2934" s="151">
        <f t="shared" si="506"/>
        <v>0</v>
      </c>
      <c r="B2934" s="151">
        <f t="shared" si="507"/>
        <v>0</v>
      </c>
      <c r="C2934" s="152">
        <f t="shared" si="508"/>
        <v>0</v>
      </c>
      <c r="D2934" s="152">
        <f t="shared" si="509"/>
        <v>0</v>
      </c>
      <c r="E2934" s="152">
        <f t="shared" si="510"/>
        <v>0</v>
      </c>
      <c r="F2934" s="153">
        <f t="shared" si="511"/>
        <v>0</v>
      </c>
      <c r="G2934" s="153">
        <f t="shared" si="512"/>
        <v>0</v>
      </c>
      <c r="H2934" s="154">
        <f t="shared" si="513"/>
        <v>0</v>
      </c>
      <c r="I2934" s="152" t="e">
        <f t="shared" si="514"/>
        <v>#N/A</v>
      </c>
      <c r="K2934" s="151">
        <f t="shared" si="515"/>
        <v>0</v>
      </c>
    </row>
    <row r="2935" spans="1:11" x14ac:dyDescent="0.2">
      <c r="A2935" s="151">
        <f t="shared" si="506"/>
        <v>0</v>
      </c>
      <c r="B2935" s="151">
        <f t="shared" si="507"/>
        <v>0</v>
      </c>
      <c r="C2935" s="152">
        <f t="shared" si="508"/>
        <v>0</v>
      </c>
      <c r="D2935" s="152">
        <f t="shared" si="509"/>
        <v>0</v>
      </c>
      <c r="E2935" s="152">
        <f t="shared" si="510"/>
        <v>0</v>
      </c>
      <c r="F2935" s="153">
        <f t="shared" si="511"/>
        <v>0</v>
      </c>
      <c r="G2935" s="153">
        <f t="shared" si="512"/>
        <v>0</v>
      </c>
      <c r="H2935" s="154">
        <f t="shared" si="513"/>
        <v>0</v>
      </c>
      <c r="I2935" s="152" t="e">
        <f t="shared" si="514"/>
        <v>#N/A</v>
      </c>
      <c r="K2935" s="151">
        <f t="shared" si="515"/>
        <v>0</v>
      </c>
    </row>
    <row r="2936" spans="1:11" x14ac:dyDescent="0.2">
      <c r="A2936" s="151">
        <f t="shared" si="506"/>
        <v>0</v>
      </c>
      <c r="B2936" s="151">
        <f t="shared" si="507"/>
        <v>0</v>
      </c>
      <c r="C2936" s="152">
        <f t="shared" si="508"/>
        <v>0</v>
      </c>
      <c r="D2936" s="152">
        <f t="shared" si="509"/>
        <v>0</v>
      </c>
      <c r="E2936" s="152">
        <f t="shared" si="510"/>
        <v>0</v>
      </c>
      <c r="F2936" s="153">
        <f t="shared" si="511"/>
        <v>0</v>
      </c>
      <c r="G2936" s="153">
        <f t="shared" si="512"/>
        <v>0</v>
      </c>
      <c r="H2936" s="154">
        <f t="shared" si="513"/>
        <v>0</v>
      </c>
      <c r="I2936" s="152" t="e">
        <f t="shared" si="514"/>
        <v>#N/A</v>
      </c>
      <c r="K2936" s="151">
        <f t="shared" si="515"/>
        <v>0</v>
      </c>
    </row>
    <row r="2937" spans="1:11" x14ac:dyDescent="0.2">
      <c r="A2937" s="151">
        <f t="shared" si="506"/>
        <v>0</v>
      </c>
      <c r="B2937" s="151">
        <f t="shared" si="507"/>
        <v>0</v>
      </c>
      <c r="C2937" s="152">
        <f t="shared" si="508"/>
        <v>0</v>
      </c>
      <c r="D2937" s="152">
        <f t="shared" si="509"/>
        <v>0</v>
      </c>
      <c r="E2937" s="152">
        <f t="shared" si="510"/>
        <v>0</v>
      </c>
      <c r="F2937" s="153">
        <f t="shared" si="511"/>
        <v>0</v>
      </c>
      <c r="G2937" s="153">
        <f t="shared" si="512"/>
        <v>0</v>
      </c>
      <c r="H2937" s="154">
        <f t="shared" si="513"/>
        <v>0</v>
      </c>
      <c r="I2937" s="152" t="e">
        <f t="shared" si="514"/>
        <v>#N/A</v>
      </c>
      <c r="K2937" s="151">
        <f t="shared" si="515"/>
        <v>0</v>
      </c>
    </row>
    <row r="2938" spans="1:11" x14ac:dyDescent="0.2">
      <c r="A2938" s="151">
        <f t="shared" si="506"/>
        <v>0</v>
      </c>
      <c r="B2938" s="151">
        <f t="shared" si="507"/>
        <v>0</v>
      </c>
      <c r="C2938" s="152">
        <f t="shared" si="508"/>
        <v>0</v>
      </c>
      <c r="D2938" s="152">
        <f t="shared" si="509"/>
        <v>0</v>
      </c>
      <c r="E2938" s="152">
        <f t="shared" si="510"/>
        <v>0</v>
      </c>
      <c r="F2938" s="153">
        <f t="shared" si="511"/>
        <v>0</v>
      </c>
      <c r="G2938" s="153">
        <f t="shared" si="512"/>
        <v>0</v>
      </c>
      <c r="H2938" s="154">
        <f t="shared" si="513"/>
        <v>0</v>
      </c>
      <c r="I2938" s="152" t="e">
        <f t="shared" si="514"/>
        <v>#N/A</v>
      </c>
      <c r="K2938" s="151">
        <f t="shared" si="515"/>
        <v>0</v>
      </c>
    </row>
    <row r="2939" spans="1:11" x14ac:dyDescent="0.2">
      <c r="A2939" s="151">
        <f t="shared" si="506"/>
        <v>0</v>
      </c>
      <c r="B2939" s="151">
        <f t="shared" si="507"/>
        <v>0</v>
      </c>
      <c r="C2939" s="152">
        <f t="shared" si="508"/>
        <v>0</v>
      </c>
      <c r="D2939" s="152">
        <f t="shared" si="509"/>
        <v>0</v>
      </c>
      <c r="E2939" s="152">
        <f t="shared" si="510"/>
        <v>0</v>
      </c>
      <c r="F2939" s="153">
        <f t="shared" si="511"/>
        <v>0</v>
      </c>
      <c r="G2939" s="153">
        <f t="shared" si="512"/>
        <v>0</v>
      </c>
      <c r="H2939" s="154">
        <f t="shared" si="513"/>
        <v>0</v>
      </c>
      <c r="I2939" s="152" t="e">
        <f t="shared" si="514"/>
        <v>#N/A</v>
      </c>
      <c r="K2939" s="151">
        <f t="shared" si="515"/>
        <v>0</v>
      </c>
    </row>
    <row r="2940" spans="1:11" x14ac:dyDescent="0.2">
      <c r="A2940" s="151">
        <f t="shared" si="506"/>
        <v>0</v>
      </c>
      <c r="B2940" s="151">
        <f t="shared" si="507"/>
        <v>0</v>
      </c>
      <c r="C2940" s="152">
        <f t="shared" si="508"/>
        <v>0</v>
      </c>
      <c r="D2940" s="152">
        <f t="shared" si="509"/>
        <v>0</v>
      </c>
      <c r="E2940" s="152">
        <f t="shared" si="510"/>
        <v>0</v>
      </c>
      <c r="F2940" s="153">
        <f t="shared" si="511"/>
        <v>0</v>
      </c>
      <c r="G2940" s="153">
        <f t="shared" si="512"/>
        <v>0</v>
      </c>
      <c r="H2940" s="154">
        <f t="shared" si="513"/>
        <v>0</v>
      </c>
      <c r="I2940" s="152" t="e">
        <f t="shared" si="514"/>
        <v>#N/A</v>
      </c>
      <c r="K2940" s="151">
        <f t="shared" si="515"/>
        <v>0</v>
      </c>
    </row>
    <row r="2941" spans="1:11" x14ac:dyDescent="0.2">
      <c r="A2941" s="151">
        <f t="shared" si="506"/>
        <v>0</v>
      </c>
      <c r="B2941" s="151">
        <f t="shared" si="507"/>
        <v>0</v>
      </c>
      <c r="C2941" s="152">
        <f t="shared" si="508"/>
        <v>0</v>
      </c>
      <c r="D2941" s="152">
        <f t="shared" si="509"/>
        <v>0</v>
      </c>
      <c r="E2941" s="152">
        <f t="shared" si="510"/>
        <v>0</v>
      </c>
      <c r="F2941" s="153">
        <f t="shared" si="511"/>
        <v>0</v>
      </c>
      <c r="G2941" s="153">
        <f t="shared" si="512"/>
        <v>0</v>
      </c>
      <c r="H2941" s="154">
        <f t="shared" si="513"/>
        <v>0</v>
      </c>
      <c r="I2941" s="152" t="e">
        <f t="shared" si="514"/>
        <v>#N/A</v>
      </c>
      <c r="K2941" s="151">
        <f t="shared" si="515"/>
        <v>0</v>
      </c>
    </row>
    <row r="2942" spans="1:11" x14ac:dyDescent="0.2">
      <c r="A2942" s="151">
        <f t="shared" si="506"/>
        <v>0</v>
      </c>
      <c r="B2942" s="151">
        <f t="shared" si="507"/>
        <v>0</v>
      </c>
      <c r="C2942" s="152">
        <f t="shared" si="508"/>
        <v>0</v>
      </c>
      <c r="D2942" s="152">
        <f t="shared" si="509"/>
        <v>0</v>
      </c>
      <c r="E2942" s="152">
        <f t="shared" si="510"/>
        <v>0</v>
      </c>
      <c r="F2942" s="153">
        <f t="shared" si="511"/>
        <v>0</v>
      </c>
      <c r="G2942" s="153">
        <f t="shared" si="512"/>
        <v>0</v>
      </c>
      <c r="H2942" s="154">
        <f t="shared" si="513"/>
        <v>0</v>
      </c>
      <c r="I2942" s="152" t="e">
        <f t="shared" si="514"/>
        <v>#N/A</v>
      </c>
      <c r="K2942" s="151">
        <f t="shared" si="515"/>
        <v>0</v>
      </c>
    </row>
    <row r="2943" spans="1:11" x14ac:dyDescent="0.2">
      <c r="A2943" s="151">
        <f t="shared" si="506"/>
        <v>0</v>
      </c>
      <c r="B2943" s="151">
        <f t="shared" si="507"/>
        <v>0</v>
      </c>
      <c r="C2943" s="152">
        <f t="shared" si="508"/>
        <v>0</v>
      </c>
      <c r="D2943" s="152">
        <f t="shared" si="509"/>
        <v>0</v>
      </c>
      <c r="E2943" s="152">
        <f t="shared" si="510"/>
        <v>0</v>
      </c>
      <c r="F2943" s="153">
        <f t="shared" si="511"/>
        <v>0</v>
      </c>
      <c r="G2943" s="153">
        <f t="shared" si="512"/>
        <v>0</v>
      </c>
      <c r="H2943" s="154">
        <f t="shared" si="513"/>
        <v>0</v>
      </c>
      <c r="I2943" s="152" t="e">
        <f t="shared" si="514"/>
        <v>#N/A</v>
      </c>
      <c r="K2943" s="151">
        <f t="shared" si="515"/>
        <v>0</v>
      </c>
    </row>
    <row r="2944" spans="1:11" x14ac:dyDescent="0.2">
      <c r="A2944" s="151">
        <f t="shared" si="506"/>
        <v>0</v>
      </c>
      <c r="B2944" s="151">
        <f t="shared" si="507"/>
        <v>0</v>
      </c>
      <c r="C2944" s="152">
        <f t="shared" si="508"/>
        <v>0</v>
      </c>
      <c r="D2944" s="152">
        <f t="shared" si="509"/>
        <v>0</v>
      </c>
      <c r="E2944" s="152">
        <f t="shared" si="510"/>
        <v>0</v>
      </c>
      <c r="F2944" s="153">
        <f t="shared" si="511"/>
        <v>0</v>
      </c>
      <c r="G2944" s="153">
        <f t="shared" si="512"/>
        <v>0</v>
      </c>
      <c r="H2944" s="154">
        <f t="shared" si="513"/>
        <v>0</v>
      </c>
      <c r="I2944" s="152" t="e">
        <f t="shared" si="514"/>
        <v>#N/A</v>
      </c>
      <c r="K2944" s="151">
        <f t="shared" si="515"/>
        <v>0</v>
      </c>
    </row>
    <row r="2945" spans="1:11" x14ac:dyDescent="0.2">
      <c r="A2945" s="151">
        <f t="shared" si="506"/>
        <v>0</v>
      </c>
      <c r="B2945" s="151">
        <f t="shared" si="507"/>
        <v>0</v>
      </c>
      <c r="C2945" s="152">
        <f t="shared" si="508"/>
        <v>0</v>
      </c>
      <c r="D2945" s="152">
        <f t="shared" si="509"/>
        <v>0</v>
      </c>
      <c r="E2945" s="152">
        <f t="shared" si="510"/>
        <v>0</v>
      </c>
      <c r="F2945" s="153">
        <f t="shared" si="511"/>
        <v>0</v>
      </c>
      <c r="G2945" s="153">
        <f t="shared" si="512"/>
        <v>0</v>
      </c>
      <c r="H2945" s="154">
        <f t="shared" si="513"/>
        <v>0</v>
      </c>
      <c r="I2945" s="152" t="e">
        <f t="shared" si="514"/>
        <v>#N/A</v>
      </c>
      <c r="K2945" s="151">
        <f t="shared" si="515"/>
        <v>0</v>
      </c>
    </row>
    <row r="2946" spans="1:11" x14ac:dyDescent="0.2">
      <c r="A2946" s="151">
        <f t="shared" si="506"/>
        <v>0</v>
      </c>
      <c r="B2946" s="151">
        <f t="shared" si="507"/>
        <v>0</v>
      </c>
      <c r="C2946" s="152">
        <f t="shared" si="508"/>
        <v>0</v>
      </c>
      <c r="D2946" s="152">
        <f t="shared" si="509"/>
        <v>0</v>
      </c>
      <c r="E2946" s="152">
        <f t="shared" si="510"/>
        <v>0</v>
      </c>
      <c r="F2946" s="153">
        <f t="shared" si="511"/>
        <v>0</v>
      </c>
      <c r="G2946" s="153">
        <f t="shared" si="512"/>
        <v>0</v>
      </c>
      <c r="H2946" s="154">
        <f t="shared" si="513"/>
        <v>0</v>
      </c>
      <c r="I2946" s="152" t="e">
        <f t="shared" si="514"/>
        <v>#N/A</v>
      </c>
      <c r="K2946" s="151">
        <f t="shared" si="515"/>
        <v>0</v>
      </c>
    </row>
    <row r="2947" spans="1:11" x14ac:dyDescent="0.2">
      <c r="A2947" s="151">
        <f t="shared" si="506"/>
        <v>0</v>
      </c>
      <c r="B2947" s="151">
        <f t="shared" si="507"/>
        <v>0</v>
      </c>
      <c r="C2947" s="152">
        <f t="shared" si="508"/>
        <v>0</v>
      </c>
      <c r="D2947" s="152">
        <f t="shared" si="509"/>
        <v>0</v>
      </c>
      <c r="E2947" s="152">
        <f t="shared" si="510"/>
        <v>0</v>
      </c>
      <c r="F2947" s="153">
        <f t="shared" si="511"/>
        <v>0</v>
      </c>
      <c r="G2947" s="153">
        <f t="shared" si="512"/>
        <v>0</v>
      </c>
      <c r="H2947" s="154">
        <f t="shared" si="513"/>
        <v>0</v>
      </c>
      <c r="I2947" s="152" t="e">
        <f t="shared" si="514"/>
        <v>#N/A</v>
      </c>
      <c r="K2947" s="151">
        <f t="shared" si="515"/>
        <v>0</v>
      </c>
    </row>
    <row r="2948" spans="1:11" x14ac:dyDescent="0.2">
      <c r="A2948" s="151">
        <f t="shared" si="506"/>
        <v>0</v>
      </c>
      <c r="B2948" s="151">
        <f t="shared" si="507"/>
        <v>0</v>
      </c>
      <c r="C2948" s="152">
        <f t="shared" si="508"/>
        <v>0</v>
      </c>
      <c r="D2948" s="152">
        <f t="shared" si="509"/>
        <v>0</v>
      </c>
      <c r="E2948" s="152">
        <f t="shared" si="510"/>
        <v>0</v>
      </c>
      <c r="F2948" s="153">
        <f t="shared" si="511"/>
        <v>0</v>
      </c>
      <c r="G2948" s="153">
        <f t="shared" si="512"/>
        <v>0</v>
      </c>
      <c r="H2948" s="154">
        <f t="shared" si="513"/>
        <v>0</v>
      </c>
      <c r="I2948" s="152" t="e">
        <f t="shared" si="514"/>
        <v>#N/A</v>
      </c>
      <c r="K2948" s="151">
        <f t="shared" si="515"/>
        <v>0</v>
      </c>
    </row>
    <row r="2949" spans="1:11" x14ac:dyDescent="0.2">
      <c r="A2949" s="151">
        <f t="shared" si="506"/>
        <v>0</v>
      </c>
      <c r="B2949" s="151">
        <f t="shared" si="507"/>
        <v>0</v>
      </c>
      <c r="C2949" s="152">
        <f t="shared" si="508"/>
        <v>0</v>
      </c>
      <c r="D2949" s="152">
        <f t="shared" si="509"/>
        <v>0</v>
      </c>
      <c r="E2949" s="152">
        <f t="shared" si="510"/>
        <v>0</v>
      </c>
      <c r="F2949" s="153">
        <f t="shared" si="511"/>
        <v>0</v>
      </c>
      <c r="G2949" s="153">
        <f t="shared" si="512"/>
        <v>0</v>
      </c>
      <c r="H2949" s="154">
        <f t="shared" si="513"/>
        <v>0</v>
      </c>
      <c r="I2949" s="152" t="e">
        <f t="shared" si="514"/>
        <v>#N/A</v>
      </c>
      <c r="K2949" s="151">
        <f t="shared" si="515"/>
        <v>0</v>
      </c>
    </row>
    <row r="2950" spans="1:11" x14ac:dyDescent="0.2">
      <c r="A2950" s="151">
        <f t="shared" si="506"/>
        <v>0</v>
      </c>
      <c r="B2950" s="151">
        <f t="shared" si="507"/>
        <v>0</v>
      </c>
      <c r="C2950" s="152">
        <f t="shared" si="508"/>
        <v>0</v>
      </c>
      <c r="D2950" s="152">
        <f t="shared" si="509"/>
        <v>0</v>
      </c>
      <c r="E2950" s="152">
        <f t="shared" si="510"/>
        <v>0</v>
      </c>
      <c r="F2950" s="153">
        <f t="shared" si="511"/>
        <v>0</v>
      </c>
      <c r="G2950" s="153">
        <f t="shared" si="512"/>
        <v>0</v>
      </c>
      <c r="H2950" s="154">
        <f t="shared" si="513"/>
        <v>0</v>
      </c>
      <c r="I2950" s="152" t="e">
        <f t="shared" si="514"/>
        <v>#N/A</v>
      </c>
      <c r="K2950" s="151">
        <f t="shared" si="515"/>
        <v>0</v>
      </c>
    </row>
    <row r="2951" spans="1:11" x14ac:dyDescent="0.2">
      <c r="A2951" s="151">
        <f t="shared" si="506"/>
        <v>0</v>
      </c>
      <c r="B2951" s="151">
        <f t="shared" si="507"/>
        <v>0</v>
      </c>
      <c r="C2951" s="152">
        <f t="shared" si="508"/>
        <v>0</v>
      </c>
      <c r="D2951" s="152">
        <f t="shared" si="509"/>
        <v>0</v>
      </c>
      <c r="E2951" s="152">
        <f t="shared" si="510"/>
        <v>0</v>
      </c>
      <c r="F2951" s="153">
        <f t="shared" si="511"/>
        <v>0</v>
      </c>
      <c r="G2951" s="153">
        <f t="shared" si="512"/>
        <v>0</v>
      </c>
      <c r="H2951" s="154">
        <f t="shared" si="513"/>
        <v>0</v>
      </c>
      <c r="I2951" s="152" t="e">
        <f t="shared" si="514"/>
        <v>#N/A</v>
      </c>
      <c r="K2951" s="151">
        <f t="shared" si="515"/>
        <v>0</v>
      </c>
    </row>
    <row r="2952" spans="1:11" x14ac:dyDescent="0.2">
      <c r="A2952" s="151">
        <f t="shared" si="506"/>
        <v>0</v>
      </c>
      <c r="B2952" s="151">
        <f t="shared" si="507"/>
        <v>0</v>
      </c>
      <c r="C2952" s="152">
        <f t="shared" si="508"/>
        <v>0</v>
      </c>
      <c r="D2952" s="152">
        <f t="shared" si="509"/>
        <v>0</v>
      </c>
      <c r="E2952" s="152">
        <f t="shared" si="510"/>
        <v>0</v>
      </c>
      <c r="F2952" s="153">
        <f t="shared" si="511"/>
        <v>0</v>
      </c>
      <c r="G2952" s="153">
        <f t="shared" si="512"/>
        <v>0</v>
      </c>
      <c r="H2952" s="154">
        <f t="shared" si="513"/>
        <v>0</v>
      </c>
      <c r="I2952" s="152" t="e">
        <f t="shared" si="514"/>
        <v>#N/A</v>
      </c>
      <c r="K2952" s="151">
        <f t="shared" si="515"/>
        <v>0</v>
      </c>
    </row>
    <row r="2953" spans="1:11" x14ac:dyDescent="0.2">
      <c r="A2953" s="151">
        <f t="shared" si="506"/>
        <v>0</v>
      </c>
      <c r="B2953" s="151">
        <f t="shared" si="507"/>
        <v>0</v>
      </c>
      <c r="C2953" s="152">
        <f t="shared" si="508"/>
        <v>0</v>
      </c>
      <c r="D2953" s="152">
        <f t="shared" si="509"/>
        <v>0</v>
      </c>
      <c r="E2953" s="152">
        <f t="shared" si="510"/>
        <v>0</v>
      </c>
      <c r="F2953" s="153">
        <f t="shared" si="511"/>
        <v>0</v>
      </c>
      <c r="G2953" s="153">
        <f t="shared" si="512"/>
        <v>0</v>
      </c>
      <c r="H2953" s="154">
        <f t="shared" si="513"/>
        <v>0</v>
      </c>
      <c r="I2953" s="152" t="e">
        <f t="shared" si="514"/>
        <v>#N/A</v>
      </c>
      <c r="K2953" s="151">
        <f t="shared" si="515"/>
        <v>0</v>
      </c>
    </row>
    <row r="2954" spans="1:11" x14ac:dyDescent="0.2">
      <c r="A2954" s="151">
        <f t="shared" si="506"/>
        <v>0</v>
      </c>
      <c r="B2954" s="151">
        <f t="shared" si="507"/>
        <v>0</v>
      </c>
      <c r="C2954" s="152">
        <f t="shared" si="508"/>
        <v>0</v>
      </c>
      <c r="D2954" s="152">
        <f t="shared" si="509"/>
        <v>0</v>
      </c>
      <c r="E2954" s="152">
        <f t="shared" si="510"/>
        <v>0</v>
      </c>
      <c r="F2954" s="153">
        <f t="shared" si="511"/>
        <v>0</v>
      </c>
      <c r="G2954" s="153">
        <f t="shared" si="512"/>
        <v>0</v>
      </c>
      <c r="H2954" s="154">
        <f t="shared" si="513"/>
        <v>0</v>
      </c>
      <c r="I2954" s="152" t="e">
        <f t="shared" si="514"/>
        <v>#N/A</v>
      </c>
      <c r="K2954" s="151">
        <f t="shared" si="515"/>
        <v>0</v>
      </c>
    </row>
    <row r="2955" spans="1:11" x14ac:dyDescent="0.2">
      <c r="A2955" s="151">
        <f t="shared" si="506"/>
        <v>0</v>
      </c>
      <c r="B2955" s="151">
        <f t="shared" si="507"/>
        <v>0</v>
      </c>
      <c r="C2955" s="152">
        <f t="shared" si="508"/>
        <v>0</v>
      </c>
      <c r="D2955" s="152">
        <f t="shared" si="509"/>
        <v>0</v>
      </c>
      <c r="E2955" s="152">
        <f t="shared" si="510"/>
        <v>0</v>
      </c>
      <c r="F2955" s="153">
        <f t="shared" si="511"/>
        <v>0</v>
      </c>
      <c r="G2955" s="153">
        <f t="shared" si="512"/>
        <v>0</v>
      </c>
      <c r="H2955" s="154">
        <f t="shared" si="513"/>
        <v>0</v>
      </c>
      <c r="I2955" s="152" t="e">
        <f t="shared" si="514"/>
        <v>#N/A</v>
      </c>
      <c r="K2955" s="151">
        <f t="shared" si="515"/>
        <v>0</v>
      </c>
    </row>
    <row r="2956" spans="1:11" x14ac:dyDescent="0.2">
      <c r="A2956" s="151">
        <f t="shared" si="506"/>
        <v>0</v>
      </c>
      <c r="B2956" s="151">
        <f t="shared" si="507"/>
        <v>0</v>
      </c>
      <c r="C2956" s="152">
        <f t="shared" si="508"/>
        <v>0</v>
      </c>
      <c r="D2956" s="152">
        <f t="shared" si="509"/>
        <v>0</v>
      </c>
      <c r="E2956" s="152">
        <f t="shared" si="510"/>
        <v>0</v>
      </c>
      <c r="F2956" s="153">
        <f t="shared" si="511"/>
        <v>0</v>
      </c>
      <c r="G2956" s="153">
        <f t="shared" si="512"/>
        <v>0</v>
      </c>
      <c r="H2956" s="154">
        <f t="shared" si="513"/>
        <v>0</v>
      </c>
      <c r="I2956" s="152" t="e">
        <f t="shared" si="514"/>
        <v>#N/A</v>
      </c>
      <c r="K2956" s="151">
        <f t="shared" si="515"/>
        <v>0</v>
      </c>
    </row>
    <row r="2957" spans="1:11" x14ac:dyDescent="0.2">
      <c r="A2957" s="151">
        <f t="shared" si="506"/>
        <v>0</v>
      </c>
      <c r="B2957" s="151">
        <f t="shared" si="507"/>
        <v>0</v>
      </c>
      <c r="C2957" s="152">
        <f t="shared" si="508"/>
        <v>0</v>
      </c>
      <c r="D2957" s="152">
        <f t="shared" si="509"/>
        <v>0</v>
      </c>
      <c r="E2957" s="152">
        <f t="shared" si="510"/>
        <v>0</v>
      </c>
      <c r="F2957" s="153">
        <f t="shared" si="511"/>
        <v>0</v>
      </c>
      <c r="G2957" s="153">
        <f t="shared" si="512"/>
        <v>0</v>
      </c>
      <c r="H2957" s="154">
        <f t="shared" si="513"/>
        <v>0</v>
      </c>
      <c r="I2957" s="152" t="e">
        <f t="shared" si="514"/>
        <v>#N/A</v>
      </c>
      <c r="K2957" s="151">
        <f t="shared" si="515"/>
        <v>0</v>
      </c>
    </row>
    <row r="2958" spans="1:11" x14ac:dyDescent="0.2">
      <c r="A2958" s="151">
        <f t="shared" si="506"/>
        <v>0</v>
      </c>
      <c r="B2958" s="151">
        <f t="shared" si="507"/>
        <v>0</v>
      </c>
      <c r="C2958" s="152">
        <f t="shared" si="508"/>
        <v>0</v>
      </c>
      <c r="D2958" s="152">
        <f t="shared" si="509"/>
        <v>0</v>
      </c>
      <c r="E2958" s="152">
        <f t="shared" si="510"/>
        <v>0</v>
      </c>
      <c r="F2958" s="153">
        <f t="shared" si="511"/>
        <v>0</v>
      </c>
      <c r="G2958" s="153">
        <f t="shared" si="512"/>
        <v>0</v>
      </c>
      <c r="H2958" s="154">
        <f t="shared" si="513"/>
        <v>0</v>
      </c>
      <c r="I2958" s="152" t="e">
        <f t="shared" si="514"/>
        <v>#N/A</v>
      </c>
      <c r="K2958" s="151">
        <f t="shared" si="515"/>
        <v>0</v>
      </c>
    </row>
    <row r="2959" spans="1:11" x14ac:dyDescent="0.2">
      <c r="A2959" s="151">
        <f t="shared" si="506"/>
        <v>0</v>
      </c>
      <c r="B2959" s="151">
        <f t="shared" si="507"/>
        <v>0</v>
      </c>
      <c r="C2959" s="152">
        <f t="shared" si="508"/>
        <v>0</v>
      </c>
      <c r="D2959" s="152">
        <f t="shared" si="509"/>
        <v>0</v>
      </c>
      <c r="E2959" s="152">
        <f t="shared" si="510"/>
        <v>0</v>
      </c>
      <c r="F2959" s="153">
        <f t="shared" si="511"/>
        <v>0</v>
      </c>
      <c r="G2959" s="153">
        <f t="shared" si="512"/>
        <v>0</v>
      </c>
      <c r="H2959" s="154">
        <f t="shared" si="513"/>
        <v>0</v>
      </c>
      <c r="I2959" s="152" t="e">
        <f t="shared" si="514"/>
        <v>#N/A</v>
      </c>
      <c r="K2959" s="151">
        <f t="shared" si="515"/>
        <v>0</v>
      </c>
    </row>
    <row r="2960" spans="1:11" x14ac:dyDescent="0.2">
      <c r="A2960" s="151">
        <f t="shared" si="506"/>
        <v>0</v>
      </c>
      <c r="B2960" s="151">
        <f t="shared" si="507"/>
        <v>0</v>
      </c>
      <c r="C2960" s="152">
        <f t="shared" si="508"/>
        <v>0</v>
      </c>
      <c r="D2960" s="152">
        <f t="shared" si="509"/>
        <v>0</v>
      </c>
      <c r="E2960" s="152">
        <f t="shared" si="510"/>
        <v>0</v>
      </c>
      <c r="F2960" s="153">
        <f t="shared" si="511"/>
        <v>0</v>
      </c>
      <c r="G2960" s="153">
        <f t="shared" si="512"/>
        <v>0</v>
      </c>
      <c r="H2960" s="154">
        <f t="shared" si="513"/>
        <v>0</v>
      </c>
      <c r="I2960" s="152" t="e">
        <f t="shared" si="514"/>
        <v>#N/A</v>
      </c>
      <c r="K2960" s="151">
        <f t="shared" si="515"/>
        <v>0</v>
      </c>
    </row>
    <row r="2961" spans="1:11" x14ac:dyDescent="0.2">
      <c r="A2961" s="151">
        <f t="shared" si="506"/>
        <v>0</v>
      </c>
      <c r="B2961" s="151">
        <f t="shared" si="507"/>
        <v>0</v>
      </c>
      <c r="C2961" s="152">
        <f t="shared" si="508"/>
        <v>0</v>
      </c>
      <c r="D2961" s="152">
        <f t="shared" si="509"/>
        <v>0</v>
      </c>
      <c r="E2961" s="152">
        <f t="shared" si="510"/>
        <v>0</v>
      </c>
      <c r="F2961" s="153">
        <f t="shared" si="511"/>
        <v>0</v>
      </c>
      <c r="G2961" s="153">
        <f t="shared" si="512"/>
        <v>0</v>
      </c>
      <c r="H2961" s="154">
        <f t="shared" si="513"/>
        <v>0</v>
      </c>
      <c r="I2961" s="152" t="e">
        <f t="shared" si="514"/>
        <v>#N/A</v>
      </c>
      <c r="K2961" s="151">
        <f t="shared" si="515"/>
        <v>0</v>
      </c>
    </row>
    <row r="2962" spans="1:11" x14ac:dyDescent="0.2">
      <c r="A2962" s="151">
        <f t="shared" si="506"/>
        <v>0</v>
      </c>
      <c r="B2962" s="151">
        <f t="shared" si="507"/>
        <v>0</v>
      </c>
      <c r="C2962" s="152">
        <f t="shared" si="508"/>
        <v>0</v>
      </c>
      <c r="D2962" s="152">
        <f t="shared" si="509"/>
        <v>0</v>
      </c>
      <c r="E2962" s="152">
        <f t="shared" si="510"/>
        <v>0</v>
      </c>
      <c r="F2962" s="153">
        <f t="shared" si="511"/>
        <v>0</v>
      </c>
      <c r="G2962" s="153">
        <f t="shared" si="512"/>
        <v>0</v>
      </c>
      <c r="H2962" s="154">
        <f t="shared" si="513"/>
        <v>0</v>
      </c>
      <c r="I2962" s="152" t="e">
        <f t="shared" si="514"/>
        <v>#N/A</v>
      </c>
      <c r="K2962" s="151">
        <f t="shared" si="515"/>
        <v>0</v>
      </c>
    </row>
    <row r="2963" spans="1:11" x14ac:dyDescent="0.2">
      <c r="A2963" s="151">
        <f t="shared" si="506"/>
        <v>0</v>
      </c>
      <c r="B2963" s="151">
        <f t="shared" si="507"/>
        <v>0</v>
      </c>
      <c r="C2963" s="152">
        <f t="shared" si="508"/>
        <v>0</v>
      </c>
      <c r="D2963" s="152">
        <f t="shared" si="509"/>
        <v>0</v>
      </c>
      <c r="E2963" s="152">
        <f t="shared" si="510"/>
        <v>0</v>
      </c>
      <c r="F2963" s="153">
        <f t="shared" si="511"/>
        <v>0</v>
      </c>
      <c r="G2963" s="153">
        <f t="shared" si="512"/>
        <v>0</v>
      </c>
      <c r="H2963" s="154">
        <f t="shared" si="513"/>
        <v>0</v>
      </c>
      <c r="I2963" s="152" t="e">
        <f t="shared" si="514"/>
        <v>#N/A</v>
      </c>
      <c r="K2963" s="151">
        <f t="shared" si="515"/>
        <v>0</v>
      </c>
    </row>
    <row r="2964" spans="1:11" x14ac:dyDescent="0.2">
      <c r="A2964" s="151">
        <f t="shared" si="506"/>
        <v>0</v>
      </c>
      <c r="B2964" s="151">
        <f t="shared" si="507"/>
        <v>0</v>
      </c>
      <c r="C2964" s="152">
        <f t="shared" si="508"/>
        <v>0</v>
      </c>
      <c r="D2964" s="152">
        <f t="shared" si="509"/>
        <v>0</v>
      </c>
      <c r="E2964" s="152">
        <f t="shared" si="510"/>
        <v>0</v>
      </c>
      <c r="F2964" s="153">
        <f t="shared" si="511"/>
        <v>0</v>
      </c>
      <c r="G2964" s="153">
        <f t="shared" si="512"/>
        <v>0</v>
      </c>
      <c r="H2964" s="154">
        <f t="shared" si="513"/>
        <v>0</v>
      </c>
      <c r="I2964" s="152" t="e">
        <f t="shared" si="514"/>
        <v>#N/A</v>
      </c>
      <c r="K2964" s="151">
        <f t="shared" si="515"/>
        <v>0</v>
      </c>
    </row>
    <row r="2965" spans="1:11" x14ac:dyDescent="0.2">
      <c r="A2965" s="151">
        <f t="shared" si="506"/>
        <v>0</v>
      </c>
      <c r="B2965" s="151">
        <f t="shared" si="507"/>
        <v>0</v>
      </c>
      <c r="C2965" s="152">
        <f t="shared" si="508"/>
        <v>0</v>
      </c>
      <c r="D2965" s="152">
        <f t="shared" si="509"/>
        <v>0</v>
      </c>
      <c r="E2965" s="152">
        <f t="shared" si="510"/>
        <v>0</v>
      </c>
      <c r="F2965" s="153">
        <f t="shared" si="511"/>
        <v>0</v>
      </c>
      <c r="G2965" s="153">
        <f t="shared" si="512"/>
        <v>0</v>
      </c>
      <c r="H2965" s="154">
        <f t="shared" si="513"/>
        <v>0</v>
      </c>
      <c r="I2965" s="152" t="e">
        <f t="shared" si="514"/>
        <v>#N/A</v>
      </c>
      <c r="K2965" s="151">
        <f t="shared" si="515"/>
        <v>0</v>
      </c>
    </row>
    <row r="2966" spans="1:11" x14ac:dyDescent="0.2">
      <c r="A2966" s="151">
        <f t="shared" si="506"/>
        <v>0</v>
      </c>
      <c r="B2966" s="151">
        <f t="shared" si="507"/>
        <v>0</v>
      </c>
      <c r="C2966" s="152">
        <f t="shared" si="508"/>
        <v>0</v>
      </c>
      <c r="D2966" s="152">
        <f t="shared" si="509"/>
        <v>0</v>
      </c>
      <c r="E2966" s="152">
        <f t="shared" si="510"/>
        <v>0</v>
      </c>
      <c r="F2966" s="153">
        <f t="shared" si="511"/>
        <v>0</v>
      </c>
      <c r="G2966" s="153">
        <f t="shared" si="512"/>
        <v>0</v>
      </c>
      <c r="H2966" s="154">
        <f t="shared" si="513"/>
        <v>0</v>
      </c>
      <c r="I2966" s="152" t="e">
        <f t="shared" si="514"/>
        <v>#N/A</v>
      </c>
      <c r="K2966" s="151">
        <f t="shared" si="515"/>
        <v>0</v>
      </c>
    </row>
    <row r="2967" spans="1:11" x14ac:dyDescent="0.2">
      <c r="A2967" s="151">
        <f t="shared" si="506"/>
        <v>0</v>
      </c>
      <c r="B2967" s="151">
        <f t="shared" si="507"/>
        <v>0</v>
      </c>
      <c r="C2967" s="152">
        <f t="shared" si="508"/>
        <v>0</v>
      </c>
      <c r="D2967" s="152">
        <f t="shared" si="509"/>
        <v>0</v>
      </c>
      <c r="E2967" s="152">
        <f t="shared" si="510"/>
        <v>0</v>
      </c>
      <c r="F2967" s="153">
        <f t="shared" si="511"/>
        <v>0</v>
      </c>
      <c r="G2967" s="153">
        <f t="shared" si="512"/>
        <v>0</v>
      </c>
      <c r="H2967" s="154">
        <f t="shared" si="513"/>
        <v>0</v>
      </c>
      <c r="I2967" s="152" t="e">
        <f t="shared" si="514"/>
        <v>#N/A</v>
      </c>
      <c r="K2967" s="151">
        <f t="shared" si="515"/>
        <v>0</v>
      </c>
    </row>
    <row r="2968" spans="1:11" x14ac:dyDescent="0.2">
      <c r="A2968" s="151">
        <f t="shared" si="506"/>
        <v>0</v>
      </c>
      <c r="B2968" s="151">
        <f t="shared" si="507"/>
        <v>0</v>
      </c>
      <c r="C2968" s="152">
        <f t="shared" si="508"/>
        <v>0</v>
      </c>
      <c r="D2968" s="152">
        <f t="shared" si="509"/>
        <v>0</v>
      </c>
      <c r="E2968" s="152">
        <f t="shared" si="510"/>
        <v>0</v>
      </c>
      <c r="F2968" s="153">
        <f t="shared" si="511"/>
        <v>0</v>
      </c>
      <c r="G2968" s="153">
        <f t="shared" si="512"/>
        <v>0</v>
      </c>
      <c r="H2968" s="154">
        <f t="shared" si="513"/>
        <v>0</v>
      </c>
      <c r="I2968" s="152" t="e">
        <f t="shared" si="514"/>
        <v>#N/A</v>
      </c>
      <c r="K2968" s="151">
        <f t="shared" si="515"/>
        <v>0</v>
      </c>
    </row>
    <row r="2969" spans="1:11" x14ac:dyDescent="0.2">
      <c r="A2969" s="151">
        <f t="shared" si="506"/>
        <v>0</v>
      </c>
      <c r="B2969" s="151">
        <f t="shared" si="507"/>
        <v>0</v>
      </c>
      <c r="C2969" s="152">
        <f t="shared" si="508"/>
        <v>0</v>
      </c>
      <c r="D2969" s="152">
        <f t="shared" si="509"/>
        <v>0</v>
      </c>
      <c r="E2969" s="152">
        <f t="shared" si="510"/>
        <v>0</v>
      </c>
      <c r="F2969" s="153">
        <f t="shared" si="511"/>
        <v>0</v>
      </c>
      <c r="G2969" s="153">
        <f t="shared" si="512"/>
        <v>0</v>
      </c>
      <c r="H2969" s="154">
        <f t="shared" si="513"/>
        <v>0</v>
      </c>
      <c r="I2969" s="152" t="e">
        <f t="shared" si="514"/>
        <v>#N/A</v>
      </c>
      <c r="K2969" s="151">
        <f t="shared" si="515"/>
        <v>0</v>
      </c>
    </row>
    <row r="2970" spans="1:11" x14ac:dyDescent="0.2">
      <c r="A2970" s="151">
        <f t="shared" si="506"/>
        <v>0</v>
      </c>
      <c r="B2970" s="151">
        <f t="shared" si="507"/>
        <v>0</v>
      </c>
      <c r="C2970" s="152">
        <f t="shared" si="508"/>
        <v>0</v>
      </c>
      <c r="D2970" s="152">
        <f t="shared" si="509"/>
        <v>0</v>
      </c>
      <c r="E2970" s="152">
        <f t="shared" si="510"/>
        <v>0</v>
      </c>
      <c r="F2970" s="153">
        <f t="shared" si="511"/>
        <v>0</v>
      </c>
      <c r="G2970" s="153">
        <f t="shared" si="512"/>
        <v>0</v>
      </c>
      <c r="H2970" s="154">
        <f t="shared" si="513"/>
        <v>0</v>
      </c>
      <c r="I2970" s="152" t="e">
        <f t="shared" si="514"/>
        <v>#N/A</v>
      </c>
      <c r="K2970" s="151">
        <f t="shared" si="515"/>
        <v>0</v>
      </c>
    </row>
    <row r="2971" spans="1:11" x14ac:dyDescent="0.2">
      <c r="A2971" s="151">
        <f t="shared" si="506"/>
        <v>0</v>
      </c>
      <c r="B2971" s="151">
        <f t="shared" si="507"/>
        <v>0</v>
      </c>
      <c r="C2971" s="152">
        <f t="shared" si="508"/>
        <v>0</v>
      </c>
      <c r="D2971" s="152">
        <f t="shared" si="509"/>
        <v>0</v>
      </c>
      <c r="E2971" s="152">
        <f t="shared" si="510"/>
        <v>0</v>
      </c>
      <c r="F2971" s="153">
        <f t="shared" si="511"/>
        <v>0</v>
      </c>
      <c r="G2971" s="153">
        <f t="shared" si="512"/>
        <v>0</v>
      </c>
      <c r="H2971" s="154">
        <f t="shared" si="513"/>
        <v>0</v>
      </c>
      <c r="I2971" s="152" t="e">
        <f t="shared" si="514"/>
        <v>#N/A</v>
      </c>
      <c r="K2971" s="151">
        <f t="shared" si="515"/>
        <v>0</v>
      </c>
    </row>
    <row r="2972" spans="1:11" x14ac:dyDescent="0.2">
      <c r="A2972" s="151">
        <f t="shared" si="506"/>
        <v>0</v>
      </c>
      <c r="B2972" s="151">
        <f t="shared" si="507"/>
        <v>0</v>
      </c>
      <c r="C2972" s="152">
        <f t="shared" si="508"/>
        <v>0</v>
      </c>
      <c r="D2972" s="152">
        <f t="shared" si="509"/>
        <v>0</v>
      </c>
      <c r="E2972" s="152">
        <f t="shared" si="510"/>
        <v>0</v>
      </c>
      <c r="F2972" s="153">
        <f t="shared" si="511"/>
        <v>0</v>
      </c>
      <c r="G2972" s="153">
        <f t="shared" si="512"/>
        <v>0</v>
      </c>
      <c r="H2972" s="154">
        <f t="shared" si="513"/>
        <v>0</v>
      </c>
      <c r="I2972" s="152" t="e">
        <f t="shared" si="514"/>
        <v>#N/A</v>
      </c>
      <c r="K2972" s="151">
        <f t="shared" si="515"/>
        <v>0</v>
      </c>
    </row>
    <row r="2973" spans="1:11" x14ac:dyDescent="0.2">
      <c r="A2973" s="151">
        <f t="shared" si="506"/>
        <v>0</v>
      </c>
      <c r="B2973" s="151">
        <f t="shared" si="507"/>
        <v>0</v>
      </c>
      <c r="C2973" s="152">
        <f t="shared" si="508"/>
        <v>0</v>
      </c>
      <c r="D2973" s="152">
        <f t="shared" si="509"/>
        <v>0</v>
      </c>
      <c r="E2973" s="152">
        <f t="shared" si="510"/>
        <v>0</v>
      </c>
      <c r="F2973" s="153">
        <f t="shared" si="511"/>
        <v>0</v>
      </c>
      <c r="G2973" s="153">
        <f t="shared" si="512"/>
        <v>0</v>
      </c>
      <c r="H2973" s="154">
        <f t="shared" si="513"/>
        <v>0</v>
      </c>
      <c r="I2973" s="152" t="e">
        <f t="shared" si="514"/>
        <v>#N/A</v>
      </c>
      <c r="K2973" s="151">
        <f t="shared" si="515"/>
        <v>0</v>
      </c>
    </row>
    <row r="2974" spans="1:11" x14ac:dyDescent="0.2">
      <c r="A2974" s="151">
        <f t="shared" si="506"/>
        <v>0</v>
      </c>
      <c r="B2974" s="151">
        <f t="shared" si="507"/>
        <v>0</v>
      </c>
      <c r="C2974" s="152">
        <f t="shared" si="508"/>
        <v>0</v>
      </c>
      <c r="D2974" s="152">
        <f t="shared" si="509"/>
        <v>0</v>
      </c>
      <c r="E2974" s="152">
        <f t="shared" si="510"/>
        <v>0</v>
      </c>
      <c r="F2974" s="153">
        <f t="shared" si="511"/>
        <v>0</v>
      </c>
      <c r="G2974" s="153">
        <f t="shared" si="512"/>
        <v>0</v>
      </c>
      <c r="H2974" s="154">
        <f t="shared" si="513"/>
        <v>0</v>
      </c>
      <c r="I2974" s="152" t="e">
        <f t="shared" si="514"/>
        <v>#N/A</v>
      </c>
      <c r="K2974" s="151">
        <f t="shared" si="515"/>
        <v>0</v>
      </c>
    </row>
    <row r="2975" spans="1:11" x14ac:dyDescent="0.2">
      <c r="A2975" s="151">
        <f t="shared" si="506"/>
        <v>0</v>
      </c>
      <c r="B2975" s="151">
        <f t="shared" si="507"/>
        <v>0</v>
      </c>
      <c r="C2975" s="152">
        <f t="shared" si="508"/>
        <v>0</v>
      </c>
      <c r="D2975" s="152">
        <f t="shared" si="509"/>
        <v>0</v>
      </c>
      <c r="E2975" s="152">
        <f t="shared" si="510"/>
        <v>0</v>
      </c>
      <c r="F2975" s="153">
        <f t="shared" si="511"/>
        <v>0</v>
      </c>
      <c r="G2975" s="153">
        <f t="shared" si="512"/>
        <v>0</v>
      </c>
      <c r="H2975" s="154">
        <f t="shared" si="513"/>
        <v>0</v>
      </c>
      <c r="I2975" s="152" t="e">
        <f t="shared" si="514"/>
        <v>#N/A</v>
      </c>
      <c r="K2975" s="151">
        <f t="shared" si="515"/>
        <v>0</v>
      </c>
    </row>
    <row r="2976" spans="1:11" x14ac:dyDescent="0.2">
      <c r="A2976" s="151">
        <f t="shared" si="506"/>
        <v>0</v>
      </c>
      <c r="B2976" s="151">
        <f t="shared" si="507"/>
        <v>0</v>
      </c>
      <c r="C2976" s="152">
        <f t="shared" si="508"/>
        <v>0</v>
      </c>
      <c r="D2976" s="152">
        <f t="shared" si="509"/>
        <v>0</v>
      </c>
      <c r="E2976" s="152">
        <f t="shared" si="510"/>
        <v>0</v>
      </c>
      <c r="F2976" s="153">
        <f t="shared" si="511"/>
        <v>0</v>
      </c>
      <c r="G2976" s="153">
        <f t="shared" si="512"/>
        <v>0</v>
      </c>
      <c r="H2976" s="154">
        <f t="shared" si="513"/>
        <v>0</v>
      </c>
      <c r="I2976" s="152" t="e">
        <f t="shared" si="514"/>
        <v>#N/A</v>
      </c>
      <c r="K2976" s="151">
        <f t="shared" si="515"/>
        <v>0</v>
      </c>
    </row>
    <row r="2977" spans="1:11" x14ac:dyDescent="0.2">
      <c r="A2977" s="151">
        <f t="shared" si="506"/>
        <v>0</v>
      </c>
      <c r="B2977" s="151">
        <f t="shared" si="507"/>
        <v>0</v>
      </c>
      <c r="C2977" s="152">
        <f t="shared" si="508"/>
        <v>0</v>
      </c>
      <c r="D2977" s="152">
        <f t="shared" si="509"/>
        <v>0</v>
      </c>
      <c r="E2977" s="152">
        <f t="shared" si="510"/>
        <v>0</v>
      </c>
      <c r="F2977" s="153">
        <f t="shared" si="511"/>
        <v>0</v>
      </c>
      <c r="G2977" s="153">
        <f t="shared" si="512"/>
        <v>0</v>
      </c>
      <c r="H2977" s="154">
        <f t="shared" si="513"/>
        <v>0</v>
      </c>
      <c r="I2977" s="152" t="e">
        <f t="shared" si="514"/>
        <v>#N/A</v>
      </c>
      <c r="K2977" s="151">
        <f t="shared" si="515"/>
        <v>0</v>
      </c>
    </row>
    <row r="2978" spans="1:11" x14ac:dyDescent="0.2">
      <c r="A2978" s="151">
        <f t="shared" si="506"/>
        <v>0</v>
      </c>
      <c r="B2978" s="151">
        <f t="shared" si="507"/>
        <v>0</v>
      </c>
      <c r="C2978" s="152">
        <f t="shared" si="508"/>
        <v>0</v>
      </c>
      <c r="D2978" s="152">
        <f t="shared" si="509"/>
        <v>0</v>
      </c>
      <c r="E2978" s="152">
        <f t="shared" si="510"/>
        <v>0</v>
      </c>
      <c r="F2978" s="153">
        <f t="shared" si="511"/>
        <v>0</v>
      </c>
      <c r="G2978" s="153">
        <f t="shared" si="512"/>
        <v>0</v>
      </c>
      <c r="H2978" s="154">
        <f t="shared" si="513"/>
        <v>0</v>
      </c>
      <c r="I2978" s="152" t="e">
        <f t="shared" si="514"/>
        <v>#N/A</v>
      </c>
      <c r="K2978" s="151">
        <f t="shared" si="515"/>
        <v>0</v>
      </c>
    </row>
    <row r="2979" spans="1:11" x14ac:dyDescent="0.2">
      <c r="A2979" s="151">
        <f t="shared" si="506"/>
        <v>0</v>
      </c>
      <c r="B2979" s="151">
        <f t="shared" si="507"/>
        <v>0</v>
      </c>
      <c r="C2979" s="152">
        <f t="shared" si="508"/>
        <v>0</v>
      </c>
      <c r="D2979" s="152">
        <f t="shared" si="509"/>
        <v>0</v>
      </c>
      <c r="E2979" s="152">
        <f t="shared" si="510"/>
        <v>0</v>
      </c>
      <c r="F2979" s="153">
        <f t="shared" si="511"/>
        <v>0</v>
      </c>
      <c r="G2979" s="153">
        <f t="shared" si="512"/>
        <v>0</v>
      </c>
      <c r="H2979" s="154">
        <f t="shared" si="513"/>
        <v>0</v>
      </c>
      <c r="I2979" s="152" t="e">
        <f t="shared" si="514"/>
        <v>#N/A</v>
      </c>
      <c r="K2979" s="151">
        <f t="shared" si="515"/>
        <v>0</v>
      </c>
    </row>
    <row r="2980" spans="1:11" x14ac:dyDescent="0.2">
      <c r="A2980" s="151">
        <f t="shared" ref="A2980:A3000" si="516">M2980</f>
        <v>0</v>
      </c>
      <c r="B2980" s="151">
        <f t="shared" ref="B2980:B3000" si="517">ROUNDDOWN(A2980/10000,0)</f>
        <v>0</v>
      </c>
      <c r="C2980" s="152">
        <f t="shared" ref="C2980:C3000" si="518">ROUNDDOWN((A2980-B2980*10000)/100,0)</f>
        <v>0</v>
      </c>
      <c r="D2980" s="152">
        <f t="shared" ref="D2980:D3000" si="519">N2980</f>
        <v>0</v>
      </c>
      <c r="E2980" s="152">
        <f t="shared" ref="E2980:E3000" si="520">O2980</f>
        <v>0</v>
      </c>
      <c r="F2980" s="153">
        <f t="shared" ref="F2980:F3000" si="521">P2980</f>
        <v>0</v>
      </c>
      <c r="G2980" s="153">
        <f t="shared" ref="G2980:G3000" si="522">Q2980</f>
        <v>0</v>
      </c>
      <c r="H2980" s="154">
        <f t="shared" ref="H2980:H3000" si="523">T2980</f>
        <v>0</v>
      </c>
      <c r="I2980" s="152" t="e">
        <f t="shared" ref="I2980:I3000" si="524">VLOOKUP(B2980*100+C2980,テスト,2,0)</f>
        <v>#N/A</v>
      </c>
      <c r="K2980" s="151">
        <f t="shared" ref="K2980:K3000" si="525">R2980</f>
        <v>0</v>
      </c>
    </row>
    <row r="2981" spans="1:11" x14ac:dyDescent="0.2">
      <c r="A2981" s="151">
        <f t="shared" si="516"/>
        <v>0</v>
      </c>
      <c r="B2981" s="151">
        <f t="shared" si="517"/>
        <v>0</v>
      </c>
      <c r="C2981" s="152">
        <f t="shared" si="518"/>
        <v>0</v>
      </c>
      <c r="D2981" s="152">
        <f t="shared" si="519"/>
        <v>0</v>
      </c>
      <c r="E2981" s="152">
        <f t="shared" si="520"/>
        <v>0</v>
      </c>
      <c r="F2981" s="153">
        <f t="shared" si="521"/>
        <v>0</v>
      </c>
      <c r="G2981" s="153">
        <f t="shared" si="522"/>
        <v>0</v>
      </c>
      <c r="H2981" s="154">
        <f t="shared" si="523"/>
        <v>0</v>
      </c>
      <c r="I2981" s="152" t="e">
        <f t="shared" si="524"/>
        <v>#N/A</v>
      </c>
      <c r="K2981" s="151">
        <f t="shared" si="525"/>
        <v>0</v>
      </c>
    </row>
    <row r="2982" spans="1:11" x14ac:dyDescent="0.2">
      <c r="A2982" s="151">
        <f t="shared" si="516"/>
        <v>0</v>
      </c>
      <c r="B2982" s="151">
        <f t="shared" si="517"/>
        <v>0</v>
      </c>
      <c r="C2982" s="152">
        <f t="shared" si="518"/>
        <v>0</v>
      </c>
      <c r="D2982" s="152">
        <f t="shared" si="519"/>
        <v>0</v>
      </c>
      <c r="E2982" s="152">
        <f t="shared" si="520"/>
        <v>0</v>
      </c>
      <c r="F2982" s="153">
        <f t="shared" si="521"/>
        <v>0</v>
      </c>
      <c r="G2982" s="153">
        <f t="shared" si="522"/>
        <v>0</v>
      </c>
      <c r="H2982" s="154">
        <f t="shared" si="523"/>
        <v>0</v>
      </c>
      <c r="I2982" s="152" t="e">
        <f t="shared" si="524"/>
        <v>#N/A</v>
      </c>
      <c r="K2982" s="151">
        <f t="shared" si="525"/>
        <v>0</v>
      </c>
    </row>
    <row r="2983" spans="1:11" x14ac:dyDescent="0.2">
      <c r="A2983" s="151">
        <f t="shared" si="516"/>
        <v>0</v>
      </c>
      <c r="B2983" s="151">
        <f t="shared" si="517"/>
        <v>0</v>
      </c>
      <c r="C2983" s="152">
        <f t="shared" si="518"/>
        <v>0</v>
      </c>
      <c r="D2983" s="152">
        <f t="shared" si="519"/>
        <v>0</v>
      </c>
      <c r="E2983" s="152">
        <f t="shared" si="520"/>
        <v>0</v>
      </c>
      <c r="F2983" s="153">
        <f t="shared" si="521"/>
        <v>0</v>
      </c>
      <c r="G2983" s="153">
        <f t="shared" si="522"/>
        <v>0</v>
      </c>
      <c r="H2983" s="154">
        <f t="shared" si="523"/>
        <v>0</v>
      </c>
      <c r="I2983" s="152" t="e">
        <f t="shared" si="524"/>
        <v>#N/A</v>
      </c>
      <c r="K2983" s="151">
        <f t="shared" si="525"/>
        <v>0</v>
      </c>
    </row>
    <row r="2984" spans="1:11" x14ac:dyDescent="0.2">
      <c r="A2984" s="151">
        <f t="shared" si="516"/>
        <v>0</v>
      </c>
      <c r="B2984" s="151">
        <f t="shared" si="517"/>
        <v>0</v>
      </c>
      <c r="C2984" s="152">
        <f t="shared" si="518"/>
        <v>0</v>
      </c>
      <c r="D2984" s="152">
        <f t="shared" si="519"/>
        <v>0</v>
      </c>
      <c r="E2984" s="152">
        <f t="shared" si="520"/>
        <v>0</v>
      </c>
      <c r="F2984" s="153">
        <f t="shared" si="521"/>
        <v>0</v>
      </c>
      <c r="G2984" s="153">
        <f t="shared" si="522"/>
        <v>0</v>
      </c>
      <c r="H2984" s="154">
        <f t="shared" si="523"/>
        <v>0</v>
      </c>
      <c r="I2984" s="152" t="e">
        <f t="shared" si="524"/>
        <v>#N/A</v>
      </c>
      <c r="K2984" s="151">
        <f t="shared" si="525"/>
        <v>0</v>
      </c>
    </row>
    <row r="2985" spans="1:11" x14ac:dyDescent="0.2">
      <c r="A2985" s="151">
        <f t="shared" si="516"/>
        <v>0</v>
      </c>
      <c r="B2985" s="151">
        <f t="shared" si="517"/>
        <v>0</v>
      </c>
      <c r="C2985" s="152">
        <f t="shared" si="518"/>
        <v>0</v>
      </c>
      <c r="D2985" s="152">
        <f t="shared" si="519"/>
        <v>0</v>
      </c>
      <c r="E2985" s="152">
        <f t="shared" si="520"/>
        <v>0</v>
      </c>
      <c r="F2985" s="153">
        <f t="shared" si="521"/>
        <v>0</v>
      </c>
      <c r="G2985" s="153">
        <f t="shared" si="522"/>
        <v>0</v>
      </c>
      <c r="H2985" s="154">
        <f t="shared" si="523"/>
        <v>0</v>
      </c>
      <c r="I2985" s="152" t="e">
        <f t="shared" si="524"/>
        <v>#N/A</v>
      </c>
      <c r="K2985" s="151">
        <f t="shared" si="525"/>
        <v>0</v>
      </c>
    </row>
    <row r="2986" spans="1:11" x14ac:dyDescent="0.2">
      <c r="A2986" s="151">
        <f t="shared" si="516"/>
        <v>0</v>
      </c>
      <c r="B2986" s="151">
        <f t="shared" si="517"/>
        <v>0</v>
      </c>
      <c r="C2986" s="152">
        <f t="shared" si="518"/>
        <v>0</v>
      </c>
      <c r="D2986" s="152">
        <f t="shared" si="519"/>
        <v>0</v>
      </c>
      <c r="E2986" s="152">
        <f t="shared" si="520"/>
        <v>0</v>
      </c>
      <c r="F2986" s="153">
        <f t="shared" si="521"/>
        <v>0</v>
      </c>
      <c r="G2986" s="153">
        <f t="shared" si="522"/>
        <v>0</v>
      </c>
      <c r="H2986" s="154">
        <f t="shared" si="523"/>
        <v>0</v>
      </c>
      <c r="I2986" s="152" t="e">
        <f t="shared" si="524"/>
        <v>#N/A</v>
      </c>
      <c r="K2986" s="151">
        <f t="shared" si="525"/>
        <v>0</v>
      </c>
    </row>
    <row r="2987" spans="1:11" x14ac:dyDescent="0.2">
      <c r="A2987" s="151">
        <f t="shared" si="516"/>
        <v>0</v>
      </c>
      <c r="B2987" s="151">
        <f t="shared" si="517"/>
        <v>0</v>
      </c>
      <c r="C2987" s="152">
        <f t="shared" si="518"/>
        <v>0</v>
      </c>
      <c r="D2987" s="152">
        <f t="shared" si="519"/>
        <v>0</v>
      </c>
      <c r="E2987" s="152">
        <f t="shared" si="520"/>
        <v>0</v>
      </c>
      <c r="F2987" s="153">
        <f t="shared" si="521"/>
        <v>0</v>
      </c>
      <c r="G2987" s="153">
        <f t="shared" si="522"/>
        <v>0</v>
      </c>
      <c r="H2987" s="154">
        <f t="shared" si="523"/>
        <v>0</v>
      </c>
      <c r="I2987" s="152" t="e">
        <f t="shared" si="524"/>
        <v>#N/A</v>
      </c>
      <c r="K2987" s="151">
        <f t="shared" si="525"/>
        <v>0</v>
      </c>
    </row>
    <row r="2988" spans="1:11" x14ac:dyDescent="0.2">
      <c r="A2988" s="151">
        <f t="shared" si="516"/>
        <v>0</v>
      </c>
      <c r="B2988" s="151">
        <f t="shared" si="517"/>
        <v>0</v>
      </c>
      <c r="C2988" s="152">
        <f t="shared" si="518"/>
        <v>0</v>
      </c>
      <c r="D2988" s="152">
        <f t="shared" si="519"/>
        <v>0</v>
      </c>
      <c r="E2988" s="152">
        <f t="shared" si="520"/>
        <v>0</v>
      </c>
      <c r="F2988" s="153">
        <f t="shared" si="521"/>
        <v>0</v>
      </c>
      <c r="G2988" s="153">
        <f t="shared" si="522"/>
        <v>0</v>
      </c>
      <c r="H2988" s="154">
        <f t="shared" si="523"/>
        <v>0</v>
      </c>
      <c r="I2988" s="152" t="e">
        <f t="shared" si="524"/>
        <v>#N/A</v>
      </c>
      <c r="K2988" s="151">
        <f t="shared" si="525"/>
        <v>0</v>
      </c>
    </row>
    <row r="2989" spans="1:11" x14ac:dyDescent="0.2">
      <c r="A2989" s="151">
        <f t="shared" si="516"/>
        <v>0</v>
      </c>
      <c r="B2989" s="151">
        <f t="shared" si="517"/>
        <v>0</v>
      </c>
      <c r="C2989" s="152">
        <f t="shared" si="518"/>
        <v>0</v>
      </c>
      <c r="D2989" s="152">
        <f t="shared" si="519"/>
        <v>0</v>
      </c>
      <c r="E2989" s="152">
        <f t="shared" si="520"/>
        <v>0</v>
      </c>
      <c r="F2989" s="153">
        <f t="shared" si="521"/>
        <v>0</v>
      </c>
      <c r="G2989" s="153">
        <f t="shared" si="522"/>
        <v>0</v>
      </c>
      <c r="H2989" s="154">
        <f t="shared" si="523"/>
        <v>0</v>
      </c>
      <c r="I2989" s="152" t="e">
        <f t="shared" si="524"/>
        <v>#N/A</v>
      </c>
      <c r="K2989" s="151">
        <f t="shared" si="525"/>
        <v>0</v>
      </c>
    </row>
    <row r="2990" spans="1:11" x14ac:dyDescent="0.2">
      <c r="A2990" s="151">
        <f t="shared" si="516"/>
        <v>0</v>
      </c>
      <c r="B2990" s="151">
        <f t="shared" si="517"/>
        <v>0</v>
      </c>
      <c r="C2990" s="152">
        <f t="shared" si="518"/>
        <v>0</v>
      </c>
      <c r="D2990" s="152">
        <f t="shared" si="519"/>
        <v>0</v>
      </c>
      <c r="E2990" s="152">
        <f t="shared" si="520"/>
        <v>0</v>
      </c>
      <c r="F2990" s="153">
        <f t="shared" si="521"/>
        <v>0</v>
      </c>
      <c r="G2990" s="153">
        <f t="shared" si="522"/>
        <v>0</v>
      </c>
      <c r="H2990" s="154">
        <f t="shared" si="523"/>
        <v>0</v>
      </c>
      <c r="I2990" s="152" t="e">
        <f t="shared" si="524"/>
        <v>#N/A</v>
      </c>
      <c r="K2990" s="151">
        <f t="shared" si="525"/>
        <v>0</v>
      </c>
    </row>
    <row r="2991" spans="1:11" x14ac:dyDescent="0.2">
      <c r="A2991" s="151">
        <f t="shared" si="516"/>
        <v>0</v>
      </c>
      <c r="B2991" s="151">
        <f t="shared" si="517"/>
        <v>0</v>
      </c>
      <c r="C2991" s="152">
        <f t="shared" si="518"/>
        <v>0</v>
      </c>
      <c r="D2991" s="152">
        <f t="shared" si="519"/>
        <v>0</v>
      </c>
      <c r="E2991" s="152">
        <f t="shared" si="520"/>
        <v>0</v>
      </c>
      <c r="F2991" s="153">
        <f t="shared" si="521"/>
        <v>0</v>
      </c>
      <c r="G2991" s="153">
        <f t="shared" si="522"/>
        <v>0</v>
      </c>
      <c r="H2991" s="154">
        <f t="shared" si="523"/>
        <v>0</v>
      </c>
      <c r="I2991" s="152" t="e">
        <f t="shared" si="524"/>
        <v>#N/A</v>
      </c>
      <c r="K2991" s="151">
        <f t="shared" si="525"/>
        <v>0</v>
      </c>
    </row>
    <row r="2992" spans="1:11" x14ac:dyDescent="0.2">
      <c r="A2992" s="151">
        <f t="shared" si="516"/>
        <v>0</v>
      </c>
      <c r="B2992" s="151">
        <f t="shared" si="517"/>
        <v>0</v>
      </c>
      <c r="C2992" s="152">
        <f t="shared" si="518"/>
        <v>0</v>
      </c>
      <c r="D2992" s="152">
        <f t="shared" si="519"/>
        <v>0</v>
      </c>
      <c r="E2992" s="152">
        <f t="shared" si="520"/>
        <v>0</v>
      </c>
      <c r="F2992" s="153">
        <f t="shared" si="521"/>
        <v>0</v>
      </c>
      <c r="G2992" s="153">
        <f t="shared" si="522"/>
        <v>0</v>
      </c>
      <c r="H2992" s="154">
        <f t="shared" si="523"/>
        <v>0</v>
      </c>
      <c r="I2992" s="152" t="e">
        <f t="shared" si="524"/>
        <v>#N/A</v>
      </c>
      <c r="K2992" s="151">
        <f t="shared" si="525"/>
        <v>0</v>
      </c>
    </row>
    <row r="2993" spans="1:11" x14ac:dyDescent="0.2">
      <c r="A2993" s="151">
        <f t="shared" si="516"/>
        <v>0</v>
      </c>
      <c r="B2993" s="151">
        <f t="shared" si="517"/>
        <v>0</v>
      </c>
      <c r="C2993" s="152">
        <f t="shared" si="518"/>
        <v>0</v>
      </c>
      <c r="D2993" s="152">
        <f t="shared" si="519"/>
        <v>0</v>
      </c>
      <c r="E2993" s="152">
        <f t="shared" si="520"/>
        <v>0</v>
      </c>
      <c r="F2993" s="153">
        <f t="shared" si="521"/>
        <v>0</v>
      </c>
      <c r="G2993" s="153">
        <f t="shared" si="522"/>
        <v>0</v>
      </c>
      <c r="H2993" s="154">
        <f t="shared" si="523"/>
        <v>0</v>
      </c>
      <c r="I2993" s="152" t="e">
        <f t="shared" si="524"/>
        <v>#N/A</v>
      </c>
      <c r="K2993" s="151">
        <f t="shared" si="525"/>
        <v>0</v>
      </c>
    </row>
    <row r="2994" spans="1:11" x14ac:dyDescent="0.2">
      <c r="A2994" s="151">
        <f t="shared" si="516"/>
        <v>0</v>
      </c>
      <c r="B2994" s="151">
        <f t="shared" si="517"/>
        <v>0</v>
      </c>
      <c r="C2994" s="152">
        <f t="shared" si="518"/>
        <v>0</v>
      </c>
      <c r="D2994" s="152">
        <f t="shared" si="519"/>
        <v>0</v>
      </c>
      <c r="E2994" s="152">
        <f t="shared" si="520"/>
        <v>0</v>
      </c>
      <c r="F2994" s="153">
        <f t="shared" si="521"/>
        <v>0</v>
      </c>
      <c r="G2994" s="153">
        <f t="shared" si="522"/>
        <v>0</v>
      </c>
      <c r="H2994" s="154">
        <f t="shared" si="523"/>
        <v>0</v>
      </c>
      <c r="I2994" s="152" t="e">
        <f t="shared" si="524"/>
        <v>#N/A</v>
      </c>
      <c r="K2994" s="151">
        <f t="shared" si="525"/>
        <v>0</v>
      </c>
    </row>
    <row r="2995" spans="1:11" x14ac:dyDescent="0.2">
      <c r="A2995" s="151">
        <f t="shared" si="516"/>
        <v>0</v>
      </c>
      <c r="B2995" s="151">
        <f t="shared" si="517"/>
        <v>0</v>
      </c>
      <c r="C2995" s="152">
        <f t="shared" si="518"/>
        <v>0</v>
      </c>
      <c r="D2995" s="152">
        <f t="shared" si="519"/>
        <v>0</v>
      </c>
      <c r="E2995" s="152">
        <f t="shared" si="520"/>
        <v>0</v>
      </c>
      <c r="F2995" s="153">
        <f t="shared" si="521"/>
        <v>0</v>
      </c>
      <c r="G2995" s="153">
        <f t="shared" si="522"/>
        <v>0</v>
      </c>
      <c r="H2995" s="154">
        <f t="shared" si="523"/>
        <v>0</v>
      </c>
      <c r="I2995" s="152" t="e">
        <f t="shared" si="524"/>
        <v>#N/A</v>
      </c>
      <c r="K2995" s="151">
        <f t="shared" si="525"/>
        <v>0</v>
      </c>
    </row>
    <row r="2996" spans="1:11" x14ac:dyDescent="0.2">
      <c r="A2996" s="151">
        <f t="shared" si="516"/>
        <v>0</v>
      </c>
      <c r="B2996" s="151">
        <f t="shared" si="517"/>
        <v>0</v>
      </c>
      <c r="C2996" s="152">
        <f t="shared" si="518"/>
        <v>0</v>
      </c>
      <c r="D2996" s="152">
        <f t="shared" si="519"/>
        <v>0</v>
      </c>
      <c r="E2996" s="152">
        <f t="shared" si="520"/>
        <v>0</v>
      </c>
      <c r="F2996" s="153">
        <f t="shared" si="521"/>
        <v>0</v>
      </c>
      <c r="G2996" s="153">
        <f t="shared" si="522"/>
        <v>0</v>
      </c>
      <c r="H2996" s="154">
        <f t="shared" si="523"/>
        <v>0</v>
      </c>
      <c r="I2996" s="152" t="e">
        <f t="shared" si="524"/>
        <v>#N/A</v>
      </c>
      <c r="K2996" s="151">
        <f t="shared" si="525"/>
        <v>0</v>
      </c>
    </row>
    <row r="2997" spans="1:11" x14ac:dyDescent="0.2">
      <c r="A2997" s="151">
        <f t="shared" si="516"/>
        <v>0</v>
      </c>
      <c r="B2997" s="151">
        <f t="shared" si="517"/>
        <v>0</v>
      </c>
      <c r="C2997" s="152">
        <f t="shared" si="518"/>
        <v>0</v>
      </c>
      <c r="D2997" s="152">
        <f t="shared" si="519"/>
        <v>0</v>
      </c>
      <c r="E2997" s="152">
        <f t="shared" si="520"/>
        <v>0</v>
      </c>
      <c r="F2997" s="153">
        <f t="shared" si="521"/>
        <v>0</v>
      </c>
      <c r="G2997" s="153">
        <f t="shared" si="522"/>
        <v>0</v>
      </c>
      <c r="H2997" s="154">
        <f t="shared" si="523"/>
        <v>0</v>
      </c>
      <c r="I2997" s="152" t="e">
        <f t="shared" si="524"/>
        <v>#N/A</v>
      </c>
      <c r="K2997" s="151">
        <f t="shared" si="525"/>
        <v>0</v>
      </c>
    </row>
    <row r="2998" spans="1:11" x14ac:dyDescent="0.2">
      <c r="A2998" s="151">
        <f t="shared" si="516"/>
        <v>0</v>
      </c>
      <c r="B2998" s="151">
        <f t="shared" si="517"/>
        <v>0</v>
      </c>
      <c r="C2998" s="152">
        <f t="shared" si="518"/>
        <v>0</v>
      </c>
      <c r="D2998" s="152">
        <f t="shared" si="519"/>
        <v>0</v>
      </c>
      <c r="E2998" s="152">
        <f t="shared" si="520"/>
        <v>0</v>
      </c>
      <c r="F2998" s="153">
        <f t="shared" si="521"/>
        <v>0</v>
      </c>
      <c r="G2998" s="153">
        <f t="shared" si="522"/>
        <v>0</v>
      </c>
      <c r="H2998" s="154">
        <f t="shared" si="523"/>
        <v>0</v>
      </c>
      <c r="I2998" s="152" t="e">
        <f t="shared" si="524"/>
        <v>#N/A</v>
      </c>
      <c r="K2998" s="151">
        <f t="shared" si="525"/>
        <v>0</v>
      </c>
    </row>
    <row r="2999" spans="1:11" x14ac:dyDescent="0.2">
      <c r="A2999" s="151">
        <f t="shared" si="516"/>
        <v>0</v>
      </c>
      <c r="B2999" s="151">
        <f t="shared" si="517"/>
        <v>0</v>
      </c>
      <c r="C2999" s="152">
        <f t="shared" si="518"/>
        <v>0</v>
      </c>
      <c r="D2999" s="152">
        <f t="shared" si="519"/>
        <v>0</v>
      </c>
      <c r="E2999" s="152">
        <f t="shared" si="520"/>
        <v>0</v>
      </c>
      <c r="F2999" s="153">
        <f t="shared" si="521"/>
        <v>0</v>
      </c>
      <c r="G2999" s="153">
        <f t="shared" si="522"/>
        <v>0</v>
      </c>
      <c r="H2999" s="154">
        <f t="shared" si="523"/>
        <v>0</v>
      </c>
      <c r="I2999" s="152" t="e">
        <f t="shared" si="524"/>
        <v>#N/A</v>
      </c>
      <c r="K2999" s="151">
        <f t="shared" si="525"/>
        <v>0</v>
      </c>
    </row>
    <row r="3000" spans="1:11" x14ac:dyDescent="0.2">
      <c r="A3000" s="151">
        <f t="shared" si="516"/>
        <v>0</v>
      </c>
      <c r="B3000" s="151">
        <f t="shared" si="517"/>
        <v>0</v>
      </c>
      <c r="C3000" s="152">
        <f t="shared" si="518"/>
        <v>0</v>
      </c>
      <c r="D3000" s="152">
        <f t="shared" si="519"/>
        <v>0</v>
      </c>
      <c r="E3000" s="152">
        <f t="shared" si="520"/>
        <v>0</v>
      </c>
      <c r="F3000" s="153">
        <f t="shared" si="521"/>
        <v>0</v>
      </c>
      <c r="G3000" s="153">
        <f t="shared" si="522"/>
        <v>0</v>
      </c>
      <c r="H3000" s="154">
        <f t="shared" si="523"/>
        <v>0</v>
      </c>
      <c r="I3000" s="152" t="e">
        <f t="shared" si="524"/>
        <v>#N/A</v>
      </c>
      <c r="K3000" s="151">
        <f t="shared" si="525"/>
        <v>0</v>
      </c>
    </row>
    <row r="3001" spans="1:11" x14ac:dyDescent="0.2">
      <c r="C3001" s="152"/>
      <c r="D3001" s="152"/>
      <c r="E3001" s="152"/>
      <c r="F3001" s="153"/>
      <c r="G3001" s="153"/>
      <c r="H3001" s="154"/>
      <c r="I3001" s="152"/>
    </row>
    <row r="3002" spans="1:11" x14ac:dyDescent="0.2">
      <c r="C3002" s="152"/>
      <c r="D3002" s="152"/>
      <c r="E3002" s="152"/>
      <c r="F3002" s="153"/>
      <c r="G3002" s="153"/>
      <c r="H3002" s="154"/>
      <c r="I3002" s="152"/>
    </row>
    <row r="3003" spans="1:11" x14ac:dyDescent="0.2">
      <c r="C3003" s="152"/>
      <c r="D3003" s="152"/>
      <c r="E3003" s="152"/>
      <c r="F3003" s="153"/>
      <c r="G3003" s="153"/>
      <c r="H3003" s="154"/>
      <c r="I3003" s="152"/>
    </row>
    <row r="3004" spans="1:11" x14ac:dyDescent="0.2">
      <c r="C3004" s="152"/>
      <c r="D3004" s="152"/>
      <c r="E3004" s="152"/>
      <c r="F3004" s="153"/>
      <c r="G3004" s="153"/>
      <c r="H3004" s="154"/>
      <c r="I3004" s="152"/>
    </row>
    <row r="3005" spans="1:11" x14ac:dyDescent="0.2">
      <c r="C3005" s="152"/>
      <c r="D3005" s="152"/>
      <c r="E3005" s="152"/>
      <c r="F3005" s="153"/>
      <c r="G3005" s="153"/>
      <c r="H3005" s="154"/>
      <c r="I3005" s="152"/>
    </row>
    <row r="3006" spans="1:11" x14ac:dyDescent="0.2">
      <c r="C3006" s="152"/>
      <c r="D3006" s="152"/>
      <c r="E3006" s="152"/>
      <c r="F3006" s="153"/>
      <c r="G3006" s="153"/>
      <c r="H3006" s="154"/>
      <c r="I3006" s="152"/>
    </row>
    <row r="3007" spans="1:11" x14ac:dyDescent="0.2">
      <c r="C3007" s="152"/>
      <c r="D3007" s="152"/>
      <c r="E3007" s="152"/>
      <c r="F3007" s="153"/>
      <c r="G3007" s="153"/>
      <c r="H3007" s="154"/>
      <c r="I3007" s="152"/>
    </row>
    <row r="3008" spans="1:11" x14ac:dyDescent="0.2">
      <c r="C3008" s="152"/>
      <c r="D3008" s="152"/>
      <c r="E3008" s="152"/>
      <c r="F3008" s="153"/>
      <c r="G3008" s="153"/>
      <c r="H3008" s="154"/>
      <c r="I3008" s="152"/>
    </row>
    <row r="3009" spans="3:9" x14ac:dyDescent="0.2">
      <c r="C3009" s="152"/>
      <c r="D3009" s="152"/>
      <c r="E3009" s="152"/>
      <c r="F3009" s="153"/>
      <c r="G3009" s="153"/>
      <c r="H3009" s="154"/>
      <c r="I3009" s="152"/>
    </row>
    <row r="3010" spans="3:9" x14ac:dyDescent="0.2">
      <c r="C3010" s="152"/>
      <c r="D3010" s="152"/>
      <c r="E3010" s="152"/>
      <c r="F3010" s="153"/>
      <c r="G3010" s="153"/>
      <c r="H3010" s="154"/>
      <c r="I3010" s="152"/>
    </row>
    <row r="3011" spans="3:9" x14ac:dyDescent="0.2">
      <c r="C3011" s="152"/>
      <c r="D3011" s="152"/>
      <c r="E3011" s="152"/>
      <c r="F3011" s="153"/>
      <c r="G3011" s="153"/>
      <c r="H3011" s="154"/>
      <c r="I3011" s="152"/>
    </row>
    <row r="3012" spans="3:9" x14ac:dyDescent="0.2">
      <c r="C3012" s="152"/>
      <c r="D3012" s="152"/>
      <c r="E3012" s="152"/>
      <c r="F3012" s="153"/>
      <c r="G3012" s="153"/>
      <c r="H3012" s="154"/>
      <c r="I3012" s="152"/>
    </row>
    <row r="3013" spans="3:9" x14ac:dyDescent="0.2">
      <c r="C3013" s="152"/>
      <c r="D3013" s="152"/>
      <c r="E3013" s="152"/>
      <c r="F3013" s="153"/>
      <c r="G3013" s="153"/>
      <c r="H3013" s="154"/>
      <c r="I3013" s="152"/>
    </row>
    <row r="3014" spans="3:9" x14ac:dyDescent="0.2">
      <c r="C3014" s="152"/>
      <c r="D3014" s="152"/>
      <c r="E3014" s="152"/>
      <c r="F3014" s="153"/>
      <c r="G3014" s="153"/>
      <c r="H3014" s="154"/>
      <c r="I3014" s="152"/>
    </row>
    <row r="3015" spans="3:9" x14ac:dyDescent="0.2">
      <c r="C3015" s="152"/>
      <c r="D3015" s="152"/>
      <c r="E3015" s="152"/>
      <c r="F3015" s="153"/>
      <c r="G3015" s="153"/>
      <c r="H3015" s="154"/>
      <c r="I3015" s="152"/>
    </row>
    <row r="3016" spans="3:9" x14ac:dyDescent="0.2">
      <c r="C3016" s="152"/>
      <c r="D3016" s="152"/>
      <c r="E3016" s="152"/>
      <c r="F3016" s="153"/>
      <c r="G3016" s="153"/>
      <c r="H3016" s="154"/>
      <c r="I3016" s="152"/>
    </row>
    <row r="3017" spans="3:9" x14ac:dyDescent="0.2">
      <c r="C3017" s="152"/>
      <c r="D3017" s="152"/>
      <c r="E3017" s="152"/>
      <c r="F3017" s="153"/>
      <c r="G3017" s="153"/>
      <c r="H3017" s="154"/>
      <c r="I3017" s="152"/>
    </row>
    <row r="3018" spans="3:9" x14ac:dyDescent="0.2">
      <c r="C3018" s="152"/>
      <c r="D3018" s="152"/>
      <c r="E3018" s="152"/>
      <c r="F3018" s="153"/>
      <c r="G3018" s="153"/>
      <c r="H3018" s="154"/>
      <c r="I3018" s="152"/>
    </row>
    <row r="3019" spans="3:9" x14ac:dyDescent="0.2">
      <c r="C3019" s="152"/>
      <c r="D3019" s="152"/>
      <c r="E3019" s="152"/>
      <c r="F3019" s="153"/>
      <c r="G3019" s="153"/>
      <c r="H3019" s="154"/>
      <c r="I3019" s="152"/>
    </row>
    <row r="3020" spans="3:9" x14ac:dyDescent="0.2">
      <c r="C3020" s="152"/>
      <c r="D3020" s="152"/>
      <c r="E3020" s="152"/>
      <c r="F3020" s="153"/>
      <c r="G3020" s="153"/>
      <c r="H3020" s="154"/>
      <c r="I3020" s="152"/>
    </row>
    <row r="3021" spans="3:9" x14ac:dyDescent="0.2">
      <c r="C3021" s="152"/>
      <c r="D3021" s="152"/>
      <c r="E3021" s="152"/>
      <c r="F3021" s="153"/>
      <c r="G3021" s="153"/>
      <c r="H3021" s="154"/>
      <c r="I3021" s="152"/>
    </row>
    <row r="3022" spans="3:9" x14ac:dyDescent="0.2">
      <c r="C3022" s="152"/>
      <c r="D3022" s="152"/>
      <c r="E3022" s="152"/>
      <c r="F3022" s="153"/>
      <c r="G3022" s="153"/>
      <c r="H3022" s="154"/>
      <c r="I3022" s="152"/>
    </row>
    <row r="3023" spans="3:9" x14ac:dyDescent="0.2">
      <c r="C3023" s="152"/>
      <c r="D3023" s="152"/>
      <c r="E3023" s="152"/>
      <c r="F3023" s="153"/>
      <c r="G3023" s="153"/>
      <c r="H3023" s="154"/>
      <c r="I3023" s="152"/>
    </row>
    <row r="3024" spans="3:9" x14ac:dyDescent="0.2">
      <c r="C3024" s="152"/>
      <c r="D3024" s="152"/>
      <c r="E3024" s="152"/>
      <c r="F3024" s="153"/>
      <c r="G3024" s="153"/>
      <c r="H3024" s="154"/>
      <c r="I3024" s="152"/>
    </row>
    <row r="3025" spans="3:9" x14ac:dyDescent="0.2">
      <c r="C3025" s="152"/>
      <c r="D3025" s="152"/>
      <c r="E3025" s="152"/>
      <c r="F3025" s="153"/>
      <c r="G3025" s="153"/>
      <c r="H3025" s="154"/>
      <c r="I3025" s="152"/>
    </row>
    <row r="3026" spans="3:9" x14ac:dyDescent="0.2">
      <c r="C3026" s="152"/>
      <c r="D3026" s="152"/>
      <c r="E3026" s="152"/>
      <c r="F3026" s="153"/>
      <c r="G3026" s="153"/>
      <c r="H3026" s="154"/>
      <c r="I3026" s="152"/>
    </row>
    <row r="3027" spans="3:9" x14ac:dyDescent="0.2">
      <c r="C3027" s="152"/>
      <c r="D3027" s="152"/>
      <c r="E3027" s="152"/>
      <c r="F3027" s="153"/>
      <c r="G3027" s="153"/>
      <c r="H3027" s="154"/>
      <c r="I3027" s="152"/>
    </row>
    <row r="3028" spans="3:9" x14ac:dyDescent="0.2">
      <c r="C3028" s="152"/>
      <c r="D3028" s="152"/>
      <c r="E3028" s="152"/>
      <c r="F3028" s="153"/>
      <c r="G3028" s="153"/>
      <c r="H3028" s="154"/>
      <c r="I3028" s="152"/>
    </row>
    <row r="3029" spans="3:9" x14ac:dyDescent="0.2">
      <c r="C3029" s="152"/>
      <c r="D3029" s="152"/>
      <c r="E3029" s="152"/>
      <c r="F3029" s="153"/>
      <c r="G3029" s="153"/>
      <c r="H3029" s="154"/>
      <c r="I3029" s="152"/>
    </row>
    <row r="3030" spans="3:9" x14ac:dyDescent="0.2">
      <c r="C3030" s="152"/>
      <c r="D3030" s="152"/>
      <c r="E3030" s="152"/>
      <c r="F3030" s="153"/>
      <c r="G3030" s="153"/>
      <c r="H3030" s="154"/>
      <c r="I3030" s="152"/>
    </row>
    <row r="3031" spans="3:9" x14ac:dyDescent="0.2">
      <c r="C3031" s="152"/>
      <c r="D3031" s="152"/>
      <c r="E3031" s="152"/>
      <c r="F3031" s="153"/>
      <c r="G3031" s="153"/>
      <c r="H3031" s="154"/>
      <c r="I3031" s="152"/>
    </row>
    <row r="3032" spans="3:9" x14ac:dyDescent="0.2">
      <c r="C3032" s="152"/>
      <c r="D3032" s="152"/>
      <c r="E3032" s="152"/>
      <c r="F3032" s="153"/>
      <c r="G3032" s="153"/>
      <c r="H3032" s="154"/>
      <c r="I3032" s="152"/>
    </row>
    <row r="3033" spans="3:9" x14ac:dyDescent="0.2">
      <c r="C3033" s="152"/>
      <c r="D3033" s="152"/>
      <c r="E3033" s="152"/>
      <c r="F3033" s="153"/>
      <c r="G3033" s="153"/>
      <c r="H3033" s="154"/>
      <c r="I3033" s="152"/>
    </row>
    <row r="3034" spans="3:9" x14ac:dyDescent="0.2">
      <c r="C3034" s="152"/>
      <c r="D3034" s="152"/>
      <c r="E3034" s="152"/>
      <c r="F3034" s="153"/>
      <c r="G3034" s="153"/>
      <c r="H3034" s="154"/>
      <c r="I3034" s="152"/>
    </row>
    <row r="3035" spans="3:9" x14ac:dyDescent="0.2">
      <c r="C3035" s="152"/>
      <c r="D3035" s="152"/>
      <c r="E3035" s="152"/>
      <c r="F3035" s="153"/>
      <c r="G3035" s="153"/>
      <c r="H3035" s="154"/>
      <c r="I3035" s="152"/>
    </row>
    <row r="3036" spans="3:9" x14ac:dyDescent="0.2">
      <c r="C3036" s="152"/>
      <c r="D3036" s="152"/>
      <c r="E3036" s="152"/>
      <c r="F3036" s="153"/>
      <c r="G3036" s="153"/>
      <c r="H3036" s="154"/>
      <c r="I3036" s="152"/>
    </row>
    <row r="3037" spans="3:9" x14ac:dyDescent="0.2">
      <c r="C3037" s="152"/>
      <c r="D3037" s="152"/>
      <c r="E3037" s="152"/>
      <c r="F3037" s="153"/>
      <c r="G3037" s="153"/>
      <c r="H3037" s="154"/>
      <c r="I3037" s="152"/>
    </row>
    <row r="3038" spans="3:9" x14ac:dyDescent="0.2">
      <c r="C3038" s="152"/>
      <c r="D3038" s="152"/>
      <c r="E3038" s="152"/>
      <c r="F3038" s="153"/>
      <c r="G3038" s="153"/>
      <c r="H3038" s="154"/>
      <c r="I3038" s="152"/>
    </row>
    <row r="3039" spans="3:9" x14ac:dyDescent="0.2">
      <c r="C3039" s="152"/>
      <c r="D3039" s="152"/>
      <c r="E3039" s="152"/>
      <c r="F3039" s="153"/>
      <c r="G3039" s="153"/>
      <c r="H3039" s="154"/>
      <c r="I3039" s="152"/>
    </row>
    <row r="3040" spans="3:9" x14ac:dyDescent="0.2">
      <c r="C3040" s="152"/>
      <c r="D3040" s="152"/>
      <c r="E3040" s="152"/>
      <c r="F3040" s="153"/>
      <c r="G3040" s="153"/>
      <c r="H3040" s="154"/>
      <c r="I3040" s="152"/>
    </row>
    <row r="3041" spans="3:9" x14ac:dyDescent="0.2">
      <c r="C3041" s="152"/>
      <c r="D3041" s="152"/>
      <c r="E3041" s="152"/>
      <c r="F3041" s="153"/>
      <c r="G3041" s="153"/>
      <c r="H3041" s="154"/>
      <c r="I3041" s="152"/>
    </row>
    <row r="3042" spans="3:9" x14ac:dyDescent="0.2">
      <c r="C3042" s="152"/>
      <c r="D3042" s="152"/>
      <c r="E3042" s="152"/>
      <c r="F3042" s="153"/>
      <c r="G3042" s="153"/>
      <c r="H3042" s="154"/>
      <c r="I3042" s="152"/>
    </row>
    <row r="3043" spans="3:9" x14ac:dyDescent="0.2">
      <c r="C3043" s="152"/>
      <c r="D3043" s="152"/>
      <c r="E3043" s="152"/>
      <c r="F3043" s="153"/>
      <c r="G3043" s="153"/>
      <c r="H3043" s="154"/>
      <c r="I3043" s="152"/>
    </row>
    <row r="3044" spans="3:9" x14ac:dyDescent="0.2">
      <c r="C3044" s="152"/>
      <c r="D3044" s="152"/>
      <c r="E3044" s="152"/>
      <c r="F3044" s="153"/>
      <c r="G3044" s="153"/>
      <c r="H3044" s="154"/>
      <c r="I3044" s="152"/>
    </row>
    <row r="3045" spans="3:9" x14ac:dyDescent="0.2">
      <c r="C3045" s="152"/>
      <c r="D3045" s="152"/>
      <c r="E3045" s="152"/>
      <c r="F3045" s="153"/>
      <c r="G3045" s="153"/>
      <c r="H3045" s="154"/>
      <c r="I3045" s="152"/>
    </row>
    <row r="3046" spans="3:9" x14ac:dyDescent="0.2">
      <c r="C3046" s="152"/>
      <c r="D3046" s="152"/>
      <c r="E3046" s="152"/>
      <c r="F3046" s="153"/>
      <c r="G3046" s="153"/>
      <c r="H3046" s="154"/>
      <c r="I3046" s="152"/>
    </row>
    <row r="3047" spans="3:9" x14ac:dyDescent="0.2">
      <c r="C3047" s="152"/>
      <c r="D3047" s="152"/>
      <c r="E3047" s="152"/>
      <c r="F3047" s="153"/>
      <c r="G3047" s="153"/>
      <c r="H3047" s="154"/>
      <c r="I3047" s="152"/>
    </row>
    <row r="3048" spans="3:9" x14ac:dyDescent="0.2">
      <c r="C3048" s="152"/>
      <c r="D3048" s="152"/>
      <c r="E3048" s="152"/>
      <c r="F3048" s="153"/>
      <c r="G3048" s="153"/>
      <c r="H3048" s="154"/>
      <c r="I3048" s="152"/>
    </row>
    <row r="3049" spans="3:9" x14ac:dyDescent="0.2">
      <c r="C3049" s="152"/>
      <c r="D3049" s="152"/>
      <c r="E3049" s="152"/>
      <c r="F3049" s="153"/>
      <c r="G3049" s="153"/>
      <c r="H3049" s="154"/>
      <c r="I3049" s="152"/>
    </row>
    <row r="3050" spans="3:9" x14ac:dyDescent="0.2">
      <c r="C3050" s="152"/>
      <c r="D3050" s="152"/>
      <c r="E3050" s="152"/>
      <c r="F3050" s="153"/>
      <c r="G3050" s="153"/>
      <c r="H3050" s="154"/>
      <c r="I3050" s="152"/>
    </row>
    <row r="3051" spans="3:9" x14ac:dyDescent="0.2">
      <c r="C3051" s="152"/>
      <c r="D3051" s="152"/>
      <c r="E3051" s="152"/>
      <c r="F3051" s="153"/>
      <c r="G3051" s="153"/>
      <c r="H3051" s="154"/>
      <c r="I3051" s="152"/>
    </row>
    <row r="3052" spans="3:9" x14ac:dyDescent="0.2">
      <c r="C3052" s="152"/>
      <c r="D3052" s="152"/>
      <c r="E3052" s="152"/>
      <c r="F3052" s="153"/>
      <c r="G3052" s="153"/>
      <c r="H3052" s="154"/>
      <c r="I3052" s="152"/>
    </row>
    <row r="3053" spans="3:9" x14ac:dyDescent="0.2">
      <c r="C3053" s="152"/>
      <c r="D3053" s="152"/>
      <c r="E3053" s="152"/>
      <c r="F3053" s="153"/>
      <c r="G3053" s="153"/>
      <c r="H3053" s="154"/>
      <c r="I3053" s="152"/>
    </row>
    <row r="3054" spans="3:9" x14ac:dyDescent="0.2">
      <c r="C3054" s="152"/>
      <c r="D3054" s="152"/>
      <c r="E3054" s="152"/>
      <c r="F3054" s="153"/>
      <c r="G3054" s="153"/>
      <c r="H3054" s="154"/>
      <c r="I3054" s="152"/>
    </row>
    <row r="3055" spans="3:9" x14ac:dyDescent="0.2">
      <c r="C3055" s="152"/>
      <c r="D3055" s="152"/>
      <c r="E3055" s="152"/>
      <c r="F3055" s="153"/>
      <c r="G3055" s="153"/>
      <c r="H3055" s="154"/>
      <c r="I3055" s="152"/>
    </row>
    <row r="3056" spans="3:9" x14ac:dyDescent="0.2">
      <c r="C3056" s="152"/>
      <c r="D3056" s="152"/>
      <c r="E3056" s="152"/>
      <c r="F3056" s="153"/>
      <c r="G3056" s="153"/>
      <c r="H3056" s="154"/>
      <c r="I3056" s="152"/>
    </row>
    <row r="3057" spans="3:9" x14ac:dyDescent="0.2">
      <c r="C3057" s="152"/>
      <c r="D3057" s="152"/>
      <c r="E3057" s="152"/>
      <c r="F3057" s="153"/>
      <c r="G3057" s="153"/>
      <c r="H3057" s="154"/>
      <c r="I3057" s="152"/>
    </row>
    <row r="3058" spans="3:9" x14ac:dyDescent="0.2">
      <c r="C3058" s="152"/>
      <c r="D3058" s="152"/>
      <c r="E3058" s="152"/>
      <c r="F3058" s="153"/>
      <c r="G3058" s="153"/>
      <c r="H3058" s="154"/>
      <c r="I3058" s="152"/>
    </row>
    <row r="3059" spans="3:9" x14ac:dyDescent="0.2">
      <c r="C3059" s="152"/>
      <c r="D3059" s="152"/>
      <c r="E3059" s="152"/>
      <c r="F3059" s="153"/>
      <c r="G3059" s="153"/>
      <c r="H3059" s="154"/>
      <c r="I3059" s="152"/>
    </row>
    <row r="3060" spans="3:9" x14ac:dyDescent="0.2">
      <c r="C3060" s="152"/>
      <c r="D3060" s="152"/>
      <c r="E3060" s="152"/>
      <c r="F3060" s="153"/>
      <c r="G3060" s="153"/>
      <c r="H3060" s="154"/>
      <c r="I3060" s="152"/>
    </row>
    <row r="3061" spans="3:9" x14ac:dyDescent="0.2">
      <c r="C3061" s="152"/>
      <c r="D3061" s="152"/>
      <c r="E3061" s="152"/>
      <c r="F3061" s="153"/>
      <c r="G3061" s="153"/>
      <c r="H3061" s="154"/>
      <c r="I3061" s="152"/>
    </row>
    <row r="3062" spans="3:9" x14ac:dyDescent="0.2">
      <c r="C3062" s="152"/>
      <c r="D3062" s="152"/>
      <c r="E3062" s="152"/>
      <c r="F3062" s="153"/>
      <c r="G3062" s="153"/>
      <c r="H3062" s="154"/>
      <c r="I3062" s="152"/>
    </row>
    <row r="3063" spans="3:9" x14ac:dyDescent="0.2">
      <c r="C3063" s="152"/>
      <c r="D3063" s="152"/>
      <c r="E3063" s="152"/>
      <c r="F3063" s="153"/>
      <c r="G3063" s="153"/>
      <c r="H3063" s="154"/>
      <c r="I3063" s="152"/>
    </row>
    <row r="3064" spans="3:9" x14ac:dyDescent="0.2">
      <c r="C3064" s="152"/>
      <c r="D3064" s="152"/>
      <c r="E3064" s="152"/>
      <c r="F3064" s="153"/>
      <c r="G3064" s="153"/>
      <c r="H3064" s="154"/>
      <c r="I3064" s="152"/>
    </row>
    <row r="3065" spans="3:9" x14ac:dyDescent="0.2">
      <c r="C3065" s="152"/>
      <c r="D3065" s="152"/>
      <c r="E3065" s="152"/>
      <c r="F3065" s="153"/>
      <c r="G3065" s="153"/>
      <c r="H3065" s="154"/>
      <c r="I3065" s="152"/>
    </row>
    <row r="3066" spans="3:9" x14ac:dyDescent="0.2">
      <c r="C3066" s="152"/>
      <c r="D3066" s="152"/>
      <c r="E3066" s="152"/>
      <c r="F3066" s="153"/>
      <c r="G3066" s="153"/>
      <c r="H3066" s="154"/>
      <c r="I3066" s="152"/>
    </row>
    <row r="3067" spans="3:9" x14ac:dyDescent="0.2">
      <c r="C3067" s="152"/>
      <c r="D3067" s="152"/>
      <c r="E3067" s="152"/>
      <c r="F3067" s="153"/>
      <c r="G3067" s="153"/>
      <c r="H3067" s="154"/>
      <c r="I3067" s="152"/>
    </row>
    <row r="3068" spans="3:9" x14ac:dyDescent="0.2">
      <c r="C3068" s="152"/>
      <c r="D3068" s="152"/>
      <c r="E3068" s="152"/>
      <c r="F3068" s="153"/>
      <c r="G3068" s="153"/>
      <c r="H3068" s="154"/>
      <c r="I3068" s="152"/>
    </row>
    <row r="3069" spans="3:9" x14ac:dyDescent="0.2">
      <c r="C3069" s="152"/>
      <c r="D3069" s="152"/>
      <c r="E3069" s="152"/>
      <c r="F3069" s="153"/>
      <c r="G3069" s="153"/>
      <c r="H3069" s="154"/>
      <c r="I3069" s="152"/>
    </row>
    <row r="3070" spans="3:9" x14ac:dyDescent="0.2">
      <c r="C3070" s="152"/>
      <c r="D3070" s="152"/>
      <c r="E3070" s="152"/>
      <c r="F3070" s="153"/>
      <c r="G3070" s="153"/>
      <c r="H3070" s="154"/>
      <c r="I3070" s="152"/>
    </row>
    <row r="3071" spans="3:9" x14ac:dyDescent="0.2">
      <c r="C3071" s="152"/>
      <c r="D3071" s="152"/>
      <c r="E3071" s="152"/>
      <c r="F3071" s="153"/>
      <c r="G3071" s="153"/>
      <c r="H3071" s="154"/>
      <c r="I3071" s="152"/>
    </row>
    <row r="3072" spans="3:9" x14ac:dyDescent="0.2">
      <c r="C3072" s="152"/>
      <c r="D3072" s="152"/>
      <c r="E3072" s="152"/>
      <c r="F3072" s="153"/>
      <c r="G3072" s="153"/>
      <c r="H3072" s="154"/>
      <c r="I3072" s="152"/>
    </row>
    <row r="3073" spans="3:9" x14ac:dyDescent="0.2">
      <c r="C3073" s="152"/>
      <c r="D3073" s="152"/>
      <c r="E3073" s="152"/>
      <c r="F3073" s="153"/>
      <c r="G3073" s="153"/>
      <c r="H3073" s="154"/>
      <c r="I3073" s="152"/>
    </row>
    <row r="3074" spans="3:9" x14ac:dyDescent="0.2">
      <c r="C3074" s="152"/>
      <c r="D3074" s="152"/>
      <c r="E3074" s="152"/>
      <c r="F3074" s="153"/>
      <c r="G3074" s="153"/>
      <c r="H3074" s="154"/>
      <c r="I3074" s="152"/>
    </row>
    <row r="3075" spans="3:9" x14ac:dyDescent="0.2">
      <c r="C3075" s="152"/>
      <c r="D3075" s="152"/>
      <c r="E3075" s="152"/>
      <c r="F3075" s="153"/>
      <c r="G3075" s="153"/>
      <c r="H3075" s="154"/>
      <c r="I3075" s="152"/>
    </row>
    <row r="3076" spans="3:9" x14ac:dyDescent="0.2">
      <c r="C3076" s="152"/>
      <c r="D3076" s="152"/>
      <c r="E3076" s="152"/>
      <c r="F3076" s="153"/>
      <c r="G3076" s="153"/>
      <c r="H3076" s="154"/>
      <c r="I3076" s="152"/>
    </row>
    <row r="3077" spans="3:9" x14ac:dyDescent="0.2">
      <c r="C3077" s="152"/>
      <c r="D3077" s="152"/>
      <c r="E3077" s="152"/>
      <c r="F3077" s="153"/>
      <c r="G3077" s="153"/>
      <c r="H3077" s="154"/>
      <c r="I3077" s="152"/>
    </row>
    <row r="3078" spans="3:9" x14ac:dyDescent="0.2">
      <c r="C3078" s="152"/>
      <c r="D3078" s="152"/>
      <c r="E3078" s="152"/>
      <c r="F3078" s="153"/>
      <c r="G3078" s="153"/>
      <c r="H3078" s="154"/>
      <c r="I3078" s="152"/>
    </row>
    <row r="3079" spans="3:9" x14ac:dyDescent="0.2">
      <c r="C3079" s="152"/>
      <c r="D3079" s="152"/>
      <c r="E3079" s="152"/>
      <c r="F3079" s="153"/>
      <c r="G3079" s="153"/>
      <c r="H3079" s="154"/>
      <c r="I3079" s="152"/>
    </row>
    <row r="3080" spans="3:9" x14ac:dyDescent="0.2">
      <c r="C3080" s="152"/>
      <c r="D3080" s="152"/>
      <c r="E3080" s="152"/>
      <c r="F3080" s="153"/>
      <c r="G3080" s="153"/>
      <c r="H3080" s="154"/>
      <c r="I3080" s="152"/>
    </row>
    <row r="3081" spans="3:9" x14ac:dyDescent="0.2">
      <c r="C3081" s="152"/>
      <c r="D3081" s="152"/>
      <c r="E3081" s="152"/>
      <c r="F3081" s="153"/>
      <c r="G3081" s="153"/>
      <c r="H3081" s="154"/>
      <c r="I3081" s="152"/>
    </row>
    <row r="3082" spans="3:9" x14ac:dyDescent="0.2">
      <c r="C3082" s="152"/>
      <c r="D3082" s="152"/>
      <c r="E3082" s="152"/>
      <c r="F3082" s="153"/>
      <c r="G3082" s="153"/>
      <c r="H3082" s="154"/>
      <c r="I3082" s="152"/>
    </row>
    <row r="3083" spans="3:9" x14ac:dyDescent="0.2">
      <c r="C3083" s="152"/>
      <c r="D3083" s="152"/>
      <c r="E3083" s="152"/>
      <c r="F3083" s="153"/>
      <c r="G3083" s="153"/>
      <c r="H3083" s="154"/>
      <c r="I3083" s="152"/>
    </row>
    <row r="3084" spans="3:9" x14ac:dyDescent="0.2">
      <c r="C3084" s="152"/>
      <c r="D3084" s="152"/>
      <c r="E3084" s="152"/>
      <c r="F3084" s="153"/>
      <c r="G3084" s="153"/>
      <c r="H3084" s="154"/>
      <c r="I3084" s="152"/>
    </row>
    <row r="3085" spans="3:9" x14ac:dyDescent="0.2">
      <c r="C3085" s="152"/>
      <c r="D3085" s="152"/>
      <c r="E3085" s="152"/>
      <c r="F3085" s="153"/>
      <c r="G3085" s="153"/>
      <c r="H3085" s="154"/>
      <c r="I3085" s="152"/>
    </row>
    <row r="3086" spans="3:9" x14ac:dyDescent="0.2">
      <c r="C3086" s="152"/>
      <c r="D3086" s="152"/>
      <c r="E3086" s="152"/>
      <c r="F3086" s="153"/>
      <c r="G3086" s="153"/>
      <c r="H3086" s="154"/>
      <c r="I3086" s="152"/>
    </row>
    <row r="3087" spans="3:9" x14ac:dyDescent="0.2">
      <c r="C3087" s="152"/>
      <c r="D3087" s="152"/>
      <c r="E3087" s="152"/>
      <c r="F3087" s="153"/>
      <c r="G3087" s="153"/>
      <c r="H3087" s="154"/>
      <c r="I3087" s="152"/>
    </row>
    <row r="3088" spans="3:9" x14ac:dyDescent="0.2">
      <c r="C3088" s="152"/>
      <c r="D3088" s="152"/>
      <c r="E3088" s="152"/>
      <c r="F3088" s="153"/>
      <c r="G3088" s="153"/>
      <c r="H3088" s="154"/>
      <c r="I3088" s="152"/>
    </row>
    <row r="3089" spans="3:9" x14ac:dyDescent="0.2">
      <c r="C3089" s="152"/>
      <c r="D3089" s="152"/>
      <c r="E3089" s="152"/>
      <c r="F3089" s="153"/>
      <c r="G3089" s="153"/>
      <c r="H3089" s="154"/>
      <c r="I3089" s="152"/>
    </row>
    <row r="3090" spans="3:9" x14ac:dyDescent="0.2">
      <c r="C3090" s="152"/>
      <c r="D3090" s="152"/>
      <c r="E3090" s="152"/>
      <c r="F3090" s="153"/>
      <c r="G3090" s="153"/>
      <c r="H3090" s="154"/>
      <c r="I3090" s="152"/>
    </row>
    <row r="3091" spans="3:9" x14ac:dyDescent="0.2">
      <c r="C3091" s="152"/>
      <c r="D3091" s="152"/>
      <c r="E3091" s="152"/>
      <c r="F3091" s="153"/>
      <c r="G3091" s="153"/>
      <c r="H3091" s="154"/>
      <c r="I3091" s="152"/>
    </row>
    <row r="3092" spans="3:9" x14ac:dyDescent="0.2">
      <c r="C3092" s="152"/>
      <c r="D3092" s="152"/>
      <c r="E3092" s="152"/>
      <c r="F3092" s="153"/>
      <c r="G3092" s="153"/>
      <c r="H3092" s="154"/>
      <c r="I3092" s="152"/>
    </row>
    <row r="3093" spans="3:9" x14ac:dyDescent="0.2">
      <c r="C3093" s="152"/>
      <c r="D3093" s="152"/>
      <c r="E3093" s="152"/>
      <c r="F3093" s="153"/>
      <c r="G3093" s="153"/>
      <c r="H3093" s="154"/>
      <c r="I3093" s="152"/>
    </row>
    <row r="3094" spans="3:9" x14ac:dyDescent="0.2">
      <c r="C3094" s="152"/>
      <c r="D3094" s="152"/>
      <c r="E3094" s="152"/>
      <c r="F3094" s="153"/>
      <c r="G3094" s="153"/>
      <c r="H3094" s="154"/>
      <c r="I3094" s="152"/>
    </row>
    <row r="3095" spans="3:9" x14ac:dyDescent="0.2">
      <c r="C3095" s="152"/>
      <c r="D3095" s="152"/>
      <c r="E3095" s="152"/>
      <c r="F3095" s="153"/>
      <c r="G3095" s="153"/>
      <c r="H3095" s="154"/>
      <c r="I3095" s="152"/>
    </row>
    <row r="3096" spans="3:9" x14ac:dyDescent="0.2">
      <c r="C3096" s="152"/>
      <c r="D3096" s="152"/>
      <c r="E3096" s="152"/>
      <c r="F3096" s="153"/>
      <c r="G3096" s="153"/>
      <c r="H3096" s="154"/>
      <c r="I3096" s="152"/>
    </row>
    <row r="3097" spans="3:9" x14ac:dyDescent="0.2">
      <c r="C3097" s="152"/>
      <c r="D3097" s="152"/>
      <c r="E3097" s="152"/>
      <c r="F3097" s="153"/>
      <c r="G3097" s="153"/>
      <c r="H3097" s="154"/>
      <c r="I3097" s="152"/>
    </row>
    <row r="3098" spans="3:9" x14ac:dyDescent="0.2">
      <c r="C3098" s="152"/>
      <c r="D3098" s="152"/>
      <c r="E3098" s="152"/>
      <c r="F3098" s="153"/>
      <c r="G3098" s="153"/>
      <c r="H3098" s="154"/>
      <c r="I3098" s="152"/>
    </row>
    <row r="3099" spans="3:9" x14ac:dyDescent="0.2">
      <c r="C3099" s="152"/>
      <c r="D3099" s="152"/>
      <c r="E3099" s="152"/>
      <c r="F3099" s="153"/>
      <c r="G3099" s="153"/>
      <c r="H3099" s="154"/>
      <c r="I3099" s="152"/>
    </row>
    <row r="3100" spans="3:9" x14ac:dyDescent="0.2">
      <c r="C3100" s="152"/>
      <c r="D3100" s="152"/>
      <c r="E3100" s="152"/>
      <c r="F3100" s="153"/>
      <c r="G3100" s="153"/>
      <c r="H3100" s="154"/>
      <c r="I3100" s="152"/>
    </row>
    <row r="3101" spans="3:9" x14ac:dyDescent="0.2">
      <c r="C3101" s="152"/>
      <c r="D3101" s="152"/>
      <c r="E3101" s="152"/>
      <c r="F3101" s="153"/>
      <c r="G3101" s="153"/>
      <c r="H3101" s="154"/>
      <c r="I3101" s="152"/>
    </row>
    <row r="3102" spans="3:9" x14ac:dyDescent="0.2">
      <c r="C3102" s="152"/>
      <c r="D3102" s="152"/>
      <c r="E3102" s="152"/>
      <c r="F3102" s="153"/>
      <c r="G3102" s="153"/>
      <c r="H3102" s="154"/>
      <c r="I3102" s="152"/>
    </row>
    <row r="3103" spans="3:9" x14ac:dyDescent="0.2">
      <c r="C3103" s="152"/>
      <c r="D3103" s="152"/>
      <c r="E3103" s="152"/>
      <c r="F3103" s="153"/>
      <c r="G3103" s="153"/>
      <c r="H3103" s="154"/>
      <c r="I3103" s="152"/>
    </row>
    <row r="3104" spans="3:9" x14ac:dyDescent="0.2">
      <c r="C3104" s="152"/>
      <c r="D3104" s="152"/>
      <c r="E3104" s="152"/>
      <c r="F3104" s="153"/>
      <c r="G3104" s="153"/>
      <c r="H3104" s="154"/>
      <c r="I3104" s="152"/>
    </row>
    <row r="3105" spans="3:9" x14ac:dyDescent="0.2">
      <c r="C3105" s="152"/>
      <c r="D3105" s="152"/>
      <c r="E3105" s="152"/>
      <c r="F3105" s="153"/>
      <c r="G3105" s="153"/>
      <c r="H3105" s="154"/>
      <c r="I3105" s="152"/>
    </row>
    <row r="3106" spans="3:9" x14ac:dyDescent="0.2">
      <c r="C3106" s="152"/>
      <c r="D3106" s="152"/>
      <c r="E3106" s="152"/>
      <c r="F3106" s="153"/>
      <c r="G3106" s="153"/>
      <c r="H3106" s="154"/>
      <c r="I3106" s="152"/>
    </row>
    <row r="3107" spans="3:9" x14ac:dyDescent="0.2">
      <c r="C3107" s="152"/>
      <c r="D3107" s="152"/>
      <c r="E3107" s="152"/>
      <c r="F3107" s="153"/>
      <c r="G3107" s="153"/>
      <c r="H3107" s="154"/>
      <c r="I3107" s="152"/>
    </row>
    <row r="3108" spans="3:9" x14ac:dyDescent="0.2">
      <c r="C3108" s="152"/>
      <c r="D3108" s="152"/>
      <c r="E3108" s="152"/>
      <c r="F3108" s="153"/>
      <c r="G3108" s="153"/>
      <c r="H3108" s="154"/>
      <c r="I3108" s="152"/>
    </row>
    <row r="3109" spans="3:9" x14ac:dyDescent="0.2">
      <c r="C3109" s="152"/>
      <c r="D3109" s="152"/>
      <c r="E3109" s="152"/>
      <c r="F3109" s="153"/>
      <c r="G3109" s="153"/>
      <c r="H3109" s="154"/>
      <c r="I3109" s="152"/>
    </row>
    <row r="3110" spans="3:9" x14ac:dyDescent="0.2">
      <c r="C3110" s="152"/>
      <c r="D3110" s="152"/>
      <c r="E3110" s="152"/>
      <c r="F3110" s="153"/>
      <c r="G3110" s="153"/>
      <c r="H3110" s="154"/>
      <c r="I3110" s="152"/>
    </row>
    <row r="3111" spans="3:9" x14ac:dyDescent="0.2">
      <c r="C3111" s="152"/>
      <c r="D3111" s="152"/>
      <c r="E3111" s="152"/>
      <c r="F3111" s="153"/>
      <c r="G3111" s="153"/>
      <c r="H3111" s="154"/>
      <c r="I3111" s="152"/>
    </row>
    <row r="3112" spans="3:9" x14ac:dyDescent="0.2">
      <c r="C3112" s="152"/>
      <c r="D3112" s="152"/>
      <c r="E3112" s="152"/>
      <c r="F3112" s="153"/>
      <c r="G3112" s="153"/>
      <c r="H3112" s="154"/>
      <c r="I3112" s="152"/>
    </row>
    <row r="3113" spans="3:9" x14ac:dyDescent="0.2">
      <c r="C3113" s="152"/>
      <c r="D3113" s="152"/>
      <c r="E3113" s="152"/>
      <c r="F3113" s="153"/>
      <c r="G3113" s="153"/>
      <c r="H3113" s="154"/>
      <c r="I3113" s="152"/>
    </row>
    <row r="3114" spans="3:9" x14ac:dyDescent="0.2">
      <c r="C3114" s="152"/>
      <c r="D3114" s="152"/>
      <c r="E3114" s="152"/>
      <c r="F3114" s="153"/>
      <c r="G3114" s="153"/>
      <c r="H3114" s="154"/>
      <c r="I3114" s="152"/>
    </row>
    <row r="3115" spans="3:9" x14ac:dyDescent="0.2">
      <c r="C3115" s="152"/>
      <c r="D3115" s="152"/>
      <c r="E3115" s="152"/>
      <c r="F3115" s="153"/>
      <c r="G3115" s="153"/>
      <c r="H3115" s="154"/>
      <c r="I3115" s="152"/>
    </row>
    <row r="3116" spans="3:9" x14ac:dyDescent="0.2">
      <c r="C3116" s="152"/>
      <c r="D3116" s="152"/>
      <c r="E3116" s="152"/>
      <c r="F3116" s="153"/>
      <c r="G3116" s="153"/>
      <c r="H3116" s="154"/>
      <c r="I3116" s="152"/>
    </row>
    <row r="3117" spans="3:9" x14ac:dyDescent="0.2">
      <c r="C3117" s="152"/>
      <c r="D3117" s="152"/>
      <c r="E3117" s="152"/>
      <c r="F3117" s="153"/>
      <c r="G3117" s="153"/>
      <c r="H3117" s="154"/>
      <c r="I3117" s="152"/>
    </row>
    <row r="3118" spans="3:9" x14ac:dyDescent="0.2">
      <c r="C3118" s="152"/>
      <c r="D3118" s="152"/>
      <c r="E3118" s="152"/>
      <c r="F3118" s="153"/>
      <c r="G3118" s="153"/>
      <c r="H3118" s="154"/>
      <c r="I3118" s="152"/>
    </row>
    <row r="3119" spans="3:9" x14ac:dyDescent="0.2">
      <c r="C3119" s="152"/>
      <c r="D3119" s="152"/>
      <c r="E3119" s="152"/>
      <c r="F3119" s="153"/>
      <c r="G3119" s="153"/>
      <c r="H3119" s="154"/>
      <c r="I3119" s="152"/>
    </row>
    <row r="3120" spans="3:9" x14ac:dyDescent="0.2">
      <c r="C3120" s="152"/>
      <c r="D3120" s="152"/>
      <c r="E3120" s="152"/>
      <c r="F3120" s="153"/>
      <c r="G3120" s="153"/>
      <c r="H3120" s="154"/>
      <c r="I3120" s="152"/>
    </row>
    <row r="3121" spans="3:9" x14ac:dyDescent="0.2">
      <c r="C3121" s="152"/>
      <c r="D3121" s="152"/>
      <c r="E3121" s="152"/>
      <c r="F3121" s="153"/>
      <c r="G3121" s="153"/>
      <c r="H3121" s="154"/>
      <c r="I3121" s="152"/>
    </row>
    <row r="3122" spans="3:9" x14ac:dyDescent="0.2">
      <c r="C3122" s="152"/>
      <c r="D3122" s="152"/>
      <c r="E3122" s="152"/>
      <c r="F3122" s="153"/>
      <c r="G3122" s="153"/>
      <c r="H3122" s="154"/>
      <c r="I3122" s="152"/>
    </row>
    <row r="3123" spans="3:9" x14ac:dyDescent="0.2">
      <c r="C3123" s="152"/>
      <c r="D3123" s="152"/>
      <c r="E3123" s="152"/>
      <c r="F3123" s="153"/>
      <c r="G3123" s="153"/>
      <c r="H3123" s="154"/>
      <c r="I3123" s="152"/>
    </row>
    <row r="3124" spans="3:9" x14ac:dyDescent="0.2">
      <c r="C3124" s="152"/>
      <c r="D3124" s="152"/>
      <c r="E3124" s="152"/>
      <c r="F3124" s="153"/>
      <c r="G3124" s="153"/>
      <c r="H3124" s="154"/>
      <c r="I3124" s="152"/>
    </row>
    <row r="3125" spans="3:9" x14ac:dyDescent="0.2">
      <c r="C3125" s="152"/>
      <c r="D3125" s="152"/>
      <c r="E3125" s="152"/>
      <c r="F3125" s="153"/>
      <c r="G3125" s="153"/>
      <c r="H3125" s="154"/>
      <c r="I3125" s="152"/>
    </row>
    <row r="3126" spans="3:9" x14ac:dyDescent="0.2">
      <c r="C3126" s="152"/>
      <c r="D3126" s="152"/>
      <c r="E3126" s="152"/>
      <c r="F3126" s="153"/>
      <c r="G3126" s="153"/>
      <c r="H3126" s="154"/>
      <c r="I3126" s="152"/>
    </row>
    <row r="3127" spans="3:9" x14ac:dyDescent="0.2">
      <c r="C3127" s="152"/>
      <c r="D3127" s="152"/>
      <c r="E3127" s="152"/>
      <c r="F3127" s="153"/>
      <c r="G3127" s="153"/>
      <c r="H3127" s="154"/>
      <c r="I3127" s="152"/>
    </row>
    <row r="3128" spans="3:9" x14ac:dyDescent="0.2">
      <c r="C3128" s="152"/>
      <c r="D3128" s="152"/>
      <c r="E3128" s="152"/>
      <c r="F3128" s="153"/>
      <c r="G3128" s="153"/>
      <c r="H3128" s="154"/>
      <c r="I3128" s="152"/>
    </row>
    <row r="3129" spans="3:9" x14ac:dyDescent="0.2">
      <c r="C3129" s="152"/>
      <c r="D3129" s="152"/>
      <c r="E3129" s="152"/>
      <c r="F3129" s="153"/>
      <c r="G3129" s="153"/>
      <c r="H3129" s="154"/>
      <c r="I3129" s="152"/>
    </row>
    <row r="3130" spans="3:9" x14ac:dyDescent="0.2">
      <c r="C3130" s="152"/>
      <c r="D3130" s="152"/>
      <c r="E3130" s="152"/>
      <c r="F3130" s="153"/>
      <c r="G3130" s="153"/>
      <c r="H3130" s="154"/>
      <c r="I3130" s="152"/>
    </row>
    <row r="3131" spans="3:9" x14ac:dyDescent="0.2">
      <c r="C3131" s="152"/>
      <c r="D3131" s="152"/>
      <c r="E3131" s="152"/>
      <c r="F3131" s="153"/>
      <c r="G3131" s="153"/>
      <c r="H3131" s="154"/>
      <c r="I3131" s="152"/>
    </row>
    <row r="3132" spans="3:9" x14ac:dyDescent="0.2">
      <c r="C3132" s="152"/>
      <c r="D3132" s="152"/>
      <c r="E3132" s="152"/>
      <c r="F3132" s="153"/>
      <c r="G3132" s="153"/>
      <c r="H3132" s="154"/>
      <c r="I3132" s="152"/>
    </row>
    <row r="3133" spans="3:9" x14ac:dyDescent="0.2">
      <c r="C3133" s="152"/>
      <c r="D3133" s="152"/>
      <c r="E3133" s="152"/>
      <c r="F3133" s="153"/>
      <c r="G3133" s="153"/>
      <c r="H3133" s="154"/>
      <c r="I3133" s="152"/>
    </row>
    <row r="3134" spans="3:9" x14ac:dyDescent="0.2">
      <c r="C3134" s="152"/>
      <c r="D3134" s="152"/>
      <c r="E3134" s="152"/>
      <c r="F3134" s="153"/>
      <c r="G3134" s="153"/>
      <c r="H3134" s="154"/>
      <c r="I3134" s="152"/>
    </row>
    <row r="3135" spans="3:9" x14ac:dyDescent="0.2">
      <c r="C3135" s="152"/>
      <c r="D3135" s="152"/>
      <c r="E3135" s="152"/>
      <c r="F3135" s="153"/>
      <c r="G3135" s="153"/>
      <c r="H3135" s="154"/>
      <c r="I3135" s="152"/>
    </row>
    <row r="3136" spans="3:9" x14ac:dyDescent="0.2">
      <c r="C3136" s="152"/>
      <c r="D3136" s="152"/>
      <c r="E3136" s="152"/>
      <c r="F3136" s="153"/>
      <c r="G3136" s="153"/>
      <c r="H3136" s="154"/>
      <c r="I3136" s="152"/>
    </row>
    <row r="3137" spans="3:9" x14ac:dyDescent="0.2">
      <c r="C3137" s="152"/>
      <c r="D3137" s="152"/>
      <c r="E3137" s="152"/>
      <c r="F3137" s="153"/>
      <c r="G3137" s="153"/>
      <c r="H3137" s="154"/>
      <c r="I3137" s="152"/>
    </row>
    <row r="3138" spans="3:9" x14ac:dyDescent="0.2">
      <c r="C3138" s="152"/>
      <c r="D3138" s="152"/>
      <c r="E3138" s="152"/>
      <c r="F3138" s="153"/>
      <c r="G3138" s="153"/>
      <c r="H3138" s="154"/>
      <c r="I3138" s="152"/>
    </row>
    <row r="3139" spans="3:9" x14ac:dyDescent="0.2">
      <c r="C3139" s="152"/>
      <c r="D3139" s="152"/>
      <c r="E3139" s="152"/>
      <c r="F3139" s="153"/>
      <c r="G3139" s="153"/>
      <c r="H3139" s="154"/>
      <c r="I3139" s="152"/>
    </row>
    <row r="3140" spans="3:9" x14ac:dyDescent="0.2">
      <c r="C3140" s="152"/>
      <c r="D3140" s="152"/>
      <c r="E3140" s="152"/>
      <c r="F3140" s="153"/>
      <c r="G3140" s="153"/>
      <c r="H3140" s="154"/>
      <c r="I3140" s="152"/>
    </row>
    <row r="3141" spans="3:9" x14ac:dyDescent="0.2">
      <c r="C3141" s="152"/>
      <c r="D3141" s="152"/>
      <c r="E3141" s="152"/>
      <c r="F3141" s="153"/>
      <c r="G3141" s="153"/>
      <c r="H3141" s="154"/>
      <c r="I3141" s="152"/>
    </row>
    <row r="3142" spans="3:9" x14ac:dyDescent="0.2">
      <c r="C3142" s="152"/>
      <c r="D3142" s="152"/>
      <c r="E3142" s="152"/>
      <c r="F3142" s="153"/>
      <c r="G3142" s="153"/>
      <c r="H3142" s="154"/>
      <c r="I3142" s="152"/>
    </row>
    <row r="3143" spans="3:9" x14ac:dyDescent="0.2">
      <c r="C3143" s="152"/>
      <c r="D3143" s="152"/>
      <c r="E3143" s="152"/>
      <c r="F3143" s="153"/>
      <c r="G3143" s="153"/>
      <c r="H3143" s="154"/>
      <c r="I3143" s="152"/>
    </row>
    <row r="3144" spans="3:9" x14ac:dyDescent="0.2">
      <c r="C3144" s="152"/>
      <c r="D3144" s="152"/>
      <c r="E3144" s="152"/>
      <c r="F3144" s="153"/>
      <c r="G3144" s="153"/>
      <c r="H3144" s="154"/>
      <c r="I3144" s="152"/>
    </row>
    <row r="3145" spans="3:9" x14ac:dyDescent="0.2">
      <c r="C3145" s="152"/>
      <c r="D3145" s="152"/>
      <c r="E3145" s="152"/>
      <c r="F3145" s="153"/>
      <c r="G3145" s="153"/>
      <c r="H3145" s="154"/>
      <c r="I3145" s="152"/>
    </row>
    <row r="3146" spans="3:9" x14ac:dyDescent="0.2">
      <c r="C3146" s="152"/>
      <c r="D3146" s="152"/>
      <c r="E3146" s="152"/>
      <c r="F3146" s="153"/>
      <c r="G3146" s="153"/>
      <c r="H3146" s="154"/>
      <c r="I3146" s="152"/>
    </row>
    <row r="3147" spans="3:9" x14ac:dyDescent="0.2">
      <c r="C3147" s="152"/>
      <c r="D3147" s="152"/>
      <c r="E3147" s="152"/>
      <c r="F3147" s="153"/>
      <c r="G3147" s="153"/>
      <c r="H3147" s="154"/>
      <c r="I3147" s="152"/>
    </row>
    <row r="3148" spans="3:9" x14ac:dyDescent="0.2">
      <c r="C3148" s="152"/>
      <c r="D3148" s="152"/>
      <c r="E3148" s="152"/>
      <c r="F3148" s="153"/>
      <c r="G3148" s="153"/>
      <c r="H3148" s="154"/>
      <c r="I3148" s="152"/>
    </row>
    <row r="3149" spans="3:9" x14ac:dyDescent="0.2">
      <c r="C3149" s="152"/>
      <c r="D3149" s="152"/>
      <c r="E3149" s="152"/>
      <c r="F3149" s="153"/>
      <c r="G3149" s="153"/>
      <c r="H3149" s="154"/>
      <c r="I3149" s="152"/>
    </row>
    <row r="3150" spans="3:9" x14ac:dyDescent="0.2">
      <c r="C3150" s="152"/>
      <c r="D3150" s="152"/>
      <c r="E3150" s="152"/>
      <c r="F3150" s="153"/>
      <c r="G3150" s="153"/>
      <c r="H3150" s="154"/>
      <c r="I3150" s="152"/>
    </row>
    <row r="3151" spans="3:9" x14ac:dyDescent="0.2">
      <c r="C3151" s="152"/>
      <c r="D3151" s="152"/>
      <c r="E3151" s="152"/>
      <c r="F3151" s="153"/>
      <c r="G3151" s="153"/>
      <c r="H3151" s="154"/>
      <c r="I3151" s="152"/>
    </row>
    <row r="3152" spans="3:9" x14ac:dyDescent="0.2">
      <c r="C3152" s="152"/>
      <c r="D3152" s="152"/>
      <c r="E3152" s="152"/>
      <c r="F3152" s="153"/>
      <c r="G3152" s="153"/>
      <c r="H3152" s="154"/>
      <c r="I3152" s="152"/>
    </row>
    <row r="3153" spans="3:9" x14ac:dyDescent="0.2">
      <c r="C3153" s="152"/>
      <c r="D3153" s="152"/>
      <c r="E3153" s="152"/>
      <c r="F3153" s="153"/>
      <c r="G3153" s="153"/>
      <c r="H3153" s="154"/>
      <c r="I3153" s="152"/>
    </row>
    <row r="3154" spans="3:9" x14ac:dyDescent="0.2">
      <c r="C3154" s="152"/>
      <c r="D3154" s="152"/>
      <c r="E3154" s="152"/>
      <c r="F3154" s="153"/>
      <c r="G3154" s="153"/>
      <c r="H3154" s="154"/>
      <c r="I3154" s="152"/>
    </row>
    <row r="3155" spans="3:9" x14ac:dyDescent="0.2">
      <c r="C3155" s="152"/>
      <c r="D3155" s="152"/>
      <c r="E3155" s="152"/>
      <c r="F3155" s="153"/>
      <c r="G3155" s="153"/>
      <c r="H3155" s="154"/>
      <c r="I3155" s="152"/>
    </row>
    <row r="3156" spans="3:9" x14ac:dyDescent="0.2">
      <c r="C3156" s="152"/>
      <c r="D3156" s="152"/>
      <c r="E3156" s="152"/>
      <c r="F3156" s="153"/>
      <c r="G3156" s="153"/>
      <c r="H3156" s="154"/>
      <c r="I3156" s="152"/>
    </row>
    <row r="3157" spans="3:9" x14ac:dyDescent="0.2">
      <c r="C3157" s="152"/>
      <c r="D3157" s="152"/>
      <c r="E3157" s="152"/>
      <c r="F3157" s="153"/>
      <c r="G3157" s="153"/>
      <c r="H3157" s="154"/>
      <c r="I3157" s="152"/>
    </row>
    <row r="3158" spans="3:9" x14ac:dyDescent="0.2">
      <c r="C3158" s="152"/>
      <c r="D3158" s="152"/>
      <c r="E3158" s="152"/>
      <c r="F3158" s="153"/>
      <c r="G3158" s="153"/>
      <c r="H3158" s="154"/>
      <c r="I3158" s="152"/>
    </row>
    <row r="3159" spans="3:9" x14ac:dyDescent="0.2">
      <c r="C3159" s="152"/>
      <c r="D3159" s="152"/>
      <c r="E3159" s="152"/>
      <c r="F3159" s="153"/>
      <c r="G3159" s="153"/>
      <c r="H3159" s="154"/>
      <c r="I3159" s="152"/>
    </row>
    <row r="3160" spans="3:9" x14ac:dyDescent="0.2">
      <c r="C3160" s="152"/>
      <c r="D3160" s="152"/>
      <c r="E3160" s="152"/>
      <c r="F3160" s="153"/>
      <c r="G3160" s="153"/>
      <c r="H3160" s="154"/>
      <c r="I3160" s="152"/>
    </row>
    <row r="3161" spans="3:9" x14ac:dyDescent="0.2">
      <c r="C3161" s="152"/>
      <c r="D3161" s="152"/>
      <c r="E3161" s="152"/>
      <c r="F3161" s="153"/>
      <c r="G3161" s="153"/>
      <c r="H3161" s="154"/>
      <c r="I3161" s="152"/>
    </row>
    <row r="3162" spans="3:9" x14ac:dyDescent="0.2">
      <c r="C3162" s="152"/>
      <c r="D3162" s="152"/>
      <c r="E3162" s="152"/>
      <c r="F3162" s="153"/>
      <c r="G3162" s="153"/>
      <c r="H3162" s="154"/>
      <c r="I3162" s="152"/>
    </row>
    <row r="3163" spans="3:9" x14ac:dyDescent="0.2">
      <c r="C3163" s="152"/>
      <c r="D3163" s="152"/>
      <c r="E3163" s="152"/>
      <c r="F3163" s="153"/>
      <c r="G3163" s="153"/>
      <c r="H3163" s="154"/>
      <c r="I3163" s="152"/>
    </row>
    <row r="3164" spans="3:9" x14ac:dyDescent="0.2">
      <c r="C3164" s="152"/>
      <c r="D3164" s="152"/>
      <c r="E3164" s="152"/>
      <c r="F3164" s="153"/>
      <c r="G3164" s="153"/>
      <c r="H3164" s="154"/>
      <c r="I3164" s="152"/>
    </row>
    <row r="3165" spans="3:9" x14ac:dyDescent="0.2">
      <c r="C3165" s="152"/>
      <c r="D3165" s="152"/>
      <c r="E3165" s="152"/>
      <c r="F3165" s="153"/>
      <c r="G3165" s="153"/>
      <c r="H3165" s="154"/>
      <c r="I3165" s="152"/>
    </row>
    <row r="3166" spans="3:9" x14ac:dyDescent="0.2">
      <c r="C3166" s="152"/>
      <c r="D3166" s="152"/>
      <c r="E3166" s="152"/>
      <c r="F3166" s="153"/>
      <c r="G3166" s="153"/>
      <c r="H3166" s="154"/>
      <c r="I3166" s="152"/>
    </row>
    <row r="3167" spans="3:9" x14ac:dyDescent="0.2">
      <c r="C3167" s="152"/>
      <c r="D3167" s="152"/>
      <c r="E3167" s="152"/>
      <c r="F3167" s="153"/>
      <c r="G3167" s="153"/>
      <c r="H3167" s="154"/>
      <c r="I3167" s="152"/>
    </row>
    <row r="3168" spans="3:9" x14ac:dyDescent="0.2">
      <c r="C3168" s="152"/>
      <c r="D3168" s="152"/>
      <c r="E3168" s="152"/>
      <c r="F3168" s="153"/>
      <c r="G3168" s="153"/>
      <c r="H3168" s="154"/>
      <c r="I3168" s="152"/>
    </row>
    <row r="3169" spans="3:9" x14ac:dyDescent="0.2">
      <c r="C3169" s="152"/>
      <c r="D3169" s="152"/>
      <c r="E3169" s="152"/>
      <c r="F3169" s="153"/>
      <c r="G3169" s="153"/>
      <c r="H3169" s="154"/>
      <c r="I3169" s="152"/>
    </row>
    <row r="3170" spans="3:9" x14ac:dyDescent="0.2">
      <c r="C3170" s="152"/>
      <c r="D3170" s="152"/>
      <c r="E3170" s="152"/>
      <c r="F3170" s="153"/>
      <c r="G3170" s="153"/>
      <c r="H3170" s="154"/>
      <c r="I3170" s="152"/>
    </row>
    <row r="3171" spans="3:9" x14ac:dyDescent="0.2">
      <c r="C3171" s="152"/>
      <c r="D3171" s="152"/>
      <c r="E3171" s="152"/>
      <c r="F3171" s="153"/>
      <c r="G3171" s="153"/>
      <c r="H3171" s="154"/>
      <c r="I3171" s="152"/>
    </row>
    <row r="3172" spans="3:9" x14ac:dyDescent="0.2">
      <c r="C3172" s="152"/>
      <c r="D3172" s="152"/>
      <c r="E3172" s="152"/>
      <c r="F3172" s="153"/>
      <c r="G3172" s="153"/>
      <c r="H3172" s="154"/>
      <c r="I3172" s="152"/>
    </row>
    <row r="3173" spans="3:9" x14ac:dyDescent="0.2">
      <c r="C3173" s="152"/>
      <c r="D3173" s="152"/>
      <c r="E3173" s="152"/>
      <c r="F3173" s="153"/>
      <c r="G3173" s="153"/>
      <c r="H3173" s="154"/>
      <c r="I3173" s="152"/>
    </row>
    <row r="3174" spans="3:9" x14ac:dyDescent="0.2">
      <c r="C3174" s="152"/>
      <c r="D3174" s="152"/>
      <c r="E3174" s="152"/>
      <c r="F3174" s="153"/>
      <c r="G3174" s="153"/>
      <c r="H3174" s="154"/>
      <c r="I3174" s="152"/>
    </row>
    <row r="3175" spans="3:9" x14ac:dyDescent="0.2">
      <c r="C3175" s="152"/>
      <c r="D3175" s="152"/>
      <c r="E3175" s="152"/>
      <c r="F3175" s="153"/>
      <c r="G3175" s="153"/>
      <c r="H3175" s="154"/>
      <c r="I3175" s="152"/>
    </row>
    <row r="3176" spans="3:9" x14ac:dyDescent="0.2">
      <c r="C3176" s="152"/>
      <c r="D3176" s="152"/>
      <c r="E3176" s="152"/>
      <c r="F3176" s="153"/>
      <c r="G3176" s="153"/>
      <c r="H3176" s="154"/>
      <c r="I3176" s="152"/>
    </row>
    <row r="3177" spans="3:9" x14ac:dyDescent="0.2">
      <c r="C3177" s="152"/>
      <c r="D3177" s="152"/>
      <c r="E3177" s="152"/>
      <c r="F3177" s="153"/>
      <c r="G3177" s="153"/>
      <c r="H3177" s="154"/>
      <c r="I3177" s="152"/>
    </row>
    <row r="3178" spans="3:9" x14ac:dyDescent="0.2">
      <c r="C3178" s="152"/>
      <c r="D3178" s="152"/>
      <c r="E3178" s="152"/>
      <c r="F3178" s="153"/>
      <c r="G3178" s="153"/>
      <c r="H3178" s="154"/>
      <c r="I3178" s="152"/>
    </row>
    <row r="3179" spans="3:9" x14ac:dyDescent="0.2">
      <c r="C3179" s="152"/>
      <c r="D3179" s="152"/>
      <c r="E3179" s="152"/>
      <c r="F3179" s="153"/>
      <c r="G3179" s="153"/>
      <c r="H3179" s="154"/>
      <c r="I3179" s="152"/>
    </row>
    <row r="3180" spans="3:9" x14ac:dyDescent="0.2">
      <c r="C3180" s="152"/>
      <c r="D3180" s="152"/>
      <c r="E3180" s="152"/>
      <c r="F3180" s="153"/>
      <c r="G3180" s="153"/>
      <c r="H3180" s="154"/>
      <c r="I3180" s="152"/>
    </row>
    <row r="3181" spans="3:9" x14ac:dyDescent="0.2">
      <c r="C3181" s="152"/>
      <c r="D3181" s="152"/>
      <c r="E3181" s="152"/>
      <c r="F3181" s="153"/>
      <c r="G3181" s="153"/>
      <c r="H3181" s="154"/>
      <c r="I3181" s="152"/>
    </row>
    <row r="3182" spans="3:9" x14ac:dyDescent="0.2">
      <c r="C3182" s="152"/>
      <c r="D3182" s="152"/>
      <c r="E3182" s="152"/>
      <c r="F3182" s="153"/>
      <c r="G3182" s="153"/>
      <c r="H3182" s="154"/>
      <c r="I3182" s="152"/>
    </row>
    <row r="3183" spans="3:9" x14ac:dyDescent="0.2">
      <c r="C3183" s="152"/>
      <c r="D3183" s="152"/>
      <c r="E3183" s="152"/>
      <c r="F3183" s="153"/>
      <c r="G3183" s="153"/>
      <c r="H3183" s="154"/>
      <c r="I3183" s="152"/>
    </row>
    <row r="3184" spans="3:9" x14ac:dyDescent="0.2">
      <c r="C3184" s="152"/>
      <c r="D3184" s="152"/>
      <c r="E3184" s="152"/>
      <c r="F3184" s="153"/>
      <c r="G3184" s="153"/>
      <c r="H3184" s="154"/>
      <c r="I3184" s="152"/>
    </row>
    <row r="3185" spans="3:9" x14ac:dyDescent="0.2">
      <c r="C3185" s="152"/>
      <c r="D3185" s="152"/>
      <c r="E3185" s="152"/>
      <c r="F3185" s="153"/>
      <c r="G3185" s="153"/>
      <c r="H3185" s="154"/>
      <c r="I3185" s="152"/>
    </row>
    <row r="3186" spans="3:9" x14ac:dyDescent="0.2">
      <c r="C3186" s="152"/>
      <c r="D3186" s="152"/>
      <c r="E3186" s="152"/>
      <c r="F3186" s="153"/>
      <c r="G3186" s="153"/>
      <c r="H3186" s="154"/>
      <c r="I3186" s="152"/>
    </row>
    <row r="3187" spans="3:9" x14ac:dyDescent="0.2">
      <c r="C3187" s="152"/>
      <c r="D3187" s="152"/>
      <c r="E3187" s="152"/>
      <c r="F3187" s="153"/>
      <c r="G3187" s="153"/>
      <c r="H3187" s="154"/>
      <c r="I3187" s="152"/>
    </row>
    <row r="3188" spans="3:9" x14ac:dyDescent="0.2">
      <c r="C3188" s="152"/>
      <c r="D3188" s="152"/>
      <c r="E3188" s="152"/>
      <c r="F3188" s="153"/>
      <c r="G3188" s="153"/>
      <c r="H3188" s="154"/>
      <c r="I3188" s="152"/>
    </row>
    <row r="3189" spans="3:9" x14ac:dyDescent="0.2">
      <c r="C3189" s="152"/>
      <c r="D3189" s="152"/>
      <c r="E3189" s="152"/>
      <c r="F3189" s="153"/>
      <c r="G3189" s="153"/>
      <c r="H3189" s="154"/>
      <c r="I3189" s="152"/>
    </row>
    <row r="3190" spans="3:9" x14ac:dyDescent="0.2">
      <c r="C3190" s="152"/>
      <c r="D3190" s="152"/>
      <c r="E3190" s="152"/>
      <c r="F3190" s="153"/>
      <c r="G3190" s="153"/>
      <c r="H3190" s="154"/>
      <c r="I3190" s="152"/>
    </row>
    <row r="3191" spans="3:9" x14ac:dyDescent="0.2">
      <c r="C3191" s="152"/>
      <c r="D3191" s="152"/>
      <c r="E3191" s="152"/>
      <c r="F3191" s="153"/>
      <c r="G3191" s="153"/>
      <c r="H3191" s="154"/>
      <c r="I3191" s="152"/>
    </row>
    <row r="3192" spans="3:9" x14ac:dyDescent="0.2">
      <c r="C3192" s="152"/>
      <c r="D3192" s="152"/>
      <c r="E3192" s="152"/>
      <c r="F3192" s="153"/>
      <c r="G3192" s="153"/>
      <c r="H3192" s="154"/>
      <c r="I3192" s="152"/>
    </row>
    <row r="3193" spans="3:9" x14ac:dyDescent="0.2">
      <c r="C3193" s="152"/>
      <c r="D3193" s="152"/>
      <c r="E3193" s="152"/>
      <c r="F3193" s="153"/>
      <c r="G3193" s="153"/>
      <c r="H3193" s="154"/>
      <c r="I3193" s="152"/>
    </row>
    <row r="3194" spans="3:9" x14ac:dyDescent="0.2">
      <c r="C3194" s="152"/>
      <c r="D3194" s="152"/>
      <c r="E3194" s="152"/>
      <c r="F3194" s="153"/>
      <c r="G3194" s="153"/>
      <c r="H3194" s="154"/>
      <c r="I3194" s="152"/>
    </row>
    <row r="3195" spans="3:9" x14ac:dyDescent="0.2">
      <c r="C3195" s="152"/>
      <c r="D3195" s="152"/>
      <c r="E3195" s="152"/>
      <c r="F3195" s="153"/>
      <c r="G3195" s="153"/>
      <c r="H3195" s="154"/>
      <c r="I3195" s="152"/>
    </row>
    <row r="3196" spans="3:9" x14ac:dyDescent="0.2">
      <c r="C3196" s="152"/>
      <c r="D3196" s="152"/>
      <c r="E3196" s="152"/>
      <c r="F3196" s="153"/>
      <c r="G3196" s="153"/>
      <c r="H3196" s="154"/>
      <c r="I3196" s="152"/>
    </row>
    <row r="3197" spans="3:9" x14ac:dyDescent="0.2">
      <c r="C3197" s="152"/>
      <c r="D3197" s="152"/>
      <c r="E3197" s="152"/>
      <c r="F3197" s="153"/>
      <c r="G3197" s="153"/>
      <c r="H3197" s="154"/>
      <c r="I3197" s="152"/>
    </row>
    <row r="3198" spans="3:9" x14ac:dyDescent="0.2">
      <c r="C3198" s="152"/>
      <c r="D3198" s="152"/>
      <c r="E3198" s="152"/>
      <c r="F3198" s="153"/>
      <c r="G3198" s="153"/>
      <c r="H3198" s="154"/>
      <c r="I3198" s="152"/>
    </row>
    <row r="3199" spans="3:9" x14ac:dyDescent="0.2">
      <c r="C3199" s="152"/>
      <c r="D3199" s="152"/>
      <c r="E3199" s="152"/>
      <c r="F3199" s="153"/>
      <c r="G3199" s="153"/>
      <c r="H3199" s="154"/>
      <c r="I3199" s="152"/>
    </row>
    <row r="3200" spans="3:9" x14ac:dyDescent="0.2">
      <c r="C3200" s="152"/>
      <c r="D3200" s="152"/>
      <c r="E3200" s="152"/>
      <c r="F3200" s="153"/>
      <c r="G3200" s="153"/>
      <c r="H3200" s="154"/>
      <c r="I3200" s="152"/>
    </row>
    <row r="3201" spans="3:9" x14ac:dyDescent="0.2">
      <c r="C3201" s="152"/>
      <c r="D3201" s="152"/>
      <c r="E3201" s="152"/>
      <c r="F3201" s="153"/>
      <c r="G3201" s="153"/>
      <c r="H3201" s="154"/>
      <c r="I3201" s="152"/>
    </row>
    <row r="3202" spans="3:9" x14ac:dyDescent="0.2">
      <c r="C3202" s="152"/>
      <c r="D3202" s="152"/>
      <c r="E3202" s="152"/>
      <c r="F3202" s="153"/>
      <c r="G3202" s="153"/>
      <c r="H3202" s="154"/>
      <c r="I3202" s="152"/>
    </row>
    <row r="3203" spans="3:9" x14ac:dyDescent="0.2">
      <c r="C3203" s="152"/>
      <c r="D3203" s="152"/>
      <c r="E3203" s="152"/>
      <c r="F3203" s="153"/>
      <c r="G3203" s="153"/>
      <c r="H3203" s="154"/>
      <c r="I3203" s="152"/>
    </row>
    <row r="3204" spans="3:9" x14ac:dyDescent="0.2">
      <c r="C3204" s="152"/>
      <c r="D3204" s="152"/>
      <c r="E3204" s="152"/>
      <c r="F3204" s="153"/>
      <c r="G3204" s="153"/>
      <c r="H3204" s="154"/>
      <c r="I3204" s="152"/>
    </row>
    <row r="3205" spans="3:9" x14ac:dyDescent="0.2">
      <c r="C3205" s="152"/>
      <c r="D3205" s="152"/>
      <c r="E3205" s="152"/>
      <c r="F3205" s="153"/>
      <c r="G3205" s="153"/>
      <c r="H3205" s="154"/>
      <c r="I3205" s="152"/>
    </row>
    <row r="3206" spans="3:9" x14ac:dyDescent="0.2">
      <c r="C3206" s="152"/>
      <c r="D3206" s="152"/>
      <c r="E3206" s="152"/>
      <c r="F3206" s="153"/>
      <c r="G3206" s="153"/>
      <c r="H3206" s="154"/>
      <c r="I3206" s="152"/>
    </row>
    <row r="3207" spans="3:9" x14ac:dyDescent="0.2">
      <c r="C3207" s="152"/>
      <c r="D3207" s="152"/>
      <c r="E3207" s="152"/>
      <c r="F3207" s="153"/>
      <c r="G3207" s="153"/>
      <c r="H3207" s="154"/>
      <c r="I3207" s="152"/>
    </row>
    <row r="3208" spans="3:9" x14ac:dyDescent="0.2">
      <c r="C3208" s="152"/>
      <c r="D3208" s="152"/>
      <c r="E3208" s="152"/>
      <c r="F3208" s="153"/>
      <c r="G3208" s="153"/>
      <c r="H3208" s="154"/>
      <c r="I3208" s="152"/>
    </row>
    <row r="3209" spans="3:9" x14ac:dyDescent="0.2">
      <c r="C3209" s="152"/>
      <c r="D3209" s="152"/>
      <c r="E3209" s="152"/>
      <c r="F3209" s="153"/>
      <c r="G3209" s="153"/>
      <c r="H3209" s="154"/>
      <c r="I3209" s="152"/>
    </row>
    <row r="3210" spans="3:9" x14ac:dyDescent="0.2">
      <c r="C3210" s="152"/>
      <c r="D3210" s="152"/>
      <c r="E3210" s="152"/>
      <c r="F3210" s="153"/>
      <c r="G3210" s="153"/>
      <c r="H3210" s="154"/>
      <c r="I3210" s="152"/>
    </row>
    <row r="3211" spans="3:9" x14ac:dyDescent="0.2">
      <c r="C3211" s="152"/>
      <c r="D3211" s="152"/>
      <c r="E3211" s="152"/>
      <c r="F3211" s="153"/>
      <c r="G3211" s="153"/>
      <c r="H3211" s="154"/>
      <c r="I3211" s="152"/>
    </row>
    <row r="3212" spans="3:9" x14ac:dyDescent="0.2">
      <c r="C3212" s="152"/>
      <c r="D3212" s="152"/>
      <c r="E3212" s="152"/>
      <c r="F3212" s="153"/>
      <c r="G3212" s="153"/>
      <c r="H3212" s="154"/>
      <c r="I3212" s="152"/>
    </row>
    <row r="3213" spans="3:9" x14ac:dyDescent="0.2">
      <c r="C3213" s="152"/>
      <c r="D3213" s="152"/>
      <c r="E3213" s="152"/>
      <c r="F3213" s="153"/>
      <c r="G3213" s="153"/>
      <c r="H3213" s="154"/>
      <c r="I3213" s="152"/>
    </row>
    <row r="3214" spans="3:9" x14ac:dyDescent="0.2">
      <c r="C3214" s="152"/>
      <c r="D3214" s="152"/>
      <c r="E3214" s="152"/>
      <c r="F3214" s="153"/>
      <c r="G3214" s="153"/>
      <c r="H3214" s="154"/>
      <c r="I3214" s="152"/>
    </row>
    <row r="3215" spans="3:9" x14ac:dyDescent="0.2">
      <c r="C3215" s="152"/>
      <c r="D3215" s="152"/>
      <c r="E3215" s="152"/>
      <c r="F3215" s="153"/>
      <c r="G3215" s="153"/>
      <c r="H3215" s="154"/>
      <c r="I3215" s="152"/>
    </row>
    <row r="3216" spans="3:9" x14ac:dyDescent="0.2">
      <c r="C3216" s="152"/>
      <c r="D3216" s="152"/>
      <c r="E3216" s="152"/>
      <c r="F3216" s="153"/>
      <c r="G3216" s="153"/>
      <c r="H3216" s="154"/>
      <c r="I3216" s="152"/>
    </row>
    <row r="3217" spans="3:9" x14ac:dyDescent="0.2">
      <c r="C3217" s="152"/>
      <c r="D3217" s="152"/>
      <c r="E3217" s="152"/>
      <c r="F3217" s="153"/>
      <c r="G3217" s="153"/>
      <c r="H3217" s="154"/>
      <c r="I3217" s="152"/>
    </row>
    <row r="3218" spans="3:9" x14ac:dyDescent="0.2">
      <c r="C3218" s="152"/>
      <c r="D3218" s="152"/>
      <c r="E3218" s="152"/>
      <c r="F3218" s="153"/>
      <c r="G3218" s="153"/>
      <c r="H3218" s="154"/>
      <c r="I3218" s="152"/>
    </row>
    <row r="3219" spans="3:9" x14ac:dyDescent="0.2">
      <c r="C3219" s="152"/>
      <c r="D3219" s="152"/>
      <c r="E3219" s="152"/>
      <c r="F3219" s="153"/>
      <c r="G3219" s="153"/>
      <c r="H3219" s="154"/>
      <c r="I3219" s="152"/>
    </row>
    <row r="3220" spans="3:9" x14ac:dyDescent="0.2">
      <c r="C3220" s="152"/>
      <c r="D3220" s="152"/>
      <c r="E3220" s="152"/>
      <c r="F3220" s="153"/>
      <c r="G3220" s="153"/>
      <c r="H3220" s="154"/>
      <c r="I3220" s="152"/>
    </row>
    <row r="3221" spans="3:9" x14ac:dyDescent="0.2">
      <c r="C3221" s="152"/>
      <c r="D3221" s="152"/>
      <c r="E3221" s="152"/>
      <c r="F3221" s="153"/>
      <c r="G3221" s="153"/>
      <c r="H3221" s="154"/>
      <c r="I3221" s="152"/>
    </row>
    <row r="3222" spans="3:9" x14ac:dyDescent="0.2">
      <c r="C3222" s="152"/>
      <c r="D3222" s="152"/>
      <c r="E3222" s="152"/>
      <c r="F3222" s="153"/>
      <c r="G3222" s="153"/>
      <c r="H3222" s="154"/>
      <c r="I3222" s="152"/>
    </row>
    <row r="3223" spans="3:9" x14ac:dyDescent="0.2">
      <c r="C3223" s="152"/>
      <c r="D3223" s="152"/>
      <c r="E3223" s="152"/>
      <c r="F3223" s="153"/>
      <c r="G3223" s="153"/>
      <c r="H3223" s="154"/>
      <c r="I3223" s="152"/>
    </row>
    <row r="3224" spans="3:9" x14ac:dyDescent="0.2">
      <c r="C3224" s="152"/>
      <c r="D3224" s="152"/>
      <c r="E3224" s="152"/>
      <c r="F3224" s="153"/>
      <c r="G3224" s="153"/>
      <c r="H3224" s="154"/>
      <c r="I3224" s="152"/>
    </row>
    <row r="3225" spans="3:9" x14ac:dyDescent="0.2">
      <c r="C3225" s="152"/>
      <c r="D3225" s="152"/>
      <c r="E3225" s="152"/>
      <c r="F3225" s="153"/>
      <c r="G3225" s="153"/>
      <c r="H3225" s="154"/>
      <c r="I3225" s="152"/>
    </row>
    <row r="3226" spans="3:9" x14ac:dyDescent="0.2">
      <c r="C3226" s="152"/>
      <c r="D3226" s="152"/>
      <c r="E3226" s="152"/>
      <c r="F3226" s="153"/>
      <c r="G3226" s="153"/>
      <c r="H3226" s="154"/>
      <c r="I3226" s="152"/>
    </row>
    <row r="3227" spans="3:9" x14ac:dyDescent="0.2">
      <c r="C3227" s="152"/>
      <c r="D3227" s="152"/>
      <c r="E3227" s="152"/>
      <c r="F3227" s="153"/>
      <c r="G3227" s="153"/>
      <c r="H3227" s="154"/>
      <c r="I3227" s="152"/>
    </row>
    <row r="3228" spans="3:9" x14ac:dyDescent="0.2">
      <c r="C3228" s="152"/>
      <c r="D3228" s="152"/>
      <c r="E3228" s="152"/>
      <c r="F3228" s="153"/>
      <c r="G3228" s="153"/>
      <c r="H3228" s="154"/>
      <c r="I3228" s="152"/>
    </row>
    <row r="3229" spans="3:9" x14ac:dyDescent="0.2">
      <c r="C3229" s="152"/>
      <c r="D3229" s="152"/>
      <c r="E3229" s="152"/>
      <c r="F3229" s="153"/>
      <c r="G3229" s="153"/>
      <c r="H3229" s="154"/>
      <c r="I3229" s="152"/>
    </row>
    <row r="3230" spans="3:9" x14ac:dyDescent="0.2">
      <c r="C3230" s="152"/>
      <c r="D3230" s="152"/>
      <c r="E3230" s="152"/>
      <c r="F3230" s="153"/>
      <c r="G3230" s="153"/>
      <c r="H3230" s="154"/>
      <c r="I3230" s="152"/>
    </row>
    <row r="3231" spans="3:9" x14ac:dyDescent="0.2">
      <c r="C3231" s="152"/>
      <c r="D3231" s="152"/>
      <c r="E3231" s="152"/>
      <c r="F3231" s="153"/>
      <c r="G3231" s="153"/>
      <c r="H3231" s="154"/>
      <c r="I3231" s="152"/>
    </row>
    <row r="3232" spans="3:9" x14ac:dyDescent="0.2">
      <c r="C3232" s="152"/>
      <c r="D3232" s="152"/>
      <c r="E3232" s="152"/>
      <c r="F3232" s="153"/>
      <c r="G3232" s="153"/>
      <c r="H3232" s="154"/>
      <c r="I3232" s="152"/>
    </row>
    <row r="3233" spans="3:9" x14ac:dyDescent="0.2">
      <c r="C3233" s="152"/>
      <c r="D3233" s="152"/>
      <c r="E3233" s="152"/>
      <c r="F3233" s="153"/>
      <c r="G3233" s="153"/>
      <c r="H3233" s="154"/>
      <c r="I3233" s="152"/>
    </row>
    <row r="3234" spans="3:9" x14ac:dyDescent="0.2">
      <c r="C3234" s="152"/>
      <c r="D3234" s="152"/>
      <c r="E3234" s="152"/>
      <c r="F3234" s="153"/>
      <c r="G3234" s="153"/>
      <c r="H3234" s="154"/>
      <c r="I3234" s="152"/>
    </row>
    <row r="3235" spans="3:9" x14ac:dyDescent="0.2">
      <c r="C3235" s="152"/>
      <c r="D3235" s="152"/>
      <c r="E3235" s="152"/>
      <c r="F3235" s="153"/>
      <c r="G3235" s="153"/>
      <c r="H3235" s="154"/>
      <c r="I3235" s="152"/>
    </row>
    <row r="3236" spans="3:9" x14ac:dyDescent="0.2">
      <c r="C3236" s="152"/>
      <c r="D3236" s="152"/>
      <c r="E3236" s="152"/>
      <c r="F3236" s="153"/>
      <c r="G3236" s="153"/>
      <c r="H3236" s="154"/>
      <c r="I3236" s="152"/>
    </row>
    <row r="3237" spans="3:9" x14ac:dyDescent="0.2">
      <c r="C3237" s="152"/>
      <c r="D3237" s="152"/>
      <c r="E3237" s="152"/>
      <c r="F3237" s="153"/>
      <c r="G3237" s="153"/>
      <c r="H3237" s="154"/>
      <c r="I3237" s="152"/>
    </row>
    <row r="3238" spans="3:9" x14ac:dyDescent="0.2">
      <c r="C3238" s="152"/>
      <c r="D3238" s="152"/>
      <c r="E3238" s="152"/>
      <c r="F3238" s="153"/>
      <c r="G3238" s="153"/>
      <c r="H3238" s="154"/>
      <c r="I3238" s="152"/>
    </row>
    <row r="3239" spans="3:9" x14ac:dyDescent="0.2">
      <c r="C3239" s="152"/>
      <c r="D3239" s="152"/>
      <c r="E3239" s="152"/>
      <c r="F3239" s="153"/>
      <c r="G3239" s="153"/>
      <c r="H3239" s="154"/>
      <c r="I3239" s="152"/>
    </row>
    <row r="3240" spans="3:9" x14ac:dyDescent="0.2">
      <c r="C3240" s="152"/>
      <c r="D3240" s="152"/>
      <c r="E3240" s="152"/>
      <c r="F3240" s="153"/>
      <c r="G3240" s="153"/>
      <c r="H3240" s="154"/>
      <c r="I3240" s="152"/>
    </row>
    <row r="3241" spans="3:9" x14ac:dyDescent="0.2">
      <c r="C3241" s="152"/>
      <c r="D3241" s="152"/>
      <c r="E3241" s="152"/>
      <c r="F3241" s="153"/>
      <c r="G3241" s="153"/>
      <c r="H3241" s="154"/>
      <c r="I3241" s="152"/>
    </row>
    <row r="3242" spans="3:9" x14ac:dyDescent="0.2">
      <c r="C3242" s="152"/>
      <c r="D3242" s="152"/>
      <c r="E3242" s="152"/>
      <c r="F3242" s="153"/>
      <c r="G3242" s="153"/>
      <c r="H3242" s="154"/>
      <c r="I3242" s="152"/>
    </row>
    <row r="3243" spans="3:9" x14ac:dyDescent="0.2">
      <c r="C3243" s="152"/>
      <c r="D3243" s="152"/>
      <c r="E3243" s="152"/>
      <c r="F3243" s="153"/>
      <c r="G3243" s="153"/>
      <c r="H3243" s="154"/>
      <c r="I3243" s="152"/>
    </row>
    <row r="3244" spans="3:9" x14ac:dyDescent="0.2">
      <c r="C3244" s="152"/>
      <c r="D3244" s="152"/>
      <c r="E3244" s="152"/>
      <c r="F3244" s="153"/>
      <c r="G3244" s="153"/>
      <c r="H3244" s="154"/>
      <c r="I3244" s="152"/>
    </row>
    <row r="3245" spans="3:9" x14ac:dyDescent="0.2">
      <c r="C3245" s="152"/>
      <c r="D3245" s="152"/>
      <c r="E3245" s="152"/>
      <c r="F3245" s="153"/>
      <c r="G3245" s="153"/>
      <c r="H3245" s="154"/>
      <c r="I3245" s="152"/>
    </row>
    <row r="3246" spans="3:9" x14ac:dyDescent="0.2">
      <c r="C3246" s="152"/>
      <c r="D3246" s="152"/>
      <c r="E3246" s="152"/>
      <c r="F3246" s="153"/>
      <c r="G3246" s="153"/>
      <c r="H3246" s="154"/>
      <c r="I3246" s="152"/>
    </row>
    <row r="3247" spans="3:9" x14ac:dyDescent="0.2">
      <c r="C3247" s="152"/>
      <c r="D3247" s="152"/>
      <c r="E3247" s="152"/>
      <c r="F3247" s="153"/>
      <c r="G3247" s="153"/>
      <c r="H3247" s="154"/>
      <c r="I3247" s="152"/>
    </row>
    <row r="3248" spans="3:9" x14ac:dyDescent="0.2">
      <c r="C3248" s="152"/>
      <c r="D3248" s="152"/>
      <c r="E3248" s="152"/>
      <c r="F3248" s="153"/>
      <c r="G3248" s="153"/>
      <c r="H3248" s="154"/>
      <c r="I3248" s="152"/>
    </row>
    <row r="3249" spans="3:9" x14ac:dyDescent="0.2">
      <c r="C3249" s="152"/>
      <c r="D3249" s="152"/>
      <c r="E3249" s="152"/>
      <c r="F3249" s="153"/>
      <c r="G3249" s="153"/>
      <c r="H3249" s="154"/>
      <c r="I3249" s="152"/>
    </row>
    <row r="3250" spans="3:9" x14ac:dyDescent="0.2">
      <c r="C3250" s="152"/>
      <c r="D3250" s="152"/>
      <c r="E3250" s="152"/>
      <c r="F3250" s="153"/>
      <c r="G3250" s="153"/>
      <c r="H3250" s="154"/>
      <c r="I3250" s="152"/>
    </row>
    <row r="3251" spans="3:9" x14ac:dyDescent="0.2">
      <c r="C3251" s="152"/>
      <c r="D3251" s="152"/>
      <c r="E3251" s="152"/>
      <c r="F3251" s="153"/>
      <c r="G3251" s="153"/>
      <c r="H3251" s="154"/>
      <c r="I3251" s="152"/>
    </row>
    <row r="3252" spans="3:9" x14ac:dyDescent="0.2">
      <c r="C3252" s="152"/>
      <c r="D3252" s="152"/>
      <c r="E3252" s="152"/>
      <c r="F3252" s="153"/>
      <c r="G3252" s="153"/>
      <c r="H3252" s="154"/>
      <c r="I3252" s="152"/>
    </row>
    <row r="3253" spans="3:9" x14ac:dyDescent="0.2">
      <c r="C3253" s="152"/>
      <c r="D3253" s="152"/>
      <c r="E3253" s="152"/>
      <c r="F3253" s="153"/>
      <c r="G3253" s="153"/>
      <c r="H3253" s="154"/>
      <c r="I3253" s="152"/>
    </row>
    <row r="3254" spans="3:9" x14ac:dyDescent="0.2">
      <c r="C3254" s="152"/>
      <c r="D3254" s="152"/>
      <c r="E3254" s="152"/>
      <c r="F3254" s="153"/>
      <c r="G3254" s="153"/>
      <c r="H3254" s="154"/>
      <c r="I3254" s="152"/>
    </row>
    <row r="3255" spans="3:9" x14ac:dyDescent="0.2">
      <c r="C3255" s="152"/>
      <c r="D3255" s="152"/>
      <c r="E3255" s="152"/>
      <c r="F3255" s="153"/>
      <c r="G3255" s="153"/>
      <c r="H3255" s="154"/>
      <c r="I3255" s="152"/>
    </row>
    <row r="3256" spans="3:9" x14ac:dyDescent="0.2">
      <c r="C3256" s="152"/>
      <c r="D3256" s="152"/>
      <c r="E3256" s="152"/>
      <c r="F3256" s="153"/>
      <c r="G3256" s="153"/>
      <c r="H3256" s="154"/>
      <c r="I3256" s="152"/>
    </row>
    <row r="3257" spans="3:9" x14ac:dyDescent="0.2">
      <c r="C3257" s="152"/>
      <c r="D3257" s="152"/>
      <c r="E3257" s="152"/>
      <c r="F3257" s="153"/>
      <c r="G3257" s="153"/>
      <c r="H3257" s="154"/>
      <c r="I3257" s="152"/>
    </row>
    <row r="3258" spans="3:9" x14ac:dyDescent="0.2">
      <c r="C3258" s="152"/>
      <c r="D3258" s="152"/>
      <c r="E3258" s="152"/>
      <c r="F3258" s="153"/>
      <c r="G3258" s="153"/>
      <c r="H3258" s="154"/>
      <c r="I3258" s="152"/>
    </row>
    <row r="3259" spans="3:9" x14ac:dyDescent="0.2">
      <c r="C3259" s="152"/>
      <c r="D3259" s="152"/>
      <c r="E3259" s="152"/>
      <c r="F3259" s="153"/>
      <c r="G3259" s="153"/>
      <c r="H3259" s="154"/>
      <c r="I3259" s="152"/>
    </row>
    <row r="3260" spans="3:9" x14ac:dyDescent="0.2">
      <c r="C3260" s="152"/>
      <c r="D3260" s="152"/>
      <c r="E3260" s="152"/>
      <c r="F3260" s="153"/>
      <c r="G3260" s="153"/>
      <c r="H3260" s="154"/>
      <c r="I3260" s="152"/>
    </row>
    <row r="3261" spans="3:9" x14ac:dyDescent="0.2">
      <c r="C3261" s="152"/>
      <c r="D3261" s="152"/>
      <c r="E3261" s="152"/>
      <c r="F3261" s="153"/>
      <c r="G3261" s="153"/>
      <c r="H3261" s="154"/>
      <c r="I3261" s="152"/>
    </row>
    <row r="3262" spans="3:9" x14ac:dyDescent="0.2">
      <c r="C3262" s="152"/>
      <c r="D3262" s="152"/>
      <c r="E3262" s="152"/>
      <c r="F3262" s="153"/>
      <c r="G3262" s="153"/>
      <c r="H3262" s="154"/>
      <c r="I3262" s="152"/>
    </row>
    <row r="3263" spans="3:9" x14ac:dyDescent="0.2">
      <c r="C3263" s="152"/>
      <c r="D3263" s="152"/>
      <c r="E3263" s="152"/>
      <c r="F3263" s="153"/>
      <c r="G3263" s="153"/>
      <c r="H3263" s="154"/>
      <c r="I3263" s="152"/>
    </row>
    <row r="3264" spans="3:9" x14ac:dyDescent="0.2">
      <c r="C3264" s="152"/>
      <c r="D3264" s="152"/>
      <c r="E3264" s="152"/>
      <c r="F3264" s="153"/>
      <c r="G3264" s="153"/>
      <c r="H3264" s="154"/>
      <c r="I3264" s="152"/>
    </row>
    <row r="3265" spans="3:9" x14ac:dyDescent="0.2">
      <c r="C3265" s="152"/>
      <c r="D3265" s="152"/>
      <c r="E3265" s="152"/>
      <c r="F3265" s="153"/>
      <c r="G3265" s="153"/>
      <c r="H3265" s="154"/>
      <c r="I3265" s="152"/>
    </row>
    <row r="3266" spans="3:9" x14ac:dyDescent="0.2">
      <c r="C3266" s="152"/>
      <c r="D3266" s="152"/>
      <c r="E3266" s="152"/>
      <c r="F3266" s="153"/>
      <c r="G3266" s="153"/>
      <c r="H3266" s="154"/>
      <c r="I3266" s="152"/>
    </row>
    <row r="3267" spans="3:9" x14ac:dyDescent="0.2">
      <c r="C3267" s="152"/>
      <c r="D3267" s="152"/>
      <c r="E3267" s="152"/>
      <c r="F3267" s="153"/>
      <c r="G3267" s="153"/>
      <c r="H3267" s="154"/>
      <c r="I3267" s="152"/>
    </row>
    <row r="3268" spans="3:9" x14ac:dyDescent="0.2">
      <c r="C3268" s="152"/>
      <c r="D3268" s="152"/>
      <c r="E3268" s="152"/>
      <c r="F3268" s="153"/>
      <c r="G3268" s="153"/>
      <c r="H3268" s="154"/>
      <c r="I3268" s="152"/>
    </row>
    <row r="3269" spans="3:9" x14ac:dyDescent="0.2">
      <c r="C3269" s="152"/>
      <c r="D3269" s="152"/>
      <c r="E3269" s="152"/>
      <c r="F3269" s="153"/>
      <c r="G3269" s="153"/>
      <c r="H3269" s="154"/>
      <c r="I3269" s="152"/>
    </row>
    <row r="3270" spans="3:9" x14ac:dyDescent="0.2">
      <c r="C3270" s="152"/>
      <c r="D3270" s="152"/>
      <c r="E3270" s="152"/>
      <c r="F3270" s="153"/>
      <c r="G3270" s="153"/>
      <c r="H3270" s="154"/>
      <c r="I3270" s="152"/>
    </row>
    <row r="3271" spans="3:9" x14ac:dyDescent="0.2">
      <c r="C3271" s="152"/>
      <c r="D3271" s="152"/>
      <c r="E3271" s="152"/>
      <c r="F3271" s="153"/>
      <c r="G3271" s="153"/>
      <c r="H3271" s="154"/>
      <c r="I3271" s="152"/>
    </row>
    <row r="3272" spans="3:9" x14ac:dyDescent="0.2">
      <c r="C3272" s="152"/>
      <c r="D3272" s="152"/>
      <c r="E3272" s="152"/>
      <c r="F3272" s="153"/>
      <c r="G3272" s="153"/>
      <c r="H3272" s="154"/>
      <c r="I3272" s="152"/>
    </row>
    <row r="3273" spans="3:9" x14ac:dyDescent="0.2">
      <c r="C3273" s="152"/>
      <c r="D3273" s="152"/>
      <c r="E3273" s="152"/>
      <c r="F3273" s="153"/>
      <c r="G3273" s="153"/>
      <c r="H3273" s="154"/>
      <c r="I3273" s="152"/>
    </row>
    <row r="3274" spans="3:9" x14ac:dyDescent="0.2">
      <c r="C3274" s="152"/>
      <c r="D3274" s="152"/>
      <c r="E3274" s="152"/>
      <c r="F3274" s="153"/>
      <c r="G3274" s="153"/>
      <c r="H3274" s="154"/>
      <c r="I3274" s="152"/>
    </row>
    <row r="3275" spans="3:9" x14ac:dyDescent="0.2">
      <c r="C3275" s="152"/>
      <c r="D3275" s="152"/>
      <c r="E3275" s="152"/>
      <c r="F3275" s="153"/>
      <c r="G3275" s="153"/>
      <c r="H3275" s="154"/>
      <c r="I3275" s="152"/>
    </row>
    <row r="3276" spans="3:9" x14ac:dyDescent="0.2">
      <c r="C3276" s="152"/>
      <c r="D3276" s="152"/>
      <c r="E3276" s="152"/>
      <c r="F3276" s="153"/>
      <c r="G3276" s="153"/>
      <c r="H3276" s="154"/>
      <c r="I3276" s="152"/>
    </row>
    <row r="3277" spans="3:9" x14ac:dyDescent="0.2">
      <c r="C3277" s="152"/>
      <c r="D3277" s="152"/>
      <c r="E3277" s="152"/>
      <c r="F3277" s="153"/>
      <c r="G3277" s="153"/>
      <c r="H3277" s="154"/>
      <c r="I3277" s="152"/>
    </row>
    <row r="3278" spans="3:9" x14ac:dyDescent="0.2">
      <c r="C3278" s="152"/>
      <c r="D3278" s="152"/>
      <c r="E3278" s="152"/>
      <c r="F3278" s="153"/>
      <c r="G3278" s="153"/>
      <c r="H3278" s="154"/>
      <c r="I3278" s="152"/>
    </row>
    <row r="3279" spans="3:9" x14ac:dyDescent="0.2">
      <c r="C3279" s="152"/>
      <c r="D3279" s="152"/>
      <c r="E3279" s="152"/>
      <c r="F3279" s="153"/>
      <c r="G3279" s="153"/>
      <c r="H3279" s="154"/>
      <c r="I3279" s="152"/>
    </row>
    <row r="3280" spans="3:9" x14ac:dyDescent="0.2">
      <c r="C3280" s="152"/>
      <c r="D3280" s="152"/>
      <c r="E3280" s="152"/>
      <c r="F3280" s="153"/>
      <c r="G3280" s="153"/>
      <c r="H3280" s="154"/>
      <c r="I3280" s="152"/>
    </row>
    <row r="3281" spans="3:9" x14ac:dyDescent="0.2">
      <c r="C3281" s="152"/>
      <c r="D3281" s="152"/>
      <c r="E3281" s="152"/>
      <c r="F3281" s="153"/>
      <c r="G3281" s="153"/>
      <c r="H3281" s="154"/>
      <c r="I3281" s="152"/>
    </row>
    <row r="3282" spans="3:9" x14ac:dyDescent="0.2">
      <c r="C3282" s="152"/>
      <c r="D3282" s="152"/>
      <c r="E3282" s="152"/>
      <c r="F3282" s="153"/>
      <c r="G3282" s="153"/>
      <c r="H3282" s="154"/>
      <c r="I3282" s="152"/>
    </row>
    <row r="3283" spans="3:9" x14ac:dyDescent="0.2">
      <c r="C3283" s="152"/>
      <c r="D3283" s="152"/>
      <c r="E3283" s="152"/>
      <c r="F3283" s="153"/>
      <c r="G3283" s="153"/>
      <c r="H3283" s="154"/>
      <c r="I3283" s="152"/>
    </row>
    <row r="3284" spans="3:9" x14ac:dyDescent="0.2">
      <c r="C3284" s="152"/>
      <c r="D3284" s="152"/>
      <c r="E3284" s="152"/>
      <c r="F3284" s="153"/>
      <c r="G3284" s="153"/>
      <c r="H3284" s="154"/>
      <c r="I3284" s="152"/>
    </row>
    <row r="3285" spans="3:9" x14ac:dyDescent="0.2">
      <c r="C3285" s="152"/>
      <c r="D3285" s="152"/>
      <c r="E3285" s="152"/>
      <c r="F3285" s="153"/>
      <c r="G3285" s="153"/>
      <c r="H3285" s="154"/>
      <c r="I3285" s="152"/>
    </row>
    <row r="3286" spans="3:9" x14ac:dyDescent="0.2">
      <c r="C3286" s="152"/>
      <c r="D3286" s="152"/>
      <c r="E3286" s="152"/>
      <c r="F3286" s="153"/>
      <c r="G3286" s="153"/>
      <c r="H3286" s="154"/>
      <c r="I3286" s="152"/>
    </row>
    <row r="3287" spans="3:9" x14ac:dyDescent="0.2">
      <c r="C3287" s="152"/>
      <c r="D3287" s="152"/>
      <c r="E3287" s="152"/>
      <c r="F3287" s="153"/>
      <c r="G3287" s="153"/>
      <c r="H3287" s="154"/>
      <c r="I3287" s="152"/>
    </row>
    <row r="3288" spans="3:9" x14ac:dyDescent="0.2">
      <c r="C3288" s="152"/>
      <c r="D3288" s="152"/>
      <c r="E3288" s="152"/>
      <c r="F3288" s="153"/>
      <c r="G3288" s="153"/>
      <c r="H3288" s="154"/>
      <c r="I3288" s="152"/>
    </row>
    <row r="3289" spans="3:9" x14ac:dyDescent="0.2">
      <c r="C3289" s="152"/>
      <c r="D3289" s="152"/>
      <c r="E3289" s="152"/>
      <c r="F3289" s="153"/>
      <c r="G3289" s="153"/>
      <c r="H3289" s="154"/>
      <c r="I3289" s="152"/>
    </row>
    <row r="3290" spans="3:9" x14ac:dyDescent="0.2">
      <c r="C3290" s="152"/>
      <c r="D3290" s="152"/>
      <c r="E3290" s="152"/>
      <c r="F3290" s="153"/>
      <c r="G3290" s="153"/>
      <c r="H3290" s="154"/>
      <c r="I3290" s="152"/>
    </row>
    <row r="3291" spans="3:9" x14ac:dyDescent="0.2">
      <c r="C3291" s="152"/>
      <c r="D3291" s="152"/>
      <c r="E3291" s="152"/>
      <c r="F3291" s="153"/>
      <c r="G3291" s="153"/>
      <c r="H3291" s="154"/>
      <c r="I3291" s="152"/>
    </row>
    <row r="3292" spans="3:9" x14ac:dyDescent="0.2">
      <c r="C3292" s="152"/>
      <c r="D3292" s="152"/>
      <c r="E3292" s="152"/>
      <c r="F3292" s="153"/>
      <c r="G3292" s="153"/>
      <c r="H3292" s="154"/>
      <c r="I3292" s="152"/>
    </row>
    <row r="3293" spans="3:9" x14ac:dyDescent="0.2">
      <c r="C3293" s="152"/>
      <c r="D3293" s="152"/>
      <c r="E3293" s="152"/>
      <c r="F3293" s="153"/>
      <c r="G3293" s="153"/>
      <c r="H3293" s="154"/>
      <c r="I3293" s="152"/>
    </row>
    <row r="3294" spans="3:9" x14ac:dyDescent="0.2">
      <c r="C3294" s="152"/>
      <c r="D3294" s="152"/>
      <c r="E3294" s="152"/>
      <c r="F3294" s="153"/>
      <c r="G3294" s="153"/>
      <c r="H3294" s="154"/>
      <c r="I3294" s="152"/>
    </row>
    <row r="3295" spans="3:9" x14ac:dyDescent="0.2">
      <c r="C3295" s="152"/>
      <c r="D3295" s="152"/>
      <c r="E3295" s="152"/>
      <c r="F3295" s="153"/>
      <c r="G3295" s="153"/>
      <c r="H3295" s="154"/>
      <c r="I3295" s="152"/>
    </row>
    <row r="3296" spans="3:9" x14ac:dyDescent="0.2">
      <c r="C3296" s="152"/>
      <c r="D3296" s="152"/>
      <c r="E3296" s="152"/>
      <c r="F3296" s="153"/>
      <c r="G3296" s="153"/>
      <c r="H3296" s="154"/>
      <c r="I3296" s="152"/>
    </row>
    <row r="3297" spans="3:9" x14ac:dyDescent="0.2">
      <c r="C3297" s="152"/>
      <c r="D3297" s="152"/>
      <c r="E3297" s="152"/>
      <c r="F3297" s="153"/>
      <c r="G3297" s="153"/>
      <c r="H3297" s="154"/>
      <c r="I3297" s="152"/>
    </row>
    <row r="3298" spans="3:9" x14ac:dyDescent="0.2">
      <c r="C3298" s="152"/>
      <c r="D3298" s="152"/>
      <c r="E3298" s="152"/>
      <c r="F3298" s="153"/>
      <c r="G3298" s="153"/>
      <c r="H3298" s="154"/>
      <c r="I3298" s="152"/>
    </row>
    <row r="3299" spans="3:9" x14ac:dyDescent="0.2">
      <c r="C3299" s="152"/>
      <c r="D3299" s="152"/>
      <c r="E3299" s="152"/>
      <c r="F3299" s="153"/>
      <c r="G3299" s="153"/>
      <c r="H3299" s="154"/>
      <c r="I3299" s="152"/>
    </row>
    <row r="3300" spans="3:9" x14ac:dyDescent="0.2">
      <c r="C3300" s="152"/>
      <c r="D3300" s="152"/>
      <c r="E3300" s="152"/>
      <c r="F3300" s="153"/>
      <c r="G3300" s="153"/>
      <c r="H3300" s="154"/>
      <c r="I3300" s="152"/>
    </row>
    <row r="3301" spans="3:9" x14ac:dyDescent="0.2">
      <c r="C3301" s="152"/>
      <c r="D3301" s="152"/>
      <c r="E3301" s="152"/>
      <c r="F3301" s="153"/>
      <c r="G3301" s="153"/>
      <c r="H3301" s="154"/>
      <c r="I3301" s="152"/>
    </row>
    <row r="3302" spans="3:9" x14ac:dyDescent="0.2">
      <c r="C3302" s="152"/>
      <c r="D3302" s="152"/>
      <c r="E3302" s="152"/>
      <c r="F3302" s="153"/>
      <c r="G3302" s="153"/>
      <c r="H3302" s="154"/>
      <c r="I3302" s="152"/>
    </row>
    <row r="3303" spans="3:9" x14ac:dyDescent="0.2">
      <c r="C3303" s="152"/>
      <c r="D3303" s="152"/>
      <c r="E3303" s="152"/>
      <c r="F3303" s="153"/>
      <c r="G3303" s="153"/>
      <c r="H3303" s="154"/>
      <c r="I3303" s="152"/>
    </row>
    <row r="3304" spans="3:9" x14ac:dyDescent="0.2">
      <c r="C3304" s="152"/>
      <c r="D3304" s="152"/>
      <c r="E3304" s="152"/>
      <c r="F3304" s="153"/>
      <c r="G3304" s="153"/>
      <c r="H3304" s="154"/>
      <c r="I3304" s="152"/>
    </row>
    <row r="3305" spans="3:9" x14ac:dyDescent="0.2">
      <c r="C3305" s="152"/>
      <c r="D3305" s="152"/>
      <c r="E3305" s="152"/>
      <c r="F3305" s="153"/>
      <c r="G3305" s="153"/>
      <c r="H3305" s="154"/>
      <c r="I3305" s="152"/>
    </row>
    <row r="3306" spans="3:9" x14ac:dyDescent="0.2">
      <c r="C3306" s="152"/>
      <c r="D3306" s="152"/>
      <c r="E3306" s="152"/>
      <c r="F3306" s="153"/>
      <c r="G3306" s="153"/>
      <c r="H3306" s="154"/>
      <c r="I3306" s="152"/>
    </row>
    <row r="3307" spans="3:9" x14ac:dyDescent="0.2">
      <c r="C3307" s="152"/>
      <c r="D3307" s="152"/>
      <c r="E3307" s="152"/>
      <c r="F3307" s="153"/>
      <c r="G3307" s="153"/>
      <c r="H3307" s="154"/>
      <c r="I3307" s="152"/>
    </row>
    <row r="3308" spans="3:9" x14ac:dyDescent="0.2">
      <c r="C3308" s="152"/>
      <c r="D3308" s="152"/>
      <c r="E3308" s="152"/>
      <c r="F3308" s="153"/>
      <c r="G3308" s="153"/>
      <c r="H3308" s="154"/>
      <c r="I3308" s="152"/>
    </row>
    <row r="3309" spans="3:9" x14ac:dyDescent="0.2">
      <c r="C3309" s="152"/>
      <c r="D3309" s="152"/>
      <c r="E3309" s="152"/>
      <c r="F3309" s="153"/>
      <c r="G3309" s="153"/>
      <c r="H3309" s="154"/>
      <c r="I3309" s="152"/>
    </row>
    <row r="3310" spans="3:9" x14ac:dyDescent="0.2">
      <c r="C3310" s="152"/>
      <c r="D3310" s="152"/>
      <c r="E3310" s="152"/>
      <c r="F3310" s="153"/>
      <c r="G3310" s="153"/>
      <c r="H3310" s="154"/>
      <c r="I3310" s="152"/>
    </row>
    <row r="3311" spans="3:9" x14ac:dyDescent="0.2">
      <c r="C3311" s="152"/>
      <c r="D3311" s="152"/>
      <c r="E3311" s="152"/>
      <c r="F3311" s="153"/>
      <c r="G3311" s="153"/>
      <c r="H3311" s="154"/>
      <c r="I3311" s="152"/>
    </row>
    <row r="3312" spans="3:9" x14ac:dyDescent="0.2">
      <c r="C3312" s="152"/>
      <c r="D3312" s="152"/>
      <c r="E3312" s="152"/>
      <c r="F3312" s="153"/>
      <c r="G3312" s="153"/>
      <c r="H3312" s="154"/>
      <c r="I3312" s="152"/>
    </row>
    <row r="3313" spans="3:9" x14ac:dyDescent="0.2">
      <c r="C3313" s="152"/>
      <c r="D3313" s="152"/>
      <c r="E3313" s="152"/>
      <c r="F3313" s="153"/>
      <c r="G3313" s="153"/>
      <c r="H3313" s="154"/>
      <c r="I3313" s="152"/>
    </row>
    <row r="3314" spans="3:9" x14ac:dyDescent="0.2">
      <c r="C3314" s="152"/>
      <c r="D3314" s="152"/>
      <c r="E3314" s="152"/>
      <c r="F3314" s="153"/>
      <c r="G3314" s="153"/>
      <c r="H3314" s="154"/>
      <c r="I3314" s="152"/>
    </row>
    <row r="3315" spans="3:9" x14ac:dyDescent="0.2">
      <c r="C3315" s="152"/>
      <c r="D3315" s="152"/>
      <c r="E3315" s="152"/>
      <c r="F3315" s="153"/>
      <c r="G3315" s="153"/>
      <c r="H3315" s="154"/>
      <c r="I3315" s="152"/>
    </row>
    <row r="3316" spans="3:9" x14ac:dyDescent="0.2">
      <c r="C3316" s="152"/>
      <c r="D3316" s="152"/>
      <c r="E3316" s="152"/>
      <c r="F3316" s="153"/>
      <c r="G3316" s="153"/>
      <c r="H3316" s="154"/>
      <c r="I3316" s="152"/>
    </row>
    <row r="3317" spans="3:9" x14ac:dyDescent="0.2">
      <c r="C3317" s="152"/>
      <c r="D3317" s="152"/>
      <c r="E3317" s="152"/>
      <c r="F3317" s="153"/>
      <c r="G3317" s="153"/>
      <c r="H3317" s="154"/>
      <c r="I3317" s="152"/>
    </row>
    <row r="3318" spans="3:9" x14ac:dyDescent="0.2">
      <c r="C3318" s="152"/>
      <c r="D3318" s="152"/>
      <c r="E3318" s="152"/>
      <c r="F3318" s="153"/>
      <c r="G3318" s="153"/>
      <c r="H3318" s="154"/>
      <c r="I3318" s="152"/>
    </row>
    <row r="3319" spans="3:9" x14ac:dyDescent="0.2">
      <c r="C3319" s="152"/>
      <c r="D3319" s="152"/>
      <c r="E3319" s="152"/>
      <c r="F3319" s="153"/>
      <c r="G3319" s="153"/>
      <c r="H3319" s="154"/>
      <c r="I3319" s="152"/>
    </row>
    <row r="3320" spans="3:9" x14ac:dyDescent="0.2">
      <c r="C3320" s="152"/>
      <c r="D3320" s="152"/>
      <c r="E3320" s="152"/>
      <c r="F3320" s="153"/>
      <c r="G3320" s="153"/>
      <c r="H3320" s="154"/>
      <c r="I3320" s="152"/>
    </row>
    <row r="3321" spans="3:9" x14ac:dyDescent="0.2">
      <c r="C3321" s="152"/>
      <c r="D3321" s="152"/>
      <c r="E3321" s="152"/>
      <c r="F3321" s="153"/>
      <c r="G3321" s="153"/>
      <c r="H3321" s="154"/>
      <c r="I3321" s="152"/>
    </row>
    <row r="3322" spans="3:9" x14ac:dyDescent="0.2">
      <c r="C3322" s="152"/>
      <c r="D3322" s="152"/>
      <c r="E3322" s="152"/>
      <c r="F3322" s="153"/>
      <c r="G3322" s="153"/>
      <c r="H3322" s="154"/>
      <c r="I3322" s="152"/>
    </row>
    <row r="3323" spans="3:9" x14ac:dyDescent="0.2">
      <c r="C3323" s="152"/>
      <c r="D3323" s="152"/>
      <c r="E3323" s="152"/>
      <c r="F3323" s="153"/>
      <c r="G3323" s="153"/>
      <c r="H3323" s="154"/>
      <c r="I3323" s="152"/>
    </row>
    <row r="3324" spans="3:9" x14ac:dyDescent="0.2">
      <c r="C3324" s="152"/>
      <c r="D3324" s="152"/>
      <c r="E3324" s="152"/>
      <c r="F3324" s="153"/>
      <c r="G3324" s="153"/>
      <c r="H3324" s="154"/>
      <c r="I3324" s="152"/>
    </row>
    <row r="3325" spans="3:9" x14ac:dyDescent="0.2">
      <c r="C3325" s="152"/>
      <c r="D3325" s="152"/>
      <c r="E3325" s="152"/>
      <c r="F3325" s="153"/>
      <c r="G3325" s="153"/>
      <c r="H3325" s="154"/>
      <c r="I3325" s="152"/>
    </row>
    <row r="3326" spans="3:9" x14ac:dyDescent="0.2">
      <c r="C3326" s="152"/>
      <c r="D3326" s="152"/>
      <c r="E3326" s="152"/>
      <c r="F3326" s="153"/>
      <c r="G3326" s="153"/>
      <c r="H3326" s="154"/>
      <c r="I3326" s="152"/>
    </row>
    <row r="3327" spans="3:9" x14ac:dyDescent="0.2">
      <c r="C3327" s="152"/>
      <c r="D3327" s="152"/>
      <c r="E3327" s="152"/>
      <c r="F3327" s="153"/>
      <c r="G3327" s="153"/>
      <c r="H3327" s="154"/>
      <c r="I3327" s="152"/>
    </row>
    <row r="3328" spans="3:9" x14ac:dyDescent="0.2">
      <c r="C3328" s="152"/>
      <c r="D3328" s="152"/>
      <c r="E3328" s="152"/>
      <c r="F3328" s="153"/>
      <c r="G3328" s="153"/>
      <c r="H3328" s="154"/>
      <c r="I3328" s="152"/>
    </row>
    <row r="3329" spans="3:9" x14ac:dyDescent="0.2">
      <c r="C3329" s="152"/>
      <c r="D3329" s="152"/>
      <c r="E3329" s="152"/>
      <c r="F3329" s="153"/>
      <c r="G3329" s="153"/>
      <c r="H3329" s="154"/>
      <c r="I3329" s="152"/>
    </row>
    <row r="3330" spans="3:9" x14ac:dyDescent="0.2">
      <c r="C3330" s="152"/>
      <c r="D3330" s="152"/>
      <c r="E3330" s="152"/>
      <c r="F3330" s="153"/>
      <c r="G3330" s="153"/>
      <c r="H3330" s="154"/>
      <c r="I3330" s="152"/>
    </row>
    <row r="3331" spans="3:9" x14ac:dyDescent="0.2">
      <c r="C3331" s="152"/>
      <c r="D3331" s="152"/>
      <c r="E3331" s="152"/>
      <c r="F3331" s="153"/>
      <c r="G3331" s="153"/>
      <c r="H3331" s="154"/>
      <c r="I3331" s="152"/>
    </row>
    <row r="3332" spans="3:9" x14ac:dyDescent="0.2">
      <c r="C3332" s="152"/>
      <c r="D3332" s="152"/>
      <c r="E3332" s="152"/>
      <c r="F3332" s="153"/>
      <c r="G3332" s="153"/>
      <c r="H3332" s="154"/>
      <c r="I3332" s="152"/>
    </row>
    <row r="3333" spans="3:9" x14ac:dyDescent="0.2">
      <c r="C3333" s="152"/>
      <c r="D3333" s="152"/>
      <c r="E3333" s="152"/>
      <c r="F3333" s="153"/>
      <c r="G3333" s="153"/>
      <c r="H3333" s="154"/>
      <c r="I3333" s="152"/>
    </row>
    <row r="3334" spans="3:9" x14ac:dyDescent="0.2">
      <c r="C3334" s="152"/>
      <c r="D3334" s="152"/>
      <c r="E3334" s="152"/>
      <c r="F3334" s="153"/>
      <c r="G3334" s="153"/>
      <c r="H3334" s="154"/>
      <c r="I3334" s="152"/>
    </row>
    <row r="3335" spans="3:9" x14ac:dyDescent="0.2">
      <c r="C3335" s="152"/>
      <c r="D3335" s="152"/>
      <c r="E3335" s="152"/>
      <c r="F3335" s="153"/>
      <c r="G3335" s="153"/>
      <c r="H3335" s="154"/>
      <c r="I3335" s="152"/>
    </row>
    <row r="3336" spans="3:9" x14ac:dyDescent="0.2">
      <c r="C3336" s="152"/>
      <c r="D3336" s="152"/>
      <c r="E3336" s="152"/>
      <c r="F3336" s="153"/>
      <c r="G3336" s="153"/>
      <c r="H3336" s="154"/>
      <c r="I3336" s="152"/>
    </row>
    <row r="3337" spans="3:9" x14ac:dyDescent="0.2">
      <c r="C3337" s="152"/>
      <c r="D3337" s="152"/>
      <c r="E3337" s="152"/>
      <c r="F3337" s="153"/>
      <c r="G3337" s="153"/>
      <c r="H3337" s="154"/>
      <c r="I3337" s="152"/>
    </row>
    <row r="3338" spans="3:9" x14ac:dyDescent="0.2">
      <c r="C3338" s="152"/>
      <c r="D3338" s="152"/>
      <c r="E3338" s="152"/>
      <c r="F3338" s="153"/>
      <c r="G3338" s="153"/>
      <c r="H3338" s="154"/>
      <c r="I3338" s="152"/>
    </row>
    <row r="3339" spans="3:9" x14ac:dyDescent="0.2">
      <c r="C3339" s="152"/>
      <c r="D3339" s="152"/>
      <c r="E3339" s="152"/>
      <c r="F3339" s="153"/>
      <c r="G3339" s="153"/>
      <c r="H3339" s="154"/>
      <c r="I3339" s="152"/>
    </row>
    <row r="3340" spans="3:9" x14ac:dyDescent="0.2">
      <c r="C3340" s="152"/>
      <c r="D3340" s="152"/>
      <c r="E3340" s="152"/>
      <c r="F3340" s="153"/>
      <c r="G3340" s="153"/>
      <c r="H3340" s="154"/>
      <c r="I3340" s="152"/>
    </row>
    <row r="3341" spans="3:9" x14ac:dyDescent="0.2">
      <c r="C3341" s="152"/>
      <c r="D3341" s="152"/>
      <c r="E3341" s="152"/>
      <c r="F3341" s="153"/>
      <c r="G3341" s="153"/>
      <c r="H3341" s="154"/>
      <c r="I3341" s="152"/>
    </row>
    <row r="3342" spans="3:9" x14ac:dyDescent="0.2">
      <c r="C3342" s="152"/>
      <c r="D3342" s="152"/>
      <c r="E3342" s="152"/>
      <c r="F3342" s="153"/>
      <c r="G3342" s="153"/>
      <c r="H3342" s="154"/>
      <c r="I3342" s="152"/>
    </row>
    <row r="3343" spans="3:9" x14ac:dyDescent="0.2">
      <c r="C3343" s="152"/>
      <c r="D3343" s="152"/>
      <c r="E3343" s="152"/>
      <c r="F3343" s="153"/>
      <c r="G3343" s="153"/>
      <c r="H3343" s="154"/>
      <c r="I3343" s="152"/>
    </row>
    <row r="3344" spans="3:9" x14ac:dyDescent="0.2">
      <c r="C3344" s="152"/>
      <c r="D3344" s="152"/>
      <c r="E3344" s="152"/>
      <c r="F3344" s="153"/>
      <c r="G3344" s="153"/>
      <c r="H3344" s="154"/>
      <c r="I3344" s="152"/>
    </row>
    <row r="3345" spans="3:9" x14ac:dyDescent="0.2">
      <c r="C3345" s="152"/>
      <c r="D3345" s="152"/>
      <c r="E3345" s="152"/>
      <c r="F3345" s="153"/>
      <c r="G3345" s="153"/>
      <c r="H3345" s="154"/>
      <c r="I3345" s="152"/>
    </row>
    <row r="3346" spans="3:9" x14ac:dyDescent="0.2">
      <c r="C3346" s="152"/>
      <c r="D3346" s="152"/>
      <c r="E3346" s="152"/>
      <c r="F3346" s="153"/>
      <c r="G3346" s="153"/>
      <c r="H3346" s="154"/>
      <c r="I3346" s="152"/>
    </row>
    <row r="3347" spans="3:9" x14ac:dyDescent="0.2">
      <c r="C3347" s="152"/>
      <c r="D3347" s="152"/>
      <c r="E3347" s="152"/>
      <c r="F3347" s="153"/>
      <c r="G3347" s="153"/>
      <c r="H3347" s="154"/>
      <c r="I3347" s="152"/>
    </row>
    <row r="3348" spans="3:9" x14ac:dyDescent="0.2">
      <c r="C3348" s="152"/>
      <c r="D3348" s="152"/>
      <c r="E3348" s="152"/>
      <c r="F3348" s="153"/>
      <c r="G3348" s="153"/>
      <c r="H3348" s="154"/>
      <c r="I3348" s="152"/>
    </row>
    <row r="3349" spans="3:9" x14ac:dyDescent="0.2">
      <c r="C3349" s="152"/>
      <c r="D3349" s="152"/>
      <c r="E3349" s="152"/>
      <c r="F3349" s="153"/>
      <c r="G3349" s="153"/>
      <c r="H3349" s="154"/>
      <c r="I3349" s="152"/>
    </row>
    <row r="3350" spans="3:9" x14ac:dyDescent="0.2">
      <c r="C3350" s="152"/>
      <c r="D3350" s="152"/>
      <c r="E3350" s="152"/>
      <c r="F3350" s="153"/>
      <c r="G3350" s="153"/>
      <c r="H3350" s="154"/>
      <c r="I3350" s="152"/>
    </row>
    <row r="3351" spans="3:9" x14ac:dyDescent="0.2">
      <c r="C3351" s="152"/>
      <c r="D3351" s="152"/>
      <c r="E3351" s="152"/>
      <c r="F3351" s="153"/>
      <c r="G3351" s="153"/>
      <c r="H3351" s="154"/>
      <c r="I3351" s="152"/>
    </row>
    <row r="3352" spans="3:9" x14ac:dyDescent="0.2">
      <c r="C3352" s="152"/>
      <c r="D3352" s="152"/>
      <c r="E3352" s="152"/>
      <c r="F3352" s="153"/>
      <c r="G3352" s="153"/>
      <c r="H3352" s="154"/>
      <c r="I3352" s="152"/>
    </row>
    <row r="3353" spans="3:9" x14ac:dyDescent="0.2">
      <c r="C3353" s="152"/>
      <c r="D3353" s="152"/>
      <c r="E3353" s="152"/>
      <c r="F3353" s="153"/>
      <c r="G3353" s="153"/>
      <c r="H3353" s="154"/>
      <c r="I3353" s="152"/>
    </row>
    <row r="3354" spans="3:9" x14ac:dyDescent="0.2">
      <c r="C3354" s="152"/>
      <c r="D3354" s="152"/>
      <c r="E3354" s="152"/>
      <c r="F3354" s="153"/>
      <c r="G3354" s="153"/>
      <c r="H3354" s="154"/>
      <c r="I3354" s="152"/>
    </row>
    <row r="3355" spans="3:9" x14ac:dyDescent="0.2">
      <c r="C3355" s="152"/>
      <c r="D3355" s="152"/>
      <c r="E3355" s="152"/>
      <c r="F3355" s="153"/>
      <c r="G3355" s="153"/>
      <c r="H3355" s="154"/>
      <c r="I3355" s="152"/>
    </row>
    <row r="3356" spans="3:9" x14ac:dyDescent="0.2">
      <c r="C3356" s="152"/>
      <c r="D3356" s="152"/>
      <c r="E3356" s="152"/>
      <c r="F3356" s="153"/>
      <c r="G3356" s="153"/>
      <c r="H3356" s="154"/>
      <c r="I3356" s="152"/>
    </row>
    <row r="3357" spans="3:9" x14ac:dyDescent="0.2">
      <c r="C3357" s="152"/>
      <c r="D3357" s="152"/>
      <c r="E3357" s="152"/>
      <c r="F3357" s="153"/>
      <c r="G3357" s="153"/>
      <c r="H3357" s="154"/>
      <c r="I3357" s="152"/>
    </row>
    <row r="3358" spans="3:9" x14ac:dyDescent="0.2">
      <c r="C3358" s="152"/>
      <c r="D3358" s="152"/>
      <c r="E3358" s="152"/>
      <c r="F3358" s="153"/>
      <c r="G3358" s="153"/>
      <c r="H3358" s="154"/>
      <c r="I3358" s="152"/>
    </row>
    <row r="3359" spans="3:9" x14ac:dyDescent="0.2">
      <c r="C3359" s="152"/>
      <c r="D3359" s="152"/>
      <c r="E3359" s="152"/>
      <c r="F3359" s="153"/>
      <c r="G3359" s="153"/>
      <c r="H3359" s="154"/>
      <c r="I3359" s="152"/>
    </row>
    <row r="3360" spans="3:9" x14ac:dyDescent="0.2">
      <c r="C3360" s="152"/>
      <c r="D3360" s="152"/>
      <c r="E3360" s="152"/>
      <c r="F3360" s="153"/>
      <c r="G3360" s="153"/>
      <c r="H3360" s="154"/>
      <c r="I3360" s="152"/>
    </row>
    <row r="3361" spans="3:9" x14ac:dyDescent="0.2">
      <c r="C3361" s="152"/>
      <c r="D3361" s="152"/>
      <c r="E3361" s="152"/>
      <c r="F3361" s="153"/>
      <c r="G3361" s="153"/>
      <c r="H3361" s="154"/>
      <c r="I3361" s="152"/>
    </row>
    <row r="3362" spans="3:9" x14ac:dyDescent="0.2">
      <c r="C3362" s="152"/>
      <c r="D3362" s="152"/>
      <c r="E3362" s="152"/>
      <c r="F3362" s="153"/>
      <c r="G3362" s="153"/>
      <c r="H3362" s="154"/>
      <c r="I3362" s="152"/>
    </row>
    <row r="3363" spans="3:9" x14ac:dyDescent="0.2">
      <c r="C3363" s="152"/>
      <c r="D3363" s="152"/>
      <c r="E3363" s="152"/>
      <c r="F3363" s="153"/>
      <c r="G3363" s="153"/>
      <c r="H3363" s="154"/>
      <c r="I3363" s="152"/>
    </row>
    <row r="3364" spans="3:9" x14ac:dyDescent="0.2">
      <c r="C3364" s="152"/>
      <c r="D3364" s="152"/>
      <c r="E3364" s="152"/>
      <c r="F3364" s="153"/>
      <c r="G3364" s="153"/>
      <c r="H3364" s="154"/>
      <c r="I3364" s="152"/>
    </row>
    <row r="3365" spans="3:9" x14ac:dyDescent="0.2">
      <c r="C3365" s="152"/>
      <c r="D3365" s="152"/>
      <c r="E3365" s="152"/>
      <c r="F3365" s="153"/>
      <c r="G3365" s="153"/>
      <c r="H3365" s="154"/>
      <c r="I3365" s="152"/>
    </row>
    <row r="3366" spans="3:9" x14ac:dyDescent="0.2">
      <c r="C3366" s="152"/>
      <c r="D3366" s="152"/>
      <c r="E3366" s="152"/>
      <c r="F3366" s="153"/>
      <c r="G3366" s="153"/>
      <c r="H3366" s="154"/>
      <c r="I3366" s="152"/>
    </row>
    <row r="3367" spans="3:9" x14ac:dyDescent="0.2">
      <c r="C3367" s="152"/>
      <c r="D3367" s="152"/>
      <c r="E3367" s="152"/>
      <c r="F3367" s="153"/>
      <c r="G3367" s="153"/>
      <c r="H3367" s="154"/>
      <c r="I3367" s="152"/>
    </row>
    <row r="3368" spans="3:9" x14ac:dyDescent="0.2">
      <c r="C3368" s="152"/>
      <c r="D3368" s="152"/>
      <c r="E3368" s="152"/>
      <c r="F3368" s="153"/>
      <c r="G3368" s="153"/>
      <c r="H3368" s="154"/>
      <c r="I3368" s="152"/>
    </row>
    <row r="3369" spans="3:9" x14ac:dyDescent="0.2">
      <c r="C3369" s="152"/>
      <c r="D3369" s="152"/>
      <c r="E3369" s="152"/>
      <c r="F3369" s="153"/>
      <c r="G3369" s="153"/>
      <c r="H3369" s="154"/>
      <c r="I3369" s="152"/>
    </row>
    <row r="3370" spans="3:9" x14ac:dyDescent="0.2">
      <c r="C3370" s="152"/>
      <c r="D3370" s="152"/>
      <c r="E3370" s="152"/>
      <c r="F3370" s="153"/>
      <c r="G3370" s="153"/>
      <c r="H3370" s="154"/>
      <c r="I3370" s="152"/>
    </row>
    <row r="3371" spans="3:9" x14ac:dyDescent="0.2">
      <c r="C3371" s="152"/>
      <c r="D3371" s="152"/>
      <c r="E3371" s="152"/>
      <c r="F3371" s="153"/>
      <c r="G3371" s="153"/>
      <c r="H3371" s="154"/>
      <c r="I3371" s="152"/>
    </row>
    <row r="3372" spans="3:9" x14ac:dyDescent="0.2">
      <c r="C3372" s="152"/>
      <c r="D3372" s="152"/>
      <c r="E3372" s="152"/>
      <c r="F3372" s="153"/>
      <c r="G3372" s="153"/>
      <c r="H3372" s="154"/>
      <c r="I3372" s="152"/>
    </row>
    <row r="3373" spans="3:9" x14ac:dyDescent="0.2">
      <c r="C3373" s="152"/>
      <c r="D3373" s="152"/>
      <c r="E3373" s="152"/>
      <c r="F3373" s="153"/>
      <c r="G3373" s="153"/>
      <c r="H3373" s="154"/>
      <c r="I3373" s="152"/>
    </row>
    <row r="3374" spans="3:9" x14ac:dyDescent="0.2">
      <c r="C3374" s="152"/>
      <c r="D3374" s="152"/>
      <c r="E3374" s="152"/>
      <c r="F3374" s="153"/>
      <c r="G3374" s="153"/>
      <c r="H3374" s="154"/>
      <c r="I3374" s="152"/>
    </row>
    <row r="3375" spans="3:9" x14ac:dyDescent="0.2">
      <c r="C3375" s="152"/>
      <c r="D3375" s="152"/>
      <c r="E3375" s="152"/>
      <c r="F3375" s="153"/>
      <c r="G3375" s="153"/>
      <c r="H3375" s="154"/>
      <c r="I3375" s="152"/>
    </row>
    <row r="3376" spans="3:9" x14ac:dyDescent="0.2">
      <c r="C3376" s="152"/>
      <c r="D3376" s="152"/>
      <c r="E3376" s="152"/>
      <c r="F3376" s="153"/>
      <c r="G3376" s="153"/>
      <c r="H3376" s="154"/>
      <c r="I3376" s="152"/>
    </row>
    <row r="3377" spans="3:9" x14ac:dyDescent="0.2">
      <c r="C3377" s="152"/>
      <c r="D3377" s="152"/>
      <c r="E3377" s="152"/>
      <c r="F3377" s="153"/>
      <c r="G3377" s="153"/>
      <c r="H3377" s="154"/>
      <c r="I3377" s="152"/>
    </row>
    <row r="3378" spans="3:9" x14ac:dyDescent="0.2">
      <c r="C3378" s="152"/>
      <c r="D3378" s="152"/>
      <c r="E3378" s="152"/>
      <c r="F3378" s="153"/>
      <c r="G3378" s="153"/>
      <c r="H3378" s="154"/>
      <c r="I3378" s="152"/>
    </row>
    <row r="3379" spans="3:9" x14ac:dyDescent="0.2">
      <c r="C3379" s="152"/>
      <c r="D3379" s="152"/>
      <c r="E3379" s="152"/>
      <c r="F3379" s="153"/>
      <c r="G3379" s="153"/>
      <c r="H3379" s="154"/>
      <c r="I3379" s="152"/>
    </row>
    <row r="3380" spans="3:9" x14ac:dyDescent="0.2">
      <c r="C3380" s="152"/>
      <c r="D3380" s="152"/>
      <c r="E3380" s="152"/>
      <c r="F3380" s="153"/>
      <c r="G3380" s="153"/>
      <c r="H3380" s="154"/>
      <c r="I3380" s="152"/>
    </row>
    <row r="3381" spans="3:9" x14ac:dyDescent="0.2">
      <c r="C3381" s="152"/>
      <c r="D3381" s="152"/>
      <c r="E3381" s="152"/>
      <c r="F3381" s="153"/>
      <c r="G3381" s="153"/>
      <c r="H3381" s="154"/>
      <c r="I3381" s="152"/>
    </row>
    <row r="3382" spans="3:9" x14ac:dyDescent="0.2">
      <c r="C3382" s="152"/>
      <c r="D3382" s="152"/>
      <c r="E3382" s="152"/>
      <c r="F3382" s="153"/>
      <c r="G3382" s="153"/>
      <c r="H3382" s="154"/>
      <c r="I3382" s="152"/>
    </row>
    <row r="3383" spans="3:9" x14ac:dyDescent="0.2">
      <c r="C3383" s="152"/>
      <c r="D3383" s="152"/>
      <c r="E3383" s="152"/>
      <c r="F3383" s="153"/>
      <c r="G3383" s="153"/>
      <c r="H3383" s="154"/>
      <c r="I3383" s="152"/>
    </row>
    <row r="3384" spans="3:9" x14ac:dyDescent="0.2">
      <c r="C3384" s="152"/>
      <c r="D3384" s="152"/>
      <c r="E3384" s="152"/>
      <c r="F3384" s="153"/>
      <c r="G3384" s="153"/>
      <c r="H3384" s="154"/>
      <c r="I3384" s="152"/>
    </row>
    <row r="3385" spans="3:9" x14ac:dyDescent="0.2">
      <c r="C3385" s="152"/>
      <c r="D3385" s="152"/>
      <c r="E3385" s="152"/>
      <c r="F3385" s="153"/>
      <c r="G3385" s="153"/>
      <c r="H3385" s="154"/>
      <c r="I3385" s="152"/>
    </row>
    <row r="3386" spans="3:9" x14ac:dyDescent="0.2">
      <c r="C3386" s="152"/>
      <c r="D3386" s="152"/>
      <c r="E3386" s="152"/>
      <c r="F3386" s="153"/>
      <c r="G3386" s="153"/>
      <c r="H3386" s="154"/>
      <c r="I3386" s="152"/>
    </row>
    <row r="3387" spans="3:9" x14ac:dyDescent="0.2">
      <c r="C3387" s="152"/>
      <c r="D3387" s="152"/>
      <c r="E3387" s="152"/>
      <c r="F3387" s="153"/>
      <c r="G3387" s="153"/>
      <c r="H3387" s="154"/>
      <c r="I3387" s="152"/>
    </row>
    <row r="3388" spans="3:9" x14ac:dyDescent="0.2">
      <c r="C3388" s="152"/>
      <c r="D3388" s="152"/>
      <c r="E3388" s="152"/>
      <c r="F3388" s="153"/>
      <c r="G3388" s="153"/>
      <c r="H3388" s="154"/>
      <c r="I3388" s="152"/>
    </row>
    <row r="3389" spans="3:9" x14ac:dyDescent="0.2">
      <c r="C3389" s="152"/>
      <c r="D3389" s="152"/>
      <c r="E3389" s="152"/>
      <c r="F3389" s="153"/>
      <c r="G3389" s="153"/>
      <c r="H3389" s="154"/>
      <c r="I3389" s="152"/>
    </row>
    <row r="3390" spans="3:9" x14ac:dyDescent="0.2">
      <c r="C3390" s="152"/>
      <c r="D3390" s="152"/>
      <c r="E3390" s="152"/>
      <c r="F3390" s="153"/>
      <c r="G3390" s="153"/>
      <c r="H3390" s="154"/>
      <c r="I3390" s="152"/>
    </row>
    <row r="3391" spans="3:9" x14ac:dyDescent="0.2">
      <c r="C3391" s="152"/>
      <c r="D3391" s="152"/>
      <c r="E3391" s="152"/>
      <c r="F3391" s="153"/>
      <c r="G3391" s="153"/>
      <c r="H3391" s="154"/>
      <c r="I3391" s="152"/>
    </row>
    <row r="3392" spans="3:9" x14ac:dyDescent="0.2">
      <c r="C3392" s="152"/>
      <c r="D3392" s="152"/>
      <c r="E3392" s="152"/>
      <c r="F3392" s="153"/>
      <c r="G3392" s="153"/>
      <c r="H3392" s="154"/>
      <c r="I3392" s="152"/>
    </row>
    <row r="3393" spans="3:9" x14ac:dyDescent="0.2">
      <c r="C3393" s="152"/>
      <c r="D3393" s="152"/>
      <c r="E3393" s="152"/>
      <c r="F3393" s="153"/>
      <c r="G3393" s="153"/>
      <c r="H3393" s="154"/>
      <c r="I3393" s="152"/>
    </row>
    <row r="3394" spans="3:9" x14ac:dyDescent="0.2">
      <c r="C3394" s="152"/>
      <c r="D3394" s="152"/>
      <c r="E3394" s="152"/>
      <c r="F3394" s="153"/>
      <c r="G3394" s="153"/>
      <c r="H3394" s="154"/>
      <c r="I3394" s="152"/>
    </row>
    <row r="3395" spans="3:9" x14ac:dyDescent="0.2">
      <c r="C3395" s="152"/>
      <c r="D3395" s="152"/>
      <c r="E3395" s="152"/>
      <c r="F3395" s="153"/>
      <c r="G3395" s="153"/>
      <c r="H3395" s="154"/>
      <c r="I3395" s="152"/>
    </row>
    <row r="3396" spans="3:9" x14ac:dyDescent="0.2">
      <c r="C3396" s="152"/>
      <c r="D3396" s="152"/>
      <c r="E3396" s="152"/>
      <c r="F3396" s="153"/>
      <c r="G3396" s="153"/>
      <c r="H3396" s="154"/>
      <c r="I3396" s="152"/>
    </row>
    <row r="3397" spans="3:9" x14ac:dyDescent="0.2">
      <c r="C3397" s="152"/>
      <c r="D3397" s="152"/>
      <c r="E3397" s="152"/>
      <c r="F3397" s="153"/>
      <c r="G3397" s="153"/>
      <c r="H3397" s="154"/>
      <c r="I3397" s="152"/>
    </row>
    <row r="3398" spans="3:9" x14ac:dyDescent="0.2">
      <c r="C3398" s="152"/>
      <c r="D3398" s="152"/>
      <c r="E3398" s="152"/>
      <c r="F3398" s="153"/>
      <c r="G3398" s="153"/>
      <c r="H3398" s="154"/>
      <c r="I3398" s="152"/>
    </row>
    <row r="3399" spans="3:9" x14ac:dyDescent="0.2">
      <c r="C3399" s="152"/>
      <c r="D3399" s="152"/>
      <c r="E3399" s="152"/>
      <c r="F3399" s="153"/>
      <c r="G3399" s="153"/>
      <c r="H3399" s="154"/>
      <c r="I3399" s="152"/>
    </row>
    <row r="3400" spans="3:9" x14ac:dyDescent="0.2">
      <c r="C3400" s="152"/>
      <c r="D3400" s="152"/>
      <c r="E3400" s="152"/>
      <c r="F3400" s="153"/>
      <c r="G3400" s="153"/>
      <c r="H3400" s="154"/>
      <c r="I3400" s="152"/>
    </row>
    <row r="3401" spans="3:9" x14ac:dyDescent="0.2">
      <c r="C3401" s="152"/>
      <c r="D3401" s="152"/>
      <c r="E3401" s="152"/>
      <c r="F3401" s="153"/>
      <c r="G3401" s="153"/>
      <c r="H3401" s="154"/>
      <c r="I3401" s="152"/>
    </row>
    <row r="3402" spans="3:9" x14ac:dyDescent="0.2">
      <c r="C3402" s="152"/>
      <c r="D3402" s="152"/>
      <c r="E3402" s="152"/>
      <c r="F3402" s="153"/>
      <c r="G3402" s="153"/>
      <c r="H3402" s="154"/>
      <c r="I3402" s="152"/>
    </row>
    <row r="3403" spans="3:9" x14ac:dyDescent="0.2">
      <c r="C3403" s="152"/>
      <c r="D3403" s="152"/>
      <c r="E3403" s="152"/>
      <c r="F3403" s="153"/>
      <c r="G3403" s="153"/>
      <c r="H3403" s="154"/>
      <c r="I3403" s="152"/>
    </row>
    <row r="3404" spans="3:9" x14ac:dyDescent="0.2">
      <c r="C3404" s="152"/>
      <c r="D3404" s="152"/>
      <c r="E3404" s="152"/>
      <c r="F3404" s="153"/>
      <c r="G3404" s="153"/>
      <c r="H3404" s="154"/>
      <c r="I3404" s="152"/>
    </row>
    <row r="3405" spans="3:9" x14ac:dyDescent="0.2">
      <c r="C3405" s="152"/>
      <c r="D3405" s="152"/>
      <c r="E3405" s="152"/>
      <c r="F3405" s="153"/>
      <c r="G3405" s="153"/>
      <c r="H3405" s="154"/>
      <c r="I3405" s="152"/>
    </row>
    <row r="3406" spans="3:9" x14ac:dyDescent="0.2">
      <c r="C3406" s="152"/>
      <c r="D3406" s="152"/>
      <c r="E3406" s="152"/>
      <c r="F3406" s="153"/>
      <c r="G3406" s="153"/>
      <c r="H3406" s="154"/>
      <c r="I3406" s="152"/>
    </row>
    <row r="3407" spans="3:9" x14ac:dyDescent="0.2">
      <c r="C3407" s="152"/>
      <c r="D3407" s="152"/>
      <c r="E3407" s="152"/>
      <c r="F3407" s="153"/>
      <c r="G3407" s="153"/>
      <c r="H3407" s="154"/>
      <c r="I3407" s="152"/>
    </row>
    <row r="3408" spans="3:9" x14ac:dyDescent="0.2">
      <c r="C3408" s="152"/>
      <c r="D3408" s="152"/>
      <c r="E3408" s="152"/>
      <c r="F3408" s="153"/>
      <c r="G3408" s="153"/>
      <c r="H3408" s="154"/>
      <c r="I3408" s="152"/>
    </row>
    <row r="3409" spans="3:9" x14ac:dyDescent="0.2">
      <c r="C3409" s="152"/>
      <c r="D3409" s="152"/>
      <c r="E3409" s="152"/>
      <c r="F3409" s="153"/>
      <c r="G3409" s="153"/>
      <c r="H3409" s="154"/>
      <c r="I3409" s="152"/>
    </row>
    <row r="3410" spans="3:9" x14ac:dyDescent="0.2">
      <c r="C3410" s="152"/>
      <c r="D3410" s="152"/>
      <c r="E3410" s="152"/>
      <c r="F3410" s="153"/>
      <c r="G3410" s="153"/>
      <c r="H3410" s="154"/>
      <c r="I3410" s="152"/>
    </row>
    <row r="3411" spans="3:9" x14ac:dyDescent="0.2">
      <c r="C3411" s="152"/>
      <c r="D3411" s="152"/>
      <c r="E3411" s="152"/>
      <c r="F3411" s="153"/>
      <c r="G3411" s="153"/>
      <c r="H3411" s="154"/>
      <c r="I3411" s="152"/>
    </row>
    <row r="3412" spans="3:9" x14ac:dyDescent="0.2">
      <c r="C3412" s="152"/>
      <c r="D3412" s="152"/>
      <c r="E3412" s="152"/>
      <c r="F3412" s="153"/>
      <c r="G3412" s="153"/>
      <c r="H3412" s="154"/>
      <c r="I3412" s="152"/>
    </row>
    <row r="3413" spans="3:9" x14ac:dyDescent="0.2">
      <c r="C3413" s="152"/>
      <c r="D3413" s="152"/>
      <c r="E3413" s="152"/>
      <c r="F3413" s="153"/>
      <c r="G3413" s="153"/>
      <c r="H3413" s="154"/>
      <c r="I3413" s="152"/>
    </row>
    <row r="3414" spans="3:9" x14ac:dyDescent="0.2">
      <c r="C3414" s="152"/>
      <c r="D3414" s="152"/>
      <c r="E3414" s="152"/>
      <c r="F3414" s="153"/>
      <c r="G3414" s="153"/>
      <c r="H3414" s="154"/>
      <c r="I3414" s="152"/>
    </row>
    <row r="3415" spans="3:9" x14ac:dyDescent="0.2">
      <c r="C3415" s="152"/>
      <c r="D3415" s="152"/>
      <c r="E3415" s="152"/>
      <c r="F3415" s="153"/>
      <c r="G3415" s="153"/>
      <c r="H3415" s="154"/>
      <c r="I3415" s="152"/>
    </row>
    <row r="3416" spans="3:9" x14ac:dyDescent="0.2">
      <c r="C3416" s="152"/>
      <c r="D3416" s="152"/>
      <c r="E3416" s="152"/>
      <c r="F3416" s="153"/>
      <c r="G3416" s="153"/>
      <c r="H3416" s="154"/>
      <c r="I3416" s="152"/>
    </row>
    <row r="3417" spans="3:9" x14ac:dyDescent="0.2">
      <c r="C3417" s="152"/>
      <c r="D3417" s="152"/>
      <c r="E3417" s="152"/>
      <c r="F3417" s="153"/>
      <c r="G3417" s="153"/>
      <c r="H3417" s="154"/>
      <c r="I3417" s="152"/>
    </row>
    <row r="3418" spans="3:9" x14ac:dyDescent="0.2">
      <c r="C3418" s="152"/>
      <c r="D3418" s="152"/>
      <c r="E3418" s="152"/>
      <c r="F3418" s="153"/>
      <c r="G3418" s="153"/>
      <c r="H3418" s="154"/>
      <c r="I3418" s="152"/>
    </row>
    <row r="3419" spans="3:9" x14ac:dyDescent="0.2">
      <c r="C3419" s="152"/>
      <c r="D3419" s="152"/>
      <c r="E3419" s="152"/>
      <c r="F3419" s="153"/>
      <c r="G3419" s="153"/>
      <c r="H3419" s="154"/>
      <c r="I3419" s="152"/>
    </row>
    <row r="3420" spans="3:9" x14ac:dyDescent="0.2">
      <c r="C3420" s="152"/>
      <c r="D3420" s="152"/>
      <c r="E3420" s="152"/>
      <c r="F3420" s="153"/>
      <c r="G3420" s="153"/>
      <c r="H3420" s="154"/>
      <c r="I3420" s="152"/>
    </row>
    <row r="3421" spans="3:9" x14ac:dyDescent="0.2">
      <c r="C3421" s="152"/>
      <c r="D3421" s="152"/>
      <c r="E3421" s="152"/>
      <c r="F3421" s="153"/>
      <c r="G3421" s="153"/>
      <c r="H3421" s="154"/>
      <c r="I3421" s="152"/>
    </row>
    <row r="3422" spans="3:9" x14ac:dyDescent="0.2">
      <c r="C3422" s="152"/>
      <c r="D3422" s="152"/>
      <c r="E3422" s="152"/>
      <c r="F3422" s="153"/>
      <c r="G3422" s="153"/>
      <c r="H3422" s="154"/>
      <c r="I3422" s="152"/>
    </row>
    <row r="3423" spans="3:9" x14ac:dyDescent="0.2">
      <c r="C3423" s="152"/>
      <c r="D3423" s="152"/>
      <c r="E3423" s="152"/>
      <c r="F3423" s="153"/>
      <c r="G3423" s="153"/>
      <c r="H3423" s="154"/>
      <c r="I3423" s="152"/>
    </row>
    <row r="3424" spans="3:9" x14ac:dyDescent="0.2">
      <c r="C3424" s="152"/>
      <c r="D3424" s="152"/>
      <c r="E3424" s="152"/>
      <c r="F3424" s="153"/>
      <c r="G3424" s="153"/>
      <c r="H3424" s="154"/>
      <c r="I3424" s="152"/>
    </row>
    <row r="3425" spans="3:9" x14ac:dyDescent="0.2">
      <c r="C3425" s="152"/>
      <c r="D3425" s="152"/>
      <c r="E3425" s="152"/>
      <c r="F3425" s="153"/>
      <c r="G3425" s="153"/>
      <c r="H3425" s="154"/>
      <c r="I3425" s="152"/>
    </row>
    <row r="3426" spans="3:9" x14ac:dyDescent="0.2">
      <c r="C3426" s="152"/>
      <c r="D3426" s="152"/>
      <c r="E3426" s="152"/>
      <c r="F3426" s="153"/>
      <c r="G3426" s="153"/>
      <c r="H3426" s="154"/>
      <c r="I3426" s="152"/>
    </row>
    <row r="3427" spans="3:9" x14ac:dyDescent="0.2">
      <c r="C3427" s="152"/>
      <c r="D3427" s="152"/>
      <c r="E3427" s="152"/>
      <c r="F3427" s="153"/>
      <c r="G3427" s="153"/>
      <c r="H3427" s="154"/>
      <c r="I3427" s="152"/>
    </row>
    <row r="3428" spans="3:9" x14ac:dyDescent="0.2">
      <c r="C3428" s="152"/>
      <c r="D3428" s="152"/>
      <c r="E3428" s="152"/>
      <c r="F3428" s="153"/>
      <c r="G3428" s="153"/>
      <c r="H3428" s="154"/>
      <c r="I3428" s="152"/>
    </row>
    <row r="3429" spans="3:9" x14ac:dyDescent="0.2">
      <c r="C3429" s="152"/>
      <c r="D3429" s="152"/>
      <c r="E3429" s="152"/>
      <c r="F3429" s="153"/>
      <c r="G3429" s="153"/>
      <c r="H3429" s="154"/>
      <c r="I3429" s="152"/>
    </row>
    <row r="3430" spans="3:9" x14ac:dyDescent="0.2">
      <c r="C3430" s="152"/>
      <c r="D3430" s="152"/>
      <c r="E3430" s="152"/>
      <c r="F3430" s="153"/>
      <c r="G3430" s="153"/>
      <c r="H3430" s="154"/>
      <c r="I3430" s="152"/>
    </row>
    <row r="3431" spans="3:9" x14ac:dyDescent="0.2">
      <c r="C3431" s="152"/>
      <c r="D3431" s="152"/>
      <c r="E3431" s="152"/>
      <c r="F3431" s="153"/>
      <c r="G3431" s="153"/>
      <c r="H3431" s="154"/>
      <c r="I3431" s="152"/>
    </row>
    <row r="3432" spans="3:9" x14ac:dyDescent="0.2">
      <c r="C3432" s="152"/>
      <c r="D3432" s="152"/>
      <c r="E3432" s="152"/>
      <c r="F3432" s="153"/>
      <c r="G3432" s="153"/>
      <c r="H3432" s="154"/>
      <c r="I3432" s="152"/>
    </row>
    <row r="3433" spans="3:9" x14ac:dyDescent="0.2">
      <c r="C3433" s="152"/>
      <c r="D3433" s="152"/>
      <c r="E3433" s="152"/>
      <c r="F3433" s="153"/>
      <c r="G3433" s="153"/>
      <c r="H3433" s="154"/>
      <c r="I3433" s="152"/>
    </row>
    <row r="3434" spans="3:9" x14ac:dyDescent="0.2">
      <c r="C3434" s="152"/>
      <c r="D3434" s="152"/>
      <c r="E3434" s="152"/>
      <c r="F3434" s="153"/>
      <c r="G3434" s="153"/>
      <c r="H3434" s="154"/>
      <c r="I3434" s="152"/>
    </row>
    <row r="3435" spans="3:9" x14ac:dyDescent="0.2">
      <c r="C3435" s="152"/>
      <c r="D3435" s="152"/>
      <c r="E3435" s="152"/>
      <c r="F3435" s="153"/>
      <c r="G3435" s="153"/>
      <c r="H3435" s="154"/>
      <c r="I3435" s="152"/>
    </row>
    <row r="3436" spans="3:9" x14ac:dyDescent="0.2">
      <c r="C3436" s="152"/>
      <c r="D3436" s="152"/>
      <c r="E3436" s="152"/>
      <c r="F3436" s="153"/>
      <c r="G3436" s="153"/>
      <c r="H3436" s="154"/>
      <c r="I3436" s="152"/>
    </row>
    <row r="3437" spans="3:9" x14ac:dyDescent="0.2">
      <c r="C3437" s="152"/>
      <c r="D3437" s="152"/>
      <c r="E3437" s="152"/>
      <c r="F3437" s="153"/>
      <c r="G3437" s="153"/>
      <c r="H3437" s="154"/>
      <c r="I3437" s="152"/>
    </row>
    <row r="3438" spans="3:9" x14ac:dyDescent="0.2">
      <c r="C3438" s="152"/>
      <c r="D3438" s="152"/>
      <c r="E3438" s="152"/>
      <c r="F3438" s="153"/>
      <c r="G3438" s="153"/>
      <c r="H3438" s="154"/>
      <c r="I3438" s="152"/>
    </row>
    <row r="3439" spans="3:9" x14ac:dyDescent="0.2">
      <c r="C3439" s="152"/>
      <c r="D3439" s="152"/>
      <c r="E3439" s="152"/>
      <c r="F3439" s="153"/>
      <c r="G3439" s="153"/>
      <c r="H3439" s="154"/>
      <c r="I3439" s="152"/>
    </row>
    <row r="3440" spans="3:9" x14ac:dyDescent="0.2">
      <c r="C3440" s="152"/>
      <c r="D3440" s="152"/>
      <c r="E3440" s="152"/>
      <c r="F3440" s="153"/>
      <c r="G3440" s="153"/>
      <c r="H3440" s="154"/>
      <c r="I3440" s="152"/>
    </row>
    <row r="3441" spans="3:9" x14ac:dyDescent="0.2">
      <c r="C3441" s="152"/>
      <c r="D3441" s="152"/>
      <c r="E3441" s="152"/>
      <c r="F3441" s="153"/>
      <c r="G3441" s="153"/>
      <c r="H3441" s="154"/>
      <c r="I3441" s="152"/>
    </row>
    <row r="3442" spans="3:9" x14ac:dyDescent="0.2">
      <c r="C3442" s="152"/>
      <c r="D3442" s="152"/>
      <c r="E3442" s="152"/>
      <c r="F3442" s="153"/>
      <c r="G3442" s="153"/>
      <c r="H3442" s="154"/>
      <c r="I3442" s="152"/>
    </row>
    <row r="3443" spans="3:9" x14ac:dyDescent="0.2">
      <c r="C3443" s="152"/>
      <c r="D3443" s="152"/>
      <c r="E3443" s="152"/>
      <c r="F3443" s="153"/>
      <c r="G3443" s="153"/>
      <c r="H3443" s="154"/>
      <c r="I3443" s="152"/>
    </row>
    <row r="3444" spans="3:9" x14ac:dyDescent="0.2">
      <c r="C3444" s="152"/>
      <c r="D3444" s="152"/>
      <c r="E3444" s="152"/>
      <c r="F3444" s="153"/>
      <c r="G3444" s="153"/>
      <c r="H3444" s="154"/>
      <c r="I3444" s="152"/>
    </row>
    <row r="3445" spans="3:9" x14ac:dyDescent="0.2">
      <c r="C3445" s="152"/>
      <c r="D3445" s="152"/>
      <c r="E3445" s="152"/>
      <c r="F3445" s="153"/>
      <c r="G3445" s="153"/>
      <c r="H3445" s="154"/>
      <c r="I3445" s="152"/>
    </row>
    <row r="3446" spans="3:9" x14ac:dyDescent="0.2">
      <c r="C3446" s="152"/>
      <c r="D3446" s="152"/>
      <c r="E3446" s="152"/>
      <c r="F3446" s="153"/>
      <c r="G3446" s="153"/>
      <c r="H3446" s="154"/>
      <c r="I3446" s="152"/>
    </row>
    <row r="3447" spans="3:9" x14ac:dyDescent="0.2">
      <c r="C3447" s="152"/>
      <c r="D3447" s="152"/>
      <c r="E3447" s="152"/>
      <c r="F3447" s="153"/>
      <c r="G3447" s="153"/>
      <c r="H3447" s="154"/>
      <c r="I3447" s="152"/>
    </row>
    <row r="3448" spans="3:9" x14ac:dyDescent="0.2">
      <c r="C3448" s="152"/>
      <c r="D3448" s="152"/>
      <c r="E3448" s="152"/>
      <c r="F3448" s="153"/>
      <c r="G3448" s="153"/>
      <c r="H3448" s="154"/>
      <c r="I3448" s="152"/>
    </row>
    <row r="3449" spans="3:9" x14ac:dyDescent="0.2">
      <c r="C3449" s="152"/>
      <c r="D3449" s="152"/>
      <c r="E3449" s="152"/>
      <c r="F3449" s="153"/>
      <c r="G3449" s="153"/>
      <c r="H3449" s="154"/>
      <c r="I3449" s="152"/>
    </row>
    <row r="3450" spans="3:9" x14ac:dyDescent="0.2">
      <c r="C3450" s="152"/>
      <c r="D3450" s="152"/>
      <c r="E3450" s="152"/>
      <c r="F3450" s="153"/>
      <c r="G3450" s="153"/>
      <c r="H3450" s="154"/>
      <c r="I3450" s="152"/>
    </row>
    <row r="3451" spans="3:9" x14ac:dyDescent="0.2">
      <c r="C3451" s="152"/>
      <c r="D3451" s="152"/>
      <c r="E3451" s="152"/>
      <c r="F3451" s="153"/>
      <c r="G3451" s="153"/>
      <c r="H3451" s="154"/>
      <c r="I3451" s="152"/>
    </row>
    <row r="3452" spans="3:9" x14ac:dyDescent="0.2">
      <c r="C3452" s="152"/>
      <c r="D3452" s="152"/>
      <c r="E3452" s="152"/>
      <c r="F3452" s="153"/>
      <c r="G3452" s="153"/>
      <c r="H3452" s="154"/>
      <c r="I3452" s="152"/>
    </row>
    <row r="3453" spans="3:9" x14ac:dyDescent="0.2">
      <c r="C3453" s="152"/>
      <c r="D3453" s="152"/>
      <c r="E3453" s="152"/>
      <c r="F3453" s="153"/>
      <c r="G3453" s="153"/>
      <c r="H3453" s="154"/>
      <c r="I3453" s="152"/>
    </row>
    <row r="3454" spans="3:9" x14ac:dyDescent="0.2">
      <c r="C3454" s="152"/>
      <c r="D3454" s="152"/>
      <c r="E3454" s="152"/>
      <c r="F3454" s="153"/>
      <c r="G3454" s="153"/>
      <c r="H3454" s="154"/>
      <c r="I3454" s="152"/>
    </row>
    <row r="3455" spans="3:9" x14ac:dyDescent="0.2">
      <c r="C3455" s="152"/>
      <c r="D3455" s="152"/>
      <c r="E3455" s="152"/>
      <c r="F3455" s="153"/>
      <c r="G3455" s="153"/>
      <c r="H3455" s="154"/>
      <c r="I3455" s="152"/>
    </row>
    <row r="3456" spans="3:9" x14ac:dyDescent="0.2">
      <c r="C3456" s="152"/>
      <c r="D3456" s="152"/>
      <c r="E3456" s="152"/>
      <c r="F3456" s="153"/>
      <c r="G3456" s="153"/>
      <c r="H3456" s="154"/>
      <c r="I3456" s="152"/>
    </row>
    <row r="3457" spans="3:9" x14ac:dyDescent="0.2">
      <c r="C3457" s="152"/>
      <c r="D3457" s="152"/>
      <c r="E3457" s="152"/>
      <c r="F3457" s="153"/>
      <c r="G3457" s="153"/>
      <c r="H3457" s="154"/>
      <c r="I3457" s="152"/>
    </row>
    <row r="3458" spans="3:9" x14ac:dyDescent="0.2">
      <c r="C3458" s="152"/>
      <c r="D3458" s="152"/>
      <c r="E3458" s="152"/>
      <c r="F3458" s="153"/>
      <c r="G3458" s="153"/>
      <c r="H3458" s="154"/>
      <c r="I3458" s="152"/>
    </row>
    <row r="3459" spans="3:9" x14ac:dyDescent="0.2">
      <c r="C3459" s="152"/>
      <c r="D3459" s="152"/>
      <c r="E3459" s="152"/>
      <c r="F3459" s="153"/>
      <c r="G3459" s="153"/>
      <c r="H3459" s="154"/>
      <c r="I3459" s="152"/>
    </row>
    <row r="3460" spans="3:9" x14ac:dyDescent="0.2">
      <c r="C3460" s="152"/>
      <c r="D3460" s="152"/>
      <c r="E3460" s="152"/>
      <c r="F3460" s="153"/>
      <c r="G3460" s="153"/>
      <c r="H3460" s="154"/>
      <c r="I3460" s="152"/>
    </row>
    <row r="3461" spans="3:9" x14ac:dyDescent="0.2">
      <c r="C3461" s="152"/>
      <c r="D3461" s="152"/>
      <c r="E3461" s="152"/>
      <c r="F3461" s="153"/>
      <c r="G3461" s="153"/>
      <c r="H3461" s="154"/>
      <c r="I3461" s="152"/>
    </row>
    <row r="3462" spans="3:9" x14ac:dyDescent="0.2">
      <c r="C3462" s="152"/>
      <c r="D3462" s="152"/>
      <c r="E3462" s="152"/>
      <c r="F3462" s="153"/>
      <c r="G3462" s="153"/>
      <c r="H3462" s="154"/>
      <c r="I3462" s="152"/>
    </row>
    <row r="3463" spans="3:9" x14ac:dyDescent="0.2">
      <c r="C3463" s="152"/>
      <c r="D3463" s="152"/>
      <c r="E3463" s="152"/>
      <c r="F3463" s="153"/>
      <c r="G3463" s="153"/>
      <c r="H3463" s="154"/>
      <c r="I3463" s="152"/>
    </row>
    <row r="3464" spans="3:9" x14ac:dyDescent="0.2">
      <c r="C3464" s="152"/>
      <c r="D3464" s="152"/>
      <c r="E3464" s="152"/>
      <c r="F3464" s="153"/>
      <c r="G3464" s="153"/>
      <c r="H3464" s="154"/>
      <c r="I3464" s="152"/>
    </row>
    <row r="3465" spans="3:9" x14ac:dyDescent="0.2">
      <c r="C3465" s="152"/>
      <c r="D3465" s="152"/>
      <c r="E3465" s="152"/>
      <c r="F3465" s="153"/>
      <c r="G3465" s="153"/>
      <c r="H3465" s="154"/>
      <c r="I3465" s="152"/>
    </row>
    <row r="3466" spans="3:9" x14ac:dyDescent="0.2">
      <c r="C3466" s="152"/>
      <c r="D3466" s="152"/>
      <c r="E3466" s="152"/>
      <c r="F3466" s="153"/>
      <c r="G3466" s="153"/>
      <c r="H3466" s="154"/>
      <c r="I3466" s="152"/>
    </row>
    <row r="3467" spans="3:9" x14ac:dyDescent="0.2">
      <c r="C3467" s="152"/>
      <c r="D3467" s="152"/>
      <c r="E3467" s="152"/>
      <c r="F3467" s="153"/>
      <c r="G3467" s="153"/>
      <c r="H3467" s="154"/>
      <c r="I3467" s="152"/>
    </row>
    <row r="3468" spans="3:9" x14ac:dyDescent="0.2">
      <c r="C3468" s="152"/>
      <c r="D3468" s="152"/>
      <c r="E3468" s="152"/>
      <c r="F3468" s="153"/>
      <c r="G3468" s="153"/>
      <c r="H3468" s="154"/>
      <c r="I3468" s="152"/>
    </row>
    <row r="3469" spans="3:9" x14ac:dyDescent="0.2">
      <c r="C3469" s="152"/>
      <c r="D3469" s="152"/>
      <c r="E3469" s="152"/>
      <c r="F3469" s="153"/>
      <c r="G3469" s="153"/>
      <c r="H3469" s="154"/>
      <c r="I3469" s="152"/>
    </row>
    <row r="3470" spans="3:9" x14ac:dyDescent="0.2">
      <c r="C3470" s="152"/>
      <c r="D3470" s="152"/>
      <c r="E3470" s="152"/>
      <c r="F3470" s="153"/>
      <c r="G3470" s="153"/>
      <c r="H3470" s="154"/>
      <c r="I3470" s="152"/>
    </row>
    <row r="3471" spans="3:9" x14ac:dyDescent="0.2">
      <c r="C3471" s="152"/>
      <c r="D3471" s="152"/>
      <c r="E3471" s="152"/>
      <c r="F3471" s="153"/>
      <c r="G3471" s="153"/>
      <c r="H3471" s="154"/>
      <c r="I3471" s="152"/>
    </row>
    <row r="3472" spans="3:9" x14ac:dyDescent="0.2">
      <c r="C3472" s="152"/>
      <c r="D3472" s="152"/>
      <c r="E3472" s="152"/>
      <c r="F3472" s="153"/>
      <c r="G3472" s="153"/>
      <c r="H3472" s="154"/>
      <c r="I3472" s="152"/>
    </row>
    <row r="3473" spans="3:9" x14ac:dyDescent="0.2">
      <c r="C3473" s="152"/>
      <c r="D3473" s="152"/>
      <c r="E3473" s="152"/>
      <c r="F3473" s="153"/>
      <c r="G3473" s="153"/>
      <c r="H3473" s="154"/>
      <c r="I3473" s="152"/>
    </row>
    <row r="3474" spans="3:9" x14ac:dyDescent="0.2">
      <c r="C3474" s="152"/>
      <c r="D3474" s="152"/>
      <c r="E3474" s="152"/>
      <c r="F3474" s="153"/>
      <c r="G3474" s="153"/>
      <c r="H3474" s="154"/>
      <c r="I3474" s="152"/>
    </row>
    <row r="3475" spans="3:9" x14ac:dyDescent="0.2">
      <c r="C3475" s="152"/>
      <c r="D3475" s="152"/>
      <c r="E3475" s="152"/>
      <c r="F3475" s="153"/>
      <c r="G3475" s="153"/>
      <c r="H3475" s="154"/>
      <c r="I3475" s="152"/>
    </row>
    <row r="3476" spans="3:9" x14ac:dyDescent="0.2">
      <c r="C3476" s="152"/>
      <c r="D3476" s="152"/>
      <c r="E3476" s="152"/>
      <c r="F3476" s="153"/>
      <c r="G3476" s="153"/>
      <c r="H3476" s="154"/>
      <c r="I3476" s="152"/>
    </row>
    <row r="3477" spans="3:9" x14ac:dyDescent="0.2">
      <c r="C3477" s="152"/>
      <c r="D3477" s="152"/>
      <c r="E3477" s="152"/>
      <c r="F3477" s="153"/>
      <c r="G3477" s="153"/>
      <c r="H3477" s="154"/>
      <c r="I3477" s="152"/>
    </row>
    <row r="3478" spans="3:9" x14ac:dyDescent="0.2">
      <c r="C3478" s="152"/>
      <c r="D3478" s="152"/>
      <c r="E3478" s="152"/>
      <c r="F3478" s="153"/>
      <c r="G3478" s="153"/>
      <c r="H3478" s="154"/>
      <c r="I3478" s="152"/>
    </row>
    <row r="3479" spans="3:9" x14ac:dyDescent="0.2">
      <c r="C3479" s="152"/>
      <c r="D3479" s="152"/>
      <c r="E3479" s="152"/>
      <c r="F3479" s="153"/>
      <c r="G3479" s="153"/>
      <c r="H3479" s="154"/>
      <c r="I3479" s="152"/>
    </row>
    <row r="3480" spans="3:9" x14ac:dyDescent="0.2">
      <c r="C3480" s="152"/>
      <c r="D3480" s="152"/>
      <c r="E3480" s="152"/>
      <c r="F3480" s="153"/>
      <c r="G3480" s="153"/>
      <c r="H3480" s="154"/>
      <c r="I3480" s="152"/>
    </row>
    <row r="3481" spans="3:9" x14ac:dyDescent="0.2">
      <c r="C3481" s="152"/>
      <c r="D3481" s="152"/>
      <c r="E3481" s="152"/>
      <c r="F3481" s="153"/>
      <c r="G3481" s="153"/>
      <c r="H3481" s="154"/>
      <c r="I3481" s="152"/>
    </row>
    <row r="3482" spans="3:9" x14ac:dyDescent="0.2">
      <c r="C3482" s="152"/>
      <c r="D3482" s="152"/>
      <c r="E3482" s="152"/>
      <c r="F3482" s="153"/>
      <c r="G3482" s="153"/>
      <c r="H3482" s="154"/>
      <c r="I3482" s="152"/>
    </row>
    <row r="3483" spans="3:9" x14ac:dyDescent="0.2">
      <c r="C3483" s="152"/>
      <c r="D3483" s="152"/>
      <c r="E3483" s="152"/>
      <c r="F3483" s="153"/>
      <c r="G3483" s="153"/>
      <c r="H3483" s="154"/>
      <c r="I3483" s="152"/>
    </row>
    <row r="3484" spans="3:9" x14ac:dyDescent="0.2">
      <c r="C3484" s="152"/>
      <c r="D3484" s="152"/>
      <c r="E3484" s="152"/>
      <c r="F3484" s="153"/>
      <c r="G3484" s="153"/>
      <c r="H3484" s="154"/>
      <c r="I3484" s="152"/>
    </row>
    <row r="3485" spans="3:9" x14ac:dyDescent="0.2">
      <c r="C3485" s="152"/>
      <c r="D3485" s="152"/>
      <c r="E3485" s="152"/>
      <c r="F3485" s="153"/>
      <c r="G3485" s="153"/>
      <c r="H3485" s="154"/>
      <c r="I3485" s="152"/>
    </row>
    <row r="3486" spans="3:9" x14ac:dyDescent="0.2">
      <c r="C3486" s="152"/>
      <c r="D3486" s="152"/>
      <c r="E3486" s="152"/>
      <c r="F3486" s="153"/>
      <c r="G3486" s="153"/>
      <c r="H3486" s="154"/>
      <c r="I3486" s="152"/>
    </row>
    <row r="3487" spans="3:9" x14ac:dyDescent="0.2">
      <c r="C3487" s="152"/>
      <c r="D3487" s="152"/>
      <c r="E3487" s="152"/>
      <c r="F3487" s="153"/>
      <c r="G3487" s="153"/>
      <c r="H3487" s="154"/>
      <c r="I3487" s="152"/>
    </row>
    <row r="3488" spans="3:9" x14ac:dyDescent="0.2">
      <c r="C3488" s="152"/>
      <c r="D3488" s="152"/>
      <c r="E3488" s="152"/>
      <c r="F3488" s="153"/>
      <c r="G3488" s="153"/>
      <c r="H3488" s="154"/>
      <c r="I3488" s="152"/>
    </row>
    <row r="3489" spans="3:9" x14ac:dyDescent="0.2">
      <c r="C3489" s="152"/>
      <c r="D3489" s="152"/>
      <c r="E3489" s="152"/>
      <c r="F3489" s="153"/>
      <c r="G3489" s="153"/>
      <c r="H3489" s="154"/>
      <c r="I3489" s="152"/>
    </row>
    <row r="3490" spans="3:9" x14ac:dyDescent="0.2">
      <c r="C3490" s="152"/>
      <c r="D3490" s="152"/>
      <c r="E3490" s="152"/>
      <c r="F3490" s="153"/>
      <c r="G3490" s="153"/>
      <c r="H3490" s="154"/>
      <c r="I3490" s="152"/>
    </row>
    <row r="3491" spans="3:9" x14ac:dyDescent="0.2">
      <c r="C3491" s="152"/>
      <c r="D3491" s="152"/>
      <c r="E3491" s="152"/>
      <c r="F3491" s="153"/>
      <c r="G3491" s="153"/>
      <c r="H3491" s="154"/>
      <c r="I3491" s="152"/>
    </row>
    <row r="3492" spans="3:9" x14ac:dyDescent="0.2">
      <c r="C3492" s="152"/>
      <c r="D3492" s="152"/>
      <c r="E3492" s="152"/>
      <c r="F3492" s="153"/>
      <c r="G3492" s="153"/>
      <c r="H3492" s="154"/>
      <c r="I3492" s="152"/>
    </row>
    <row r="3493" spans="3:9" x14ac:dyDescent="0.2">
      <c r="C3493" s="152"/>
      <c r="D3493" s="152"/>
      <c r="E3493" s="152"/>
      <c r="F3493" s="153"/>
      <c r="G3493" s="153"/>
      <c r="H3493" s="154"/>
      <c r="I3493" s="152"/>
    </row>
    <row r="3494" spans="3:9" x14ac:dyDescent="0.2">
      <c r="C3494" s="152"/>
      <c r="D3494" s="152"/>
      <c r="E3494" s="152"/>
      <c r="F3494" s="153"/>
      <c r="G3494" s="153"/>
      <c r="H3494" s="154"/>
      <c r="I3494" s="152"/>
    </row>
    <row r="3495" spans="3:9" x14ac:dyDescent="0.2">
      <c r="C3495" s="152"/>
      <c r="D3495" s="152"/>
      <c r="E3495" s="152"/>
      <c r="F3495" s="153"/>
      <c r="G3495" s="153"/>
      <c r="H3495" s="154"/>
      <c r="I3495" s="152"/>
    </row>
    <row r="3496" spans="3:9" x14ac:dyDescent="0.2">
      <c r="C3496" s="152"/>
      <c r="D3496" s="152"/>
      <c r="E3496" s="152"/>
      <c r="F3496" s="153"/>
      <c r="G3496" s="153"/>
      <c r="H3496" s="154"/>
      <c r="I3496" s="152"/>
    </row>
    <row r="3497" spans="3:9" x14ac:dyDescent="0.2">
      <c r="C3497" s="152"/>
      <c r="D3497" s="152"/>
      <c r="E3497" s="152"/>
      <c r="F3497" s="153"/>
      <c r="G3497" s="153"/>
      <c r="H3497" s="154"/>
      <c r="I3497" s="152"/>
    </row>
    <row r="3498" spans="3:9" x14ac:dyDescent="0.2">
      <c r="C3498" s="152"/>
      <c r="D3498" s="152"/>
      <c r="E3498" s="152"/>
      <c r="F3498" s="153"/>
      <c r="G3498" s="153"/>
      <c r="H3498" s="154"/>
      <c r="I3498" s="152"/>
    </row>
    <row r="3499" spans="3:9" x14ac:dyDescent="0.2">
      <c r="C3499" s="152"/>
      <c r="D3499" s="152"/>
      <c r="E3499" s="152"/>
      <c r="F3499" s="153"/>
      <c r="G3499" s="153"/>
      <c r="H3499" s="154"/>
      <c r="I3499" s="152"/>
    </row>
    <row r="3500" spans="3:9" x14ac:dyDescent="0.2">
      <c r="C3500" s="152"/>
      <c r="D3500" s="152"/>
      <c r="E3500" s="152"/>
      <c r="F3500" s="153"/>
      <c r="G3500" s="153"/>
      <c r="H3500" s="154"/>
      <c r="I3500" s="152"/>
    </row>
    <row r="3501" spans="3:9" x14ac:dyDescent="0.2">
      <c r="C3501" s="152"/>
      <c r="D3501" s="152"/>
      <c r="E3501" s="152"/>
      <c r="F3501" s="153"/>
      <c r="G3501" s="153"/>
      <c r="H3501" s="154"/>
      <c r="I3501" s="152"/>
    </row>
    <row r="3502" spans="3:9" x14ac:dyDescent="0.2">
      <c r="C3502" s="152"/>
      <c r="D3502" s="152"/>
      <c r="E3502" s="152"/>
      <c r="F3502" s="153"/>
      <c r="G3502" s="153"/>
      <c r="H3502" s="154"/>
      <c r="I3502" s="152"/>
    </row>
    <row r="3503" spans="3:9" x14ac:dyDescent="0.2">
      <c r="C3503" s="152"/>
      <c r="D3503" s="152"/>
      <c r="E3503" s="152"/>
      <c r="F3503" s="153"/>
      <c r="G3503" s="153"/>
      <c r="H3503" s="154"/>
      <c r="I3503" s="152"/>
    </row>
    <row r="3504" spans="3:9" x14ac:dyDescent="0.2">
      <c r="C3504" s="152"/>
      <c r="D3504" s="152"/>
      <c r="E3504" s="152"/>
      <c r="F3504" s="153"/>
      <c r="G3504" s="153"/>
      <c r="H3504" s="154"/>
      <c r="I3504" s="152"/>
    </row>
    <row r="3505" spans="3:9" x14ac:dyDescent="0.2">
      <c r="C3505" s="152"/>
      <c r="D3505" s="152"/>
      <c r="E3505" s="152"/>
      <c r="F3505" s="153"/>
      <c r="G3505" s="153"/>
      <c r="H3505" s="154"/>
      <c r="I3505" s="152"/>
    </row>
    <row r="3506" spans="3:9" x14ac:dyDescent="0.2">
      <c r="C3506" s="152"/>
      <c r="D3506" s="152"/>
      <c r="E3506" s="152"/>
      <c r="F3506" s="153"/>
      <c r="G3506" s="153"/>
      <c r="H3506" s="154"/>
      <c r="I3506" s="152"/>
    </row>
    <row r="3507" spans="3:9" x14ac:dyDescent="0.2">
      <c r="C3507" s="152"/>
      <c r="D3507" s="152"/>
      <c r="E3507" s="152"/>
      <c r="F3507" s="153"/>
      <c r="G3507" s="153"/>
      <c r="H3507" s="154"/>
      <c r="I3507" s="152"/>
    </row>
    <row r="3508" spans="3:9" x14ac:dyDescent="0.2">
      <c r="C3508" s="152"/>
      <c r="D3508" s="152"/>
      <c r="E3508" s="152"/>
      <c r="F3508" s="153"/>
      <c r="G3508" s="153"/>
      <c r="H3508" s="154"/>
      <c r="I3508" s="152"/>
    </row>
    <row r="3509" spans="3:9" x14ac:dyDescent="0.2">
      <c r="C3509" s="152"/>
      <c r="D3509" s="152"/>
      <c r="E3509" s="152"/>
      <c r="F3509" s="153"/>
      <c r="G3509" s="153"/>
      <c r="H3509" s="154"/>
      <c r="I3509" s="152"/>
    </row>
    <row r="3510" spans="3:9" x14ac:dyDescent="0.2">
      <c r="C3510" s="152"/>
      <c r="D3510" s="152"/>
      <c r="E3510" s="152"/>
      <c r="F3510" s="153"/>
      <c r="G3510" s="153"/>
      <c r="H3510" s="154"/>
      <c r="I3510" s="152"/>
    </row>
    <row r="3511" spans="3:9" x14ac:dyDescent="0.2">
      <c r="C3511" s="152"/>
      <c r="D3511" s="152"/>
      <c r="E3511" s="152"/>
      <c r="F3511" s="153"/>
      <c r="G3511" s="153"/>
      <c r="H3511" s="154"/>
      <c r="I3511" s="152"/>
    </row>
    <row r="3512" spans="3:9" x14ac:dyDescent="0.2">
      <c r="C3512" s="152"/>
      <c r="D3512" s="152"/>
      <c r="E3512" s="152"/>
      <c r="F3512" s="153"/>
      <c r="G3512" s="153"/>
      <c r="H3512" s="154"/>
      <c r="I3512" s="152"/>
    </row>
    <row r="3513" spans="3:9" x14ac:dyDescent="0.2">
      <c r="C3513" s="152"/>
      <c r="D3513" s="152"/>
      <c r="E3513" s="152"/>
      <c r="F3513" s="153"/>
      <c r="G3513" s="153"/>
      <c r="H3513" s="154"/>
      <c r="I3513" s="152"/>
    </row>
    <row r="3514" spans="3:9" x14ac:dyDescent="0.2">
      <c r="C3514" s="152"/>
      <c r="D3514" s="152"/>
      <c r="E3514" s="152"/>
      <c r="F3514" s="153"/>
      <c r="G3514" s="153"/>
      <c r="H3514" s="154"/>
      <c r="I3514" s="152"/>
    </row>
    <row r="3515" spans="3:9" x14ac:dyDescent="0.2">
      <c r="C3515" s="152"/>
      <c r="D3515" s="152"/>
      <c r="E3515" s="152"/>
      <c r="F3515" s="153"/>
      <c r="G3515" s="153"/>
      <c r="H3515" s="154"/>
      <c r="I3515" s="152"/>
    </row>
    <row r="3516" spans="3:9" x14ac:dyDescent="0.2">
      <c r="C3516" s="152"/>
      <c r="D3516" s="152"/>
      <c r="E3516" s="152"/>
      <c r="F3516" s="153"/>
      <c r="G3516" s="153"/>
      <c r="H3516" s="154"/>
      <c r="I3516" s="152"/>
    </row>
    <row r="3517" spans="3:9" x14ac:dyDescent="0.2">
      <c r="C3517" s="152"/>
      <c r="D3517" s="152"/>
      <c r="E3517" s="152"/>
      <c r="F3517" s="153"/>
      <c r="G3517" s="153"/>
      <c r="H3517" s="154"/>
      <c r="I3517" s="152"/>
    </row>
    <row r="3518" spans="3:9" x14ac:dyDescent="0.2">
      <c r="C3518" s="152"/>
      <c r="D3518" s="152"/>
      <c r="E3518" s="152"/>
      <c r="F3518" s="153"/>
      <c r="G3518" s="153"/>
      <c r="H3518" s="154"/>
      <c r="I3518" s="152"/>
    </row>
    <row r="3519" spans="3:9" x14ac:dyDescent="0.2">
      <c r="C3519" s="152"/>
      <c r="D3519" s="152"/>
      <c r="E3519" s="152"/>
      <c r="F3519" s="153"/>
      <c r="G3519" s="153"/>
      <c r="H3519" s="154"/>
      <c r="I3519" s="152"/>
    </row>
    <row r="3520" spans="3:9" x14ac:dyDescent="0.2">
      <c r="C3520" s="152"/>
      <c r="D3520" s="152"/>
      <c r="E3520" s="152"/>
      <c r="F3520" s="153"/>
      <c r="G3520" s="153"/>
      <c r="H3520" s="154"/>
      <c r="I3520" s="152"/>
    </row>
    <row r="3521" spans="3:9" x14ac:dyDescent="0.2">
      <c r="C3521" s="152"/>
      <c r="D3521" s="152"/>
      <c r="E3521" s="152"/>
      <c r="F3521" s="153"/>
      <c r="G3521" s="153"/>
      <c r="H3521" s="154"/>
      <c r="I3521" s="152"/>
    </row>
    <row r="3522" spans="3:9" x14ac:dyDescent="0.2">
      <c r="C3522" s="152"/>
      <c r="D3522" s="152"/>
      <c r="E3522" s="152"/>
      <c r="F3522" s="153"/>
      <c r="G3522" s="153"/>
      <c r="H3522" s="154"/>
      <c r="I3522" s="152"/>
    </row>
    <row r="3523" spans="3:9" x14ac:dyDescent="0.2">
      <c r="C3523" s="152"/>
      <c r="D3523" s="152"/>
      <c r="E3523" s="152"/>
      <c r="F3523" s="153"/>
      <c r="G3523" s="153"/>
      <c r="H3523" s="154"/>
      <c r="I3523" s="152"/>
    </row>
    <row r="3524" spans="3:9" x14ac:dyDescent="0.2">
      <c r="C3524" s="152"/>
      <c r="D3524" s="152"/>
      <c r="E3524" s="152"/>
      <c r="F3524" s="153"/>
      <c r="G3524" s="153"/>
      <c r="H3524" s="154"/>
      <c r="I3524" s="152"/>
    </row>
    <row r="3525" spans="3:9" x14ac:dyDescent="0.2">
      <c r="C3525" s="152"/>
      <c r="D3525" s="152"/>
      <c r="E3525" s="152"/>
      <c r="F3525" s="153"/>
      <c r="G3525" s="153"/>
      <c r="H3525" s="154"/>
      <c r="I3525" s="152"/>
    </row>
    <row r="3526" spans="3:9" x14ac:dyDescent="0.2">
      <c r="C3526" s="152"/>
      <c r="D3526" s="152"/>
      <c r="E3526" s="152"/>
      <c r="F3526" s="153"/>
      <c r="G3526" s="153"/>
      <c r="H3526" s="154"/>
      <c r="I3526" s="152"/>
    </row>
    <row r="3527" spans="3:9" x14ac:dyDescent="0.2">
      <c r="C3527" s="152"/>
      <c r="D3527" s="152"/>
      <c r="E3527" s="152"/>
      <c r="F3527" s="153"/>
      <c r="G3527" s="153"/>
      <c r="H3527" s="154"/>
      <c r="I3527" s="152"/>
    </row>
    <row r="3528" spans="3:9" x14ac:dyDescent="0.2">
      <c r="C3528" s="152"/>
      <c r="D3528" s="152"/>
      <c r="E3528" s="152"/>
      <c r="F3528" s="153"/>
      <c r="G3528" s="153"/>
      <c r="H3528" s="154"/>
      <c r="I3528" s="152"/>
    </row>
    <row r="3529" spans="3:9" x14ac:dyDescent="0.2">
      <c r="C3529" s="152"/>
      <c r="D3529" s="152"/>
      <c r="E3529" s="152"/>
      <c r="F3529" s="153"/>
      <c r="G3529" s="153"/>
      <c r="H3529" s="154"/>
      <c r="I3529" s="152"/>
    </row>
    <row r="3530" spans="3:9" x14ac:dyDescent="0.2">
      <c r="C3530" s="152"/>
      <c r="D3530" s="152"/>
      <c r="E3530" s="152"/>
      <c r="F3530" s="153"/>
      <c r="G3530" s="153"/>
      <c r="H3530" s="154"/>
      <c r="I3530" s="152"/>
    </row>
    <row r="3531" spans="3:9" x14ac:dyDescent="0.2">
      <c r="C3531" s="152"/>
      <c r="D3531" s="152"/>
      <c r="E3531" s="152"/>
      <c r="F3531" s="153"/>
      <c r="G3531" s="153"/>
      <c r="H3531" s="154"/>
      <c r="I3531" s="152"/>
    </row>
    <row r="3532" spans="3:9" x14ac:dyDescent="0.2">
      <c r="C3532" s="152"/>
      <c r="D3532" s="152"/>
      <c r="E3532" s="152"/>
      <c r="F3532" s="153"/>
      <c r="G3532" s="153"/>
      <c r="H3532" s="154"/>
      <c r="I3532" s="152"/>
    </row>
    <row r="3533" spans="3:9" x14ac:dyDescent="0.2">
      <c r="C3533" s="152"/>
      <c r="D3533" s="152"/>
      <c r="E3533" s="152"/>
      <c r="F3533" s="153"/>
      <c r="G3533" s="153"/>
      <c r="H3533" s="154"/>
      <c r="I3533" s="152"/>
    </row>
    <row r="3534" spans="3:9" x14ac:dyDescent="0.2">
      <c r="C3534" s="152"/>
      <c r="D3534" s="152"/>
      <c r="E3534" s="152"/>
      <c r="F3534" s="153"/>
      <c r="G3534" s="153"/>
      <c r="H3534" s="154"/>
      <c r="I3534" s="152"/>
    </row>
    <row r="3535" spans="3:9" x14ac:dyDescent="0.2">
      <c r="C3535" s="152"/>
      <c r="D3535" s="152"/>
      <c r="E3535" s="152"/>
      <c r="F3535" s="153"/>
      <c r="G3535" s="153"/>
      <c r="H3535" s="154"/>
      <c r="I3535" s="152"/>
    </row>
    <row r="3536" spans="3:9" x14ac:dyDescent="0.2">
      <c r="C3536" s="152"/>
      <c r="D3536" s="152"/>
      <c r="E3536" s="152"/>
      <c r="F3536" s="153"/>
      <c r="G3536" s="153"/>
      <c r="H3536" s="154"/>
      <c r="I3536" s="152"/>
    </row>
    <row r="3537" spans="3:9" x14ac:dyDescent="0.2">
      <c r="C3537" s="152"/>
      <c r="D3537" s="152"/>
      <c r="E3537" s="152"/>
      <c r="F3537" s="153"/>
      <c r="G3537" s="153"/>
      <c r="H3537" s="154"/>
      <c r="I3537" s="152"/>
    </row>
    <row r="3538" spans="3:9" x14ac:dyDescent="0.2">
      <c r="C3538" s="152"/>
      <c r="D3538" s="152"/>
      <c r="E3538" s="152"/>
      <c r="F3538" s="153"/>
      <c r="G3538" s="153"/>
      <c r="H3538" s="154"/>
      <c r="I3538" s="152"/>
    </row>
    <row r="3539" spans="3:9" x14ac:dyDescent="0.2">
      <c r="C3539" s="152"/>
      <c r="D3539" s="152"/>
      <c r="E3539" s="152"/>
      <c r="F3539" s="153"/>
      <c r="G3539" s="153"/>
      <c r="H3539" s="154"/>
      <c r="I3539" s="152"/>
    </row>
    <row r="3540" spans="3:9" x14ac:dyDescent="0.2">
      <c r="C3540" s="152"/>
      <c r="D3540" s="152"/>
      <c r="E3540" s="152"/>
      <c r="F3540" s="153"/>
      <c r="G3540" s="153"/>
      <c r="H3540" s="154"/>
      <c r="I3540" s="152"/>
    </row>
    <row r="3541" spans="3:9" x14ac:dyDescent="0.2">
      <c r="C3541" s="152"/>
      <c r="D3541" s="152"/>
      <c r="E3541" s="152"/>
      <c r="F3541" s="153"/>
      <c r="G3541" s="153"/>
      <c r="H3541" s="154"/>
      <c r="I3541" s="152"/>
    </row>
    <row r="3542" spans="3:9" x14ac:dyDescent="0.2">
      <c r="C3542" s="152"/>
      <c r="D3542" s="152"/>
      <c r="E3542" s="152"/>
      <c r="F3542" s="153"/>
      <c r="G3542" s="153"/>
      <c r="H3542" s="154"/>
      <c r="I3542" s="152"/>
    </row>
    <row r="3543" spans="3:9" x14ac:dyDescent="0.2">
      <c r="C3543" s="152"/>
      <c r="D3543" s="152"/>
      <c r="E3543" s="152"/>
      <c r="F3543" s="153"/>
      <c r="G3543" s="153"/>
      <c r="H3543" s="154"/>
      <c r="I3543" s="152"/>
    </row>
    <row r="3544" spans="3:9" x14ac:dyDescent="0.2">
      <c r="C3544" s="152"/>
      <c r="D3544" s="152"/>
      <c r="E3544" s="152"/>
      <c r="F3544" s="153"/>
      <c r="G3544" s="153"/>
      <c r="H3544" s="154"/>
      <c r="I3544" s="152"/>
    </row>
    <row r="3545" spans="3:9" x14ac:dyDescent="0.2">
      <c r="C3545" s="152"/>
      <c r="D3545" s="152"/>
      <c r="E3545" s="152"/>
      <c r="F3545" s="153"/>
      <c r="G3545" s="153"/>
      <c r="H3545" s="154"/>
      <c r="I3545" s="152"/>
    </row>
    <row r="3546" spans="3:9" x14ac:dyDescent="0.2">
      <c r="C3546" s="152"/>
      <c r="D3546" s="152"/>
      <c r="E3546" s="152"/>
      <c r="F3546" s="153"/>
      <c r="G3546" s="153"/>
      <c r="H3546" s="154"/>
      <c r="I3546" s="152"/>
    </row>
    <row r="3547" spans="3:9" x14ac:dyDescent="0.2">
      <c r="C3547" s="152"/>
      <c r="D3547" s="152"/>
      <c r="E3547" s="152"/>
      <c r="F3547" s="153"/>
      <c r="G3547" s="153"/>
      <c r="H3547" s="154"/>
      <c r="I3547" s="152"/>
    </row>
    <row r="3548" spans="3:9" x14ac:dyDescent="0.2">
      <c r="C3548" s="152"/>
      <c r="D3548" s="152"/>
      <c r="E3548" s="152"/>
      <c r="F3548" s="153"/>
      <c r="G3548" s="153"/>
      <c r="H3548" s="154"/>
      <c r="I3548" s="152"/>
    </row>
    <row r="3549" spans="3:9" x14ac:dyDescent="0.2">
      <c r="C3549" s="152"/>
      <c r="D3549" s="152"/>
      <c r="E3549" s="152"/>
      <c r="F3549" s="153"/>
      <c r="G3549" s="153"/>
      <c r="H3549" s="154"/>
      <c r="I3549" s="152"/>
    </row>
    <row r="3550" spans="3:9" x14ac:dyDescent="0.2">
      <c r="C3550" s="152"/>
      <c r="D3550" s="152"/>
      <c r="E3550" s="152"/>
      <c r="F3550" s="153"/>
      <c r="G3550" s="153"/>
      <c r="H3550" s="154"/>
      <c r="I3550" s="152"/>
    </row>
    <row r="3551" spans="3:9" x14ac:dyDescent="0.2">
      <c r="C3551" s="152"/>
      <c r="D3551" s="152"/>
      <c r="E3551" s="152"/>
      <c r="F3551" s="153"/>
      <c r="G3551" s="153"/>
      <c r="H3551" s="154"/>
      <c r="I3551" s="152"/>
    </row>
    <row r="3552" spans="3:9" x14ac:dyDescent="0.2">
      <c r="C3552" s="152"/>
      <c r="D3552" s="152"/>
      <c r="E3552" s="152"/>
      <c r="F3552" s="153"/>
      <c r="G3552" s="153"/>
      <c r="H3552" s="154"/>
      <c r="I3552" s="152"/>
    </row>
    <row r="3553" spans="3:9" x14ac:dyDescent="0.2">
      <c r="C3553" s="152"/>
      <c r="D3553" s="152"/>
      <c r="E3553" s="152"/>
      <c r="F3553" s="153"/>
      <c r="G3553" s="153"/>
      <c r="H3553" s="154"/>
      <c r="I3553" s="152"/>
    </row>
    <row r="3554" spans="3:9" x14ac:dyDescent="0.2">
      <c r="C3554" s="152"/>
      <c r="D3554" s="152"/>
      <c r="E3554" s="152"/>
      <c r="F3554" s="153"/>
      <c r="G3554" s="153"/>
      <c r="H3554" s="154"/>
      <c r="I3554" s="152"/>
    </row>
    <row r="3555" spans="3:9" x14ac:dyDescent="0.2">
      <c r="C3555" s="152"/>
      <c r="D3555" s="152"/>
      <c r="E3555" s="152"/>
      <c r="F3555" s="153"/>
      <c r="G3555" s="153"/>
      <c r="H3555" s="154"/>
      <c r="I3555" s="152"/>
    </row>
    <row r="3556" spans="3:9" x14ac:dyDescent="0.2">
      <c r="C3556" s="152"/>
      <c r="D3556" s="152"/>
      <c r="E3556" s="152"/>
      <c r="F3556" s="153"/>
      <c r="G3556" s="153"/>
      <c r="H3556" s="154"/>
      <c r="I3556" s="152"/>
    </row>
    <row r="3557" spans="3:9" x14ac:dyDescent="0.2">
      <c r="C3557" s="152"/>
      <c r="D3557" s="152"/>
      <c r="E3557" s="152"/>
      <c r="F3557" s="153"/>
      <c r="G3557" s="153"/>
      <c r="H3557" s="154"/>
      <c r="I3557" s="152"/>
    </row>
    <row r="3558" spans="3:9" x14ac:dyDescent="0.2">
      <c r="C3558" s="152"/>
      <c r="D3558" s="152"/>
      <c r="E3558" s="152"/>
      <c r="F3558" s="153"/>
      <c r="G3558" s="153"/>
      <c r="H3558" s="154"/>
      <c r="I3558" s="152"/>
    </row>
    <row r="3559" spans="3:9" x14ac:dyDescent="0.2">
      <c r="C3559" s="152"/>
      <c r="D3559" s="152"/>
      <c r="E3559" s="152"/>
      <c r="F3559" s="153"/>
      <c r="G3559" s="153"/>
      <c r="H3559" s="154"/>
      <c r="I3559" s="152"/>
    </row>
    <row r="3560" spans="3:9" x14ac:dyDescent="0.2">
      <c r="C3560" s="152"/>
      <c r="D3560" s="152"/>
      <c r="E3560" s="152"/>
      <c r="F3560" s="153"/>
      <c r="G3560" s="153"/>
      <c r="H3560" s="154"/>
      <c r="I3560" s="152"/>
    </row>
    <row r="3561" spans="3:9" x14ac:dyDescent="0.2">
      <c r="C3561" s="152"/>
      <c r="D3561" s="152"/>
      <c r="E3561" s="152"/>
      <c r="F3561" s="153"/>
      <c r="G3561" s="153"/>
      <c r="H3561" s="154"/>
      <c r="I3561" s="152"/>
    </row>
    <row r="3562" spans="3:9" x14ac:dyDescent="0.2">
      <c r="C3562" s="152"/>
      <c r="D3562" s="152"/>
      <c r="E3562" s="152"/>
      <c r="F3562" s="153"/>
      <c r="G3562" s="153"/>
      <c r="H3562" s="154"/>
      <c r="I3562" s="152"/>
    </row>
    <row r="3563" spans="3:9" x14ac:dyDescent="0.2">
      <c r="C3563" s="152"/>
      <c r="D3563" s="152"/>
      <c r="E3563" s="152"/>
      <c r="F3563" s="153"/>
      <c r="G3563" s="153"/>
      <c r="H3563" s="154"/>
      <c r="I3563" s="152"/>
    </row>
    <row r="3564" spans="3:9" x14ac:dyDescent="0.2">
      <c r="C3564" s="152"/>
      <c r="D3564" s="152"/>
      <c r="E3564" s="152"/>
      <c r="F3564" s="153"/>
      <c r="G3564" s="153"/>
      <c r="H3564" s="154"/>
      <c r="I3564" s="152"/>
    </row>
    <row r="3565" spans="3:9" x14ac:dyDescent="0.2">
      <c r="C3565" s="152"/>
      <c r="D3565" s="152"/>
      <c r="E3565" s="152"/>
      <c r="F3565" s="153"/>
      <c r="G3565" s="153"/>
      <c r="H3565" s="154"/>
      <c r="I3565" s="152"/>
    </row>
    <row r="3566" spans="3:9" x14ac:dyDescent="0.2">
      <c r="C3566" s="152"/>
      <c r="D3566" s="152"/>
      <c r="E3566" s="152"/>
      <c r="F3566" s="153"/>
      <c r="G3566" s="153"/>
      <c r="H3566" s="154"/>
      <c r="I3566" s="152"/>
    </row>
    <row r="3567" spans="3:9" x14ac:dyDescent="0.2">
      <c r="C3567" s="152"/>
      <c r="D3567" s="152"/>
      <c r="E3567" s="152"/>
      <c r="F3567" s="153"/>
      <c r="G3567" s="153"/>
      <c r="H3567" s="154"/>
      <c r="I3567" s="152"/>
    </row>
    <row r="3568" spans="3:9" x14ac:dyDescent="0.2">
      <c r="C3568" s="152"/>
      <c r="D3568" s="152"/>
      <c r="E3568" s="152"/>
      <c r="F3568" s="153"/>
      <c r="G3568" s="153"/>
      <c r="H3568" s="154"/>
      <c r="I3568" s="152"/>
    </row>
    <row r="3569" spans="3:9" x14ac:dyDescent="0.2">
      <c r="C3569" s="152"/>
      <c r="D3569" s="152"/>
      <c r="E3569" s="152"/>
      <c r="F3569" s="153"/>
      <c r="G3569" s="153"/>
      <c r="H3569" s="154"/>
      <c r="I3569" s="152"/>
    </row>
    <row r="3570" spans="3:9" x14ac:dyDescent="0.2">
      <c r="C3570" s="152"/>
      <c r="D3570" s="152"/>
      <c r="E3570" s="152"/>
      <c r="F3570" s="153"/>
      <c r="G3570" s="153"/>
      <c r="H3570" s="154"/>
      <c r="I3570" s="152"/>
    </row>
    <row r="3571" spans="3:9" x14ac:dyDescent="0.2">
      <c r="C3571" s="152"/>
      <c r="D3571" s="152"/>
      <c r="E3571" s="152"/>
      <c r="F3571" s="153"/>
      <c r="G3571" s="153"/>
      <c r="H3571" s="154"/>
      <c r="I3571" s="152"/>
    </row>
    <row r="3572" spans="3:9" x14ac:dyDescent="0.2">
      <c r="C3572" s="152"/>
      <c r="D3572" s="152"/>
      <c r="E3572" s="152"/>
      <c r="F3572" s="153"/>
      <c r="G3572" s="153"/>
      <c r="H3572" s="154"/>
      <c r="I3572" s="152"/>
    </row>
    <row r="3573" spans="3:9" x14ac:dyDescent="0.2">
      <c r="C3573" s="152"/>
      <c r="D3573" s="152"/>
      <c r="E3573" s="152"/>
      <c r="F3573" s="153"/>
      <c r="G3573" s="153"/>
      <c r="H3573" s="154"/>
      <c r="I3573" s="152"/>
    </row>
    <row r="3574" spans="3:9" x14ac:dyDescent="0.2">
      <c r="C3574" s="152"/>
      <c r="D3574" s="152"/>
      <c r="E3574" s="152"/>
      <c r="F3574" s="153"/>
      <c r="G3574" s="153"/>
      <c r="H3574" s="154"/>
      <c r="I3574" s="152"/>
    </row>
    <row r="3575" spans="3:9" x14ac:dyDescent="0.2">
      <c r="C3575" s="152"/>
      <c r="D3575" s="152"/>
      <c r="E3575" s="152"/>
      <c r="F3575" s="153"/>
      <c r="G3575" s="153"/>
      <c r="H3575" s="154"/>
      <c r="I3575" s="152"/>
    </row>
    <row r="3576" spans="3:9" x14ac:dyDescent="0.2">
      <c r="C3576" s="152"/>
      <c r="D3576" s="152"/>
      <c r="E3576" s="152"/>
      <c r="F3576" s="153"/>
      <c r="G3576" s="153"/>
      <c r="H3576" s="154"/>
      <c r="I3576" s="152"/>
    </row>
    <row r="3577" spans="3:9" x14ac:dyDescent="0.2">
      <c r="C3577" s="152"/>
      <c r="D3577" s="152"/>
      <c r="E3577" s="152"/>
      <c r="F3577" s="153"/>
      <c r="G3577" s="153"/>
      <c r="H3577" s="154"/>
      <c r="I3577" s="152"/>
    </row>
    <row r="3578" spans="3:9" x14ac:dyDescent="0.2">
      <c r="C3578" s="152"/>
      <c r="D3578" s="152"/>
      <c r="E3578" s="152"/>
      <c r="F3578" s="153"/>
      <c r="G3578" s="153"/>
      <c r="H3578" s="154"/>
      <c r="I3578" s="152"/>
    </row>
    <row r="3579" spans="3:9" x14ac:dyDescent="0.2">
      <c r="C3579" s="152"/>
      <c r="D3579" s="152"/>
      <c r="E3579" s="152"/>
      <c r="F3579" s="153"/>
      <c r="G3579" s="153"/>
      <c r="H3579" s="154"/>
      <c r="I3579" s="152"/>
    </row>
    <row r="3580" spans="3:9" x14ac:dyDescent="0.2">
      <c r="C3580" s="152"/>
      <c r="D3580" s="152"/>
      <c r="E3580" s="152"/>
      <c r="F3580" s="153"/>
      <c r="G3580" s="153"/>
      <c r="H3580" s="154"/>
      <c r="I3580" s="152"/>
    </row>
    <row r="3581" spans="3:9" x14ac:dyDescent="0.2">
      <c r="C3581" s="152"/>
      <c r="D3581" s="152"/>
      <c r="E3581" s="152"/>
      <c r="F3581" s="153"/>
      <c r="G3581" s="153"/>
      <c r="H3581" s="154"/>
      <c r="I3581" s="152"/>
    </row>
    <row r="3582" spans="3:9" x14ac:dyDescent="0.2">
      <c r="C3582" s="152"/>
      <c r="D3582" s="152"/>
      <c r="E3582" s="152"/>
      <c r="F3582" s="153"/>
      <c r="G3582" s="153"/>
      <c r="H3582" s="154"/>
      <c r="I3582" s="152"/>
    </row>
    <row r="3583" spans="3:9" x14ac:dyDescent="0.2">
      <c r="C3583" s="152"/>
      <c r="D3583" s="152"/>
      <c r="E3583" s="152"/>
      <c r="F3583" s="153"/>
      <c r="G3583" s="153"/>
      <c r="H3583" s="154"/>
      <c r="I3583" s="152"/>
    </row>
    <row r="3584" spans="3:9" x14ac:dyDescent="0.2">
      <c r="C3584" s="152"/>
      <c r="D3584" s="152"/>
      <c r="E3584" s="152"/>
      <c r="F3584" s="153"/>
      <c r="G3584" s="153"/>
      <c r="H3584" s="154"/>
      <c r="I3584" s="152"/>
    </row>
    <row r="3585" spans="3:9" x14ac:dyDescent="0.2">
      <c r="C3585" s="152"/>
      <c r="D3585" s="152"/>
      <c r="E3585" s="152"/>
      <c r="F3585" s="153"/>
      <c r="G3585" s="153"/>
      <c r="H3585" s="154"/>
      <c r="I3585" s="152"/>
    </row>
    <row r="3586" spans="3:9" x14ac:dyDescent="0.2">
      <c r="C3586" s="152"/>
      <c r="D3586" s="152"/>
      <c r="E3586" s="152"/>
      <c r="F3586" s="153"/>
      <c r="G3586" s="153"/>
      <c r="H3586" s="154"/>
      <c r="I3586" s="152"/>
    </row>
    <row r="3587" spans="3:9" x14ac:dyDescent="0.2">
      <c r="C3587" s="152"/>
      <c r="D3587" s="152"/>
      <c r="E3587" s="152"/>
      <c r="F3587" s="153"/>
      <c r="G3587" s="153"/>
      <c r="H3587" s="154"/>
      <c r="I3587" s="152"/>
    </row>
    <row r="3588" spans="3:9" x14ac:dyDescent="0.2">
      <c r="C3588" s="152"/>
      <c r="D3588" s="152"/>
      <c r="E3588" s="152"/>
      <c r="F3588" s="153"/>
      <c r="G3588" s="153"/>
      <c r="H3588" s="154"/>
      <c r="I3588" s="152"/>
    </row>
    <row r="3589" spans="3:9" x14ac:dyDescent="0.2">
      <c r="C3589" s="152"/>
      <c r="D3589" s="152"/>
      <c r="E3589" s="152"/>
      <c r="F3589" s="153"/>
      <c r="G3589" s="153"/>
      <c r="H3589" s="154"/>
      <c r="I3589" s="152"/>
    </row>
    <row r="3590" spans="3:9" x14ac:dyDescent="0.2">
      <c r="C3590" s="152"/>
      <c r="D3590" s="152"/>
      <c r="E3590" s="152"/>
      <c r="F3590" s="153"/>
      <c r="G3590" s="153"/>
      <c r="H3590" s="154"/>
      <c r="I3590" s="152"/>
    </row>
    <row r="3591" spans="3:9" x14ac:dyDescent="0.2">
      <c r="C3591" s="152"/>
      <c r="D3591" s="152"/>
      <c r="E3591" s="152"/>
      <c r="F3591" s="153"/>
      <c r="G3591" s="153"/>
      <c r="H3591" s="154"/>
      <c r="I3591" s="152"/>
    </row>
    <row r="3592" spans="3:9" x14ac:dyDescent="0.2">
      <c r="C3592" s="152"/>
      <c r="D3592" s="152"/>
      <c r="E3592" s="152"/>
      <c r="F3592" s="153"/>
      <c r="G3592" s="153"/>
      <c r="H3592" s="154"/>
      <c r="I3592" s="152"/>
    </row>
    <row r="3593" spans="3:9" x14ac:dyDescent="0.2">
      <c r="C3593" s="152"/>
      <c r="D3593" s="152"/>
      <c r="E3593" s="152"/>
      <c r="F3593" s="153"/>
      <c r="G3593" s="153"/>
      <c r="H3593" s="154"/>
      <c r="I3593" s="152"/>
    </row>
    <row r="3594" spans="3:9" x14ac:dyDescent="0.2">
      <c r="C3594" s="152"/>
      <c r="D3594" s="152"/>
      <c r="E3594" s="152"/>
      <c r="F3594" s="153"/>
      <c r="G3594" s="153"/>
      <c r="H3594" s="154"/>
      <c r="I3594" s="152"/>
    </row>
    <row r="3595" spans="3:9" x14ac:dyDescent="0.2">
      <c r="C3595" s="152"/>
      <c r="D3595" s="152"/>
      <c r="E3595" s="152"/>
      <c r="F3595" s="153"/>
      <c r="G3595" s="153"/>
      <c r="H3595" s="154"/>
      <c r="I3595" s="152"/>
    </row>
    <row r="3596" spans="3:9" x14ac:dyDescent="0.2">
      <c r="C3596" s="152"/>
      <c r="D3596" s="152"/>
      <c r="E3596" s="152"/>
      <c r="F3596" s="153"/>
      <c r="G3596" s="153"/>
      <c r="H3596" s="154"/>
      <c r="I3596" s="152"/>
    </row>
    <row r="3597" spans="3:9" x14ac:dyDescent="0.2">
      <c r="C3597" s="152"/>
      <c r="D3597" s="152"/>
      <c r="E3597" s="152"/>
      <c r="F3597" s="153"/>
      <c r="G3597" s="153"/>
      <c r="H3597" s="154"/>
      <c r="I3597" s="152"/>
    </row>
    <row r="3598" spans="3:9" x14ac:dyDescent="0.2">
      <c r="C3598" s="152"/>
      <c r="D3598" s="152"/>
      <c r="E3598" s="152"/>
      <c r="F3598" s="153"/>
      <c r="G3598" s="153"/>
      <c r="H3598" s="154"/>
      <c r="I3598" s="152"/>
    </row>
    <row r="3599" spans="3:9" x14ac:dyDescent="0.2">
      <c r="C3599" s="152"/>
      <c r="D3599" s="152"/>
      <c r="E3599" s="152"/>
      <c r="F3599" s="153"/>
      <c r="G3599" s="153"/>
      <c r="H3599" s="154"/>
      <c r="I3599" s="152"/>
    </row>
    <row r="3600" spans="3:9" x14ac:dyDescent="0.2">
      <c r="C3600" s="152"/>
      <c r="D3600" s="152"/>
      <c r="E3600" s="152"/>
      <c r="F3600" s="153"/>
      <c r="G3600" s="153"/>
      <c r="H3600" s="154"/>
      <c r="I3600" s="152"/>
    </row>
    <row r="3601" spans="3:9" x14ac:dyDescent="0.2">
      <c r="C3601" s="152"/>
      <c r="D3601" s="152"/>
      <c r="E3601" s="152"/>
      <c r="F3601" s="153"/>
      <c r="G3601" s="153"/>
      <c r="H3601" s="154"/>
      <c r="I3601" s="152"/>
    </row>
    <row r="3602" spans="3:9" x14ac:dyDescent="0.2">
      <c r="C3602" s="152"/>
      <c r="D3602" s="152"/>
      <c r="E3602" s="152"/>
      <c r="F3602" s="153"/>
      <c r="G3602" s="153"/>
      <c r="H3602" s="154"/>
      <c r="I3602" s="152"/>
    </row>
    <row r="3603" spans="3:9" x14ac:dyDescent="0.2">
      <c r="C3603" s="152"/>
      <c r="D3603" s="152"/>
      <c r="E3603" s="152"/>
      <c r="F3603" s="153"/>
      <c r="G3603" s="153"/>
      <c r="H3603" s="154"/>
      <c r="I3603" s="152"/>
    </row>
    <row r="3604" spans="3:9" x14ac:dyDescent="0.2">
      <c r="C3604" s="152"/>
      <c r="D3604" s="152"/>
      <c r="E3604" s="152"/>
      <c r="F3604" s="153"/>
      <c r="G3604" s="153"/>
      <c r="H3604" s="154"/>
      <c r="I3604" s="152"/>
    </row>
    <row r="3605" spans="3:9" x14ac:dyDescent="0.2">
      <c r="C3605" s="152"/>
      <c r="D3605" s="152"/>
      <c r="E3605" s="152"/>
      <c r="F3605" s="153"/>
      <c r="G3605" s="153"/>
      <c r="H3605" s="154"/>
      <c r="I3605" s="152"/>
    </row>
    <row r="3606" spans="3:9" x14ac:dyDescent="0.2">
      <c r="C3606" s="152"/>
      <c r="D3606" s="152"/>
      <c r="E3606" s="152"/>
      <c r="F3606" s="153"/>
      <c r="G3606" s="153"/>
      <c r="H3606" s="154"/>
      <c r="I3606" s="152"/>
    </row>
    <row r="3607" spans="3:9" x14ac:dyDescent="0.2">
      <c r="C3607" s="152"/>
      <c r="D3607" s="152"/>
      <c r="E3607" s="152"/>
      <c r="F3607" s="153"/>
      <c r="G3607" s="153"/>
      <c r="H3607" s="154"/>
      <c r="I3607" s="152"/>
    </row>
    <row r="3608" spans="3:9" x14ac:dyDescent="0.2">
      <c r="C3608" s="152"/>
      <c r="D3608" s="152"/>
      <c r="E3608" s="152"/>
      <c r="F3608" s="153"/>
      <c r="G3608" s="153"/>
      <c r="H3608" s="154"/>
      <c r="I3608" s="152"/>
    </row>
    <row r="3609" spans="3:9" x14ac:dyDescent="0.2">
      <c r="C3609" s="152"/>
      <c r="D3609" s="152"/>
      <c r="E3609" s="152"/>
      <c r="F3609" s="153"/>
      <c r="G3609" s="153"/>
      <c r="H3609" s="154"/>
      <c r="I3609" s="152"/>
    </row>
    <row r="3610" spans="3:9" x14ac:dyDescent="0.2">
      <c r="C3610" s="152"/>
      <c r="D3610" s="152"/>
      <c r="E3610" s="152"/>
      <c r="F3610" s="153"/>
      <c r="G3610" s="153"/>
      <c r="H3610" s="154"/>
      <c r="I3610" s="152"/>
    </row>
    <row r="3611" spans="3:9" x14ac:dyDescent="0.2">
      <c r="C3611" s="152"/>
      <c r="D3611" s="152"/>
      <c r="E3611" s="152"/>
      <c r="F3611" s="153"/>
      <c r="G3611" s="153"/>
      <c r="H3611" s="154"/>
      <c r="I3611" s="152"/>
    </row>
    <row r="3612" spans="3:9" x14ac:dyDescent="0.2">
      <c r="C3612" s="152"/>
      <c r="D3612" s="152"/>
      <c r="E3612" s="152"/>
      <c r="F3612" s="153"/>
      <c r="G3612" s="153"/>
      <c r="H3612" s="154"/>
      <c r="I3612" s="152"/>
    </row>
    <row r="3613" spans="3:9" x14ac:dyDescent="0.2">
      <c r="C3613" s="152"/>
      <c r="D3613" s="152"/>
      <c r="E3613" s="152"/>
      <c r="F3613" s="153"/>
      <c r="G3613" s="153"/>
      <c r="H3613" s="154"/>
      <c r="I3613" s="152"/>
    </row>
    <row r="3614" spans="3:9" x14ac:dyDescent="0.2">
      <c r="C3614" s="152"/>
      <c r="D3614" s="152"/>
      <c r="E3614" s="152"/>
      <c r="F3614" s="153"/>
      <c r="G3614" s="153"/>
      <c r="H3614" s="154"/>
      <c r="I3614" s="152"/>
    </row>
    <row r="3615" spans="3:9" x14ac:dyDescent="0.2">
      <c r="C3615" s="152"/>
      <c r="D3615" s="152"/>
      <c r="E3615" s="152"/>
      <c r="F3615" s="153"/>
      <c r="G3615" s="153"/>
      <c r="H3615" s="154"/>
      <c r="I3615" s="152"/>
    </row>
    <row r="3616" spans="3:9" x14ac:dyDescent="0.2">
      <c r="C3616" s="152"/>
      <c r="D3616" s="152"/>
      <c r="E3616" s="152"/>
      <c r="F3616" s="153"/>
      <c r="G3616" s="153"/>
      <c r="H3616" s="154"/>
      <c r="I3616" s="152"/>
    </row>
    <row r="3617" spans="3:9" x14ac:dyDescent="0.2">
      <c r="C3617" s="152"/>
      <c r="D3617" s="152"/>
      <c r="E3617" s="152"/>
      <c r="F3617" s="153"/>
      <c r="G3617" s="153"/>
      <c r="H3617" s="154"/>
      <c r="I3617" s="152"/>
    </row>
    <row r="3618" spans="3:9" x14ac:dyDescent="0.2">
      <c r="C3618" s="152"/>
      <c r="D3618" s="152"/>
      <c r="E3618" s="152"/>
      <c r="F3618" s="153"/>
      <c r="G3618" s="153"/>
      <c r="H3618" s="154"/>
      <c r="I3618" s="152"/>
    </row>
    <row r="3619" spans="3:9" x14ac:dyDescent="0.2">
      <c r="C3619" s="152"/>
      <c r="D3619" s="152"/>
      <c r="E3619" s="152"/>
      <c r="F3619" s="153"/>
      <c r="G3619" s="153"/>
      <c r="H3619" s="154"/>
      <c r="I3619" s="152"/>
    </row>
    <row r="3620" spans="3:9" x14ac:dyDescent="0.2">
      <c r="C3620" s="152"/>
      <c r="D3620" s="152"/>
      <c r="E3620" s="152"/>
      <c r="F3620" s="153"/>
      <c r="G3620" s="153"/>
      <c r="H3620" s="154"/>
      <c r="I3620" s="152"/>
    </row>
    <row r="3621" spans="3:9" x14ac:dyDescent="0.2">
      <c r="C3621" s="152"/>
      <c r="D3621" s="152"/>
      <c r="E3621" s="152"/>
      <c r="F3621" s="153"/>
      <c r="G3621" s="153"/>
      <c r="H3621" s="154"/>
      <c r="I3621" s="152"/>
    </row>
    <row r="3622" spans="3:9" x14ac:dyDescent="0.2">
      <c r="C3622" s="152"/>
      <c r="D3622" s="152"/>
      <c r="E3622" s="152"/>
      <c r="F3622" s="153"/>
      <c r="G3622" s="153"/>
      <c r="H3622" s="154"/>
      <c r="I3622" s="152"/>
    </row>
    <row r="3623" spans="3:9" x14ac:dyDescent="0.2">
      <c r="C3623" s="152"/>
      <c r="D3623" s="152"/>
      <c r="E3623" s="152"/>
      <c r="F3623" s="153"/>
      <c r="G3623" s="153"/>
      <c r="H3623" s="154"/>
      <c r="I3623" s="152"/>
    </row>
    <row r="3624" spans="3:9" x14ac:dyDescent="0.2">
      <c r="C3624" s="152"/>
      <c r="D3624" s="152"/>
      <c r="E3624" s="152"/>
      <c r="F3624" s="153"/>
      <c r="G3624" s="153"/>
      <c r="H3624" s="154"/>
      <c r="I3624" s="152"/>
    </row>
    <row r="3625" spans="3:9" x14ac:dyDescent="0.2">
      <c r="C3625" s="152"/>
      <c r="D3625" s="152"/>
      <c r="E3625" s="152"/>
      <c r="F3625" s="153"/>
      <c r="G3625" s="153"/>
      <c r="H3625" s="154"/>
      <c r="I3625" s="152"/>
    </row>
    <row r="3626" spans="3:9" x14ac:dyDescent="0.2">
      <c r="C3626" s="152"/>
      <c r="D3626" s="152"/>
      <c r="E3626" s="152"/>
      <c r="F3626" s="153"/>
      <c r="G3626" s="153"/>
      <c r="H3626" s="154"/>
      <c r="I3626" s="152"/>
    </row>
    <row r="3627" spans="3:9" x14ac:dyDescent="0.2">
      <c r="C3627" s="152"/>
      <c r="D3627" s="152"/>
      <c r="E3627" s="152"/>
      <c r="F3627" s="153"/>
      <c r="G3627" s="153"/>
      <c r="H3627" s="154"/>
      <c r="I3627" s="152"/>
    </row>
    <row r="3628" spans="3:9" x14ac:dyDescent="0.2">
      <c r="C3628" s="152"/>
      <c r="D3628" s="152"/>
      <c r="E3628" s="152"/>
      <c r="F3628" s="153"/>
      <c r="G3628" s="153"/>
      <c r="H3628" s="154"/>
      <c r="I3628" s="152"/>
    </row>
    <row r="3629" spans="3:9" x14ac:dyDescent="0.2">
      <c r="C3629" s="152"/>
      <c r="D3629" s="152"/>
      <c r="E3629" s="152"/>
      <c r="F3629" s="153"/>
      <c r="G3629" s="153"/>
      <c r="H3629" s="154"/>
      <c r="I3629" s="152"/>
    </row>
    <row r="3630" spans="3:9" x14ac:dyDescent="0.2">
      <c r="C3630" s="152"/>
      <c r="D3630" s="152"/>
      <c r="E3630" s="152"/>
      <c r="F3630" s="153"/>
      <c r="G3630" s="153"/>
      <c r="H3630" s="154"/>
      <c r="I3630" s="152"/>
    </row>
    <row r="3631" spans="3:9" x14ac:dyDescent="0.2">
      <c r="C3631" s="152"/>
      <c r="D3631" s="152"/>
      <c r="E3631" s="152"/>
      <c r="F3631" s="153"/>
      <c r="G3631" s="153"/>
      <c r="H3631" s="154"/>
      <c r="I3631" s="152"/>
    </row>
    <row r="3632" spans="3:9" x14ac:dyDescent="0.2">
      <c r="C3632" s="152"/>
      <c r="D3632" s="152"/>
      <c r="E3632" s="152"/>
      <c r="F3632" s="153"/>
      <c r="G3632" s="153"/>
      <c r="H3632" s="154"/>
      <c r="I3632" s="152"/>
    </row>
    <row r="3633" spans="3:9" x14ac:dyDescent="0.2">
      <c r="C3633" s="152"/>
      <c r="D3633" s="152"/>
      <c r="E3633" s="152"/>
      <c r="F3633" s="153"/>
      <c r="G3633" s="153"/>
      <c r="H3633" s="154"/>
      <c r="I3633" s="152"/>
    </row>
    <row r="3634" spans="3:9" x14ac:dyDescent="0.2">
      <c r="C3634" s="152"/>
      <c r="D3634" s="152"/>
      <c r="E3634" s="152"/>
      <c r="F3634" s="153"/>
      <c r="G3634" s="153"/>
      <c r="H3634" s="154"/>
      <c r="I3634" s="152"/>
    </row>
    <row r="3635" spans="3:9" x14ac:dyDescent="0.2">
      <c r="C3635" s="152"/>
      <c r="D3635" s="152"/>
      <c r="E3635" s="152"/>
      <c r="F3635" s="153"/>
      <c r="G3635" s="153"/>
      <c r="H3635" s="154"/>
      <c r="I3635" s="152"/>
    </row>
    <row r="3636" spans="3:9" x14ac:dyDescent="0.2">
      <c r="C3636" s="152"/>
      <c r="D3636" s="152"/>
      <c r="E3636" s="152"/>
      <c r="F3636" s="153"/>
      <c r="G3636" s="153"/>
      <c r="H3636" s="154"/>
      <c r="I3636" s="152"/>
    </row>
    <row r="3637" spans="3:9" x14ac:dyDescent="0.2">
      <c r="C3637" s="152"/>
      <c r="D3637" s="152"/>
      <c r="E3637" s="152"/>
      <c r="F3637" s="153"/>
      <c r="G3637" s="153"/>
      <c r="H3637" s="154"/>
      <c r="I3637" s="152"/>
    </row>
    <row r="3638" spans="3:9" x14ac:dyDescent="0.2">
      <c r="C3638" s="152"/>
      <c r="D3638" s="152"/>
      <c r="E3638" s="152"/>
      <c r="F3638" s="153"/>
      <c r="G3638" s="153"/>
      <c r="H3638" s="154"/>
      <c r="I3638" s="152"/>
    </row>
    <row r="3639" spans="3:9" x14ac:dyDescent="0.2">
      <c r="C3639" s="152"/>
      <c r="D3639" s="152"/>
      <c r="E3639" s="152"/>
      <c r="F3639" s="153"/>
      <c r="G3639" s="153"/>
      <c r="H3639" s="154"/>
      <c r="I3639" s="152"/>
    </row>
    <row r="3640" spans="3:9" x14ac:dyDescent="0.2">
      <c r="C3640" s="152"/>
      <c r="D3640" s="152"/>
      <c r="E3640" s="152"/>
      <c r="F3640" s="153"/>
      <c r="G3640" s="153"/>
      <c r="H3640" s="154"/>
      <c r="I3640" s="152"/>
    </row>
    <row r="3641" spans="3:9" x14ac:dyDescent="0.2">
      <c r="C3641" s="152"/>
      <c r="D3641" s="152"/>
      <c r="E3641" s="152"/>
      <c r="F3641" s="153"/>
      <c r="G3641" s="153"/>
      <c r="H3641" s="154"/>
      <c r="I3641" s="152"/>
    </row>
    <row r="3642" spans="3:9" x14ac:dyDescent="0.2">
      <c r="C3642" s="152"/>
      <c r="D3642" s="152"/>
      <c r="E3642" s="152"/>
      <c r="F3642" s="153"/>
      <c r="G3642" s="153"/>
      <c r="H3642" s="154"/>
      <c r="I3642" s="152"/>
    </row>
    <row r="3643" spans="3:9" x14ac:dyDescent="0.2">
      <c r="C3643" s="152"/>
      <c r="D3643" s="152"/>
      <c r="E3643" s="152"/>
      <c r="F3643" s="153"/>
      <c r="G3643" s="153"/>
      <c r="H3643" s="154"/>
      <c r="I3643" s="152"/>
    </row>
    <row r="3644" spans="3:9" x14ac:dyDescent="0.2">
      <c r="C3644" s="152"/>
      <c r="D3644" s="152"/>
      <c r="E3644" s="152"/>
      <c r="F3644" s="153"/>
      <c r="G3644" s="153"/>
      <c r="H3644" s="154"/>
      <c r="I3644" s="152"/>
    </row>
    <row r="3645" spans="3:9" x14ac:dyDescent="0.2">
      <c r="C3645" s="152"/>
      <c r="D3645" s="152"/>
      <c r="E3645" s="152"/>
      <c r="F3645" s="153"/>
      <c r="G3645" s="153"/>
      <c r="H3645" s="154"/>
      <c r="I3645" s="152"/>
    </row>
    <row r="3646" spans="3:9" x14ac:dyDescent="0.2">
      <c r="C3646" s="152"/>
      <c r="D3646" s="152"/>
      <c r="E3646" s="152"/>
      <c r="F3646" s="153"/>
      <c r="G3646" s="153"/>
      <c r="H3646" s="154"/>
      <c r="I3646" s="152"/>
    </row>
    <row r="3647" spans="3:9" x14ac:dyDescent="0.2">
      <c r="C3647" s="152"/>
      <c r="D3647" s="152"/>
      <c r="E3647" s="152"/>
      <c r="F3647" s="153"/>
      <c r="G3647" s="153"/>
      <c r="H3647" s="154"/>
      <c r="I3647" s="152"/>
    </row>
    <row r="3648" spans="3:9" x14ac:dyDescent="0.2">
      <c r="C3648" s="152"/>
      <c r="D3648" s="152"/>
      <c r="E3648" s="152"/>
      <c r="F3648" s="153"/>
      <c r="G3648" s="153"/>
      <c r="H3648" s="154"/>
      <c r="I3648" s="152"/>
    </row>
    <row r="3649" spans="3:9" x14ac:dyDescent="0.2">
      <c r="C3649" s="152"/>
      <c r="D3649" s="152"/>
      <c r="E3649" s="152"/>
      <c r="F3649" s="153"/>
      <c r="G3649" s="153"/>
      <c r="H3649" s="154"/>
      <c r="I3649" s="152"/>
    </row>
    <row r="3650" spans="3:9" x14ac:dyDescent="0.2">
      <c r="C3650" s="152"/>
      <c r="D3650" s="152"/>
      <c r="E3650" s="152"/>
      <c r="F3650" s="153"/>
      <c r="G3650" s="153"/>
      <c r="H3650" s="154"/>
      <c r="I3650" s="152"/>
    </row>
    <row r="3651" spans="3:9" x14ac:dyDescent="0.2">
      <c r="C3651" s="152"/>
      <c r="D3651" s="152"/>
      <c r="E3651" s="152"/>
      <c r="F3651" s="153"/>
      <c r="G3651" s="153"/>
      <c r="H3651" s="154"/>
      <c r="I3651" s="152"/>
    </row>
    <row r="3652" spans="3:9" x14ac:dyDescent="0.2">
      <c r="C3652" s="152"/>
      <c r="D3652" s="152"/>
      <c r="E3652" s="152"/>
      <c r="F3652" s="153"/>
      <c r="G3652" s="153"/>
      <c r="H3652" s="154"/>
      <c r="I3652" s="152"/>
    </row>
    <row r="3653" spans="3:9" x14ac:dyDescent="0.2">
      <c r="C3653" s="152"/>
      <c r="D3653" s="152"/>
      <c r="E3653" s="152"/>
      <c r="F3653" s="153"/>
      <c r="G3653" s="153"/>
      <c r="H3653" s="154"/>
      <c r="I3653" s="152"/>
    </row>
    <row r="3654" spans="3:9" x14ac:dyDescent="0.2">
      <c r="C3654" s="152"/>
      <c r="D3654" s="152"/>
      <c r="E3654" s="152"/>
      <c r="F3654" s="153"/>
      <c r="G3654" s="153"/>
      <c r="H3654" s="154"/>
      <c r="I3654" s="152"/>
    </row>
    <row r="3655" spans="3:9" x14ac:dyDescent="0.2">
      <c r="C3655" s="152"/>
      <c r="D3655" s="152"/>
      <c r="E3655" s="152"/>
      <c r="F3655" s="153"/>
      <c r="G3655" s="153"/>
      <c r="H3655" s="154"/>
      <c r="I3655" s="152"/>
    </row>
    <row r="3656" spans="3:9" x14ac:dyDescent="0.2">
      <c r="C3656" s="152"/>
      <c r="D3656" s="152"/>
      <c r="E3656" s="152"/>
      <c r="F3656" s="153"/>
      <c r="G3656" s="153"/>
      <c r="H3656" s="154"/>
      <c r="I3656" s="152"/>
    </row>
    <row r="3657" spans="3:9" x14ac:dyDescent="0.2">
      <c r="C3657" s="152"/>
      <c r="D3657" s="152"/>
      <c r="E3657" s="152"/>
      <c r="F3657" s="153"/>
      <c r="G3657" s="153"/>
      <c r="H3657" s="154"/>
      <c r="I3657" s="152"/>
    </row>
    <row r="3658" spans="3:9" x14ac:dyDescent="0.2">
      <c r="C3658" s="152"/>
      <c r="D3658" s="152"/>
      <c r="E3658" s="152"/>
      <c r="F3658" s="153"/>
      <c r="G3658" s="153"/>
      <c r="H3658" s="154"/>
      <c r="I3658" s="152"/>
    </row>
    <row r="3659" spans="3:9" x14ac:dyDescent="0.2">
      <c r="C3659" s="152"/>
      <c r="D3659" s="152"/>
      <c r="E3659" s="152"/>
      <c r="F3659" s="153"/>
      <c r="G3659" s="153"/>
      <c r="H3659" s="154"/>
      <c r="I3659" s="152"/>
    </row>
    <row r="3660" spans="3:9" x14ac:dyDescent="0.2">
      <c r="C3660" s="152"/>
      <c r="D3660" s="152"/>
      <c r="E3660" s="152"/>
      <c r="F3660" s="153"/>
      <c r="G3660" s="153"/>
      <c r="H3660" s="154"/>
      <c r="I3660" s="152"/>
    </row>
    <row r="3661" spans="3:9" x14ac:dyDescent="0.2">
      <c r="C3661" s="152"/>
      <c r="D3661" s="152"/>
      <c r="E3661" s="152"/>
      <c r="F3661" s="153"/>
      <c r="G3661" s="153"/>
      <c r="H3661" s="154"/>
      <c r="I3661" s="152"/>
    </row>
    <row r="3662" spans="3:9" x14ac:dyDescent="0.2">
      <c r="C3662" s="152"/>
      <c r="D3662" s="152"/>
      <c r="E3662" s="152"/>
      <c r="F3662" s="153"/>
      <c r="G3662" s="153"/>
      <c r="H3662" s="154"/>
      <c r="I3662" s="152"/>
    </row>
    <row r="3663" spans="3:9" x14ac:dyDescent="0.2">
      <c r="C3663" s="152"/>
      <c r="D3663" s="152"/>
      <c r="E3663" s="152"/>
      <c r="F3663" s="153"/>
      <c r="G3663" s="153"/>
      <c r="H3663" s="154"/>
      <c r="I3663" s="152"/>
    </row>
    <row r="3664" spans="3:9" x14ac:dyDescent="0.2">
      <c r="C3664" s="152"/>
      <c r="D3664" s="152"/>
      <c r="E3664" s="152"/>
      <c r="F3664" s="153"/>
      <c r="G3664" s="153"/>
      <c r="H3664" s="154"/>
      <c r="I3664" s="152"/>
    </row>
    <row r="3665" spans="3:9" x14ac:dyDescent="0.2">
      <c r="C3665" s="152"/>
      <c r="D3665" s="152"/>
      <c r="E3665" s="152"/>
      <c r="F3665" s="153"/>
      <c r="G3665" s="153"/>
      <c r="H3665" s="154"/>
      <c r="I3665" s="152"/>
    </row>
    <row r="3666" spans="3:9" x14ac:dyDescent="0.2">
      <c r="C3666" s="152"/>
      <c r="D3666" s="152"/>
      <c r="E3666" s="152"/>
      <c r="F3666" s="153"/>
      <c r="G3666" s="153"/>
      <c r="H3666" s="154"/>
      <c r="I3666" s="152"/>
    </row>
    <row r="3667" spans="3:9" x14ac:dyDescent="0.2">
      <c r="C3667" s="152"/>
      <c r="D3667" s="152"/>
      <c r="E3667" s="152"/>
      <c r="F3667" s="153"/>
      <c r="G3667" s="153"/>
      <c r="H3667" s="154"/>
      <c r="I3667" s="152"/>
    </row>
    <row r="3668" spans="3:9" x14ac:dyDescent="0.2">
      <c r="C3668" s="152"/>
      <c r="D3668" s="152"/>
      <c r="E3668" s="152"/>
      <c r="F3668" s="153"/>
      <c r="G3668" s="153"/>
      <c r="H3668" s="154"/>
      <c r="I3668" s="152"/>
    </row>
    <row r="3669" spans="3:9" x14ac:dyDescent="0.2">
      <c r="C3669" s="152"/>
      <c r="D3669" s="152"/>
      <c r="E3669" s="152"/>
      <c r="F3669" s="153"/>
      <c r="G3669" s="153"/>
      <c r="H3669" s="154"/>
      <c r="I3669" s="152"/>
    </row>
    <row r="3670" spans="3:9" x14ac:dyDescent="0.2">
      <c r="C3670" s="152"/>
      <c r="D3670" s="152"/>
      <c r="E3670" s="152"/>
      <c r="F3670" s="153"/>
      <c r="G3670" s="153"/>
      <c r="H3670" s="154"/>
      <c r="I3670" s="152"/>
    </row>
    <row r="3671" spans="3:9" x14ac:dyDescent="0.2">
      <c r="C3671" s="152"/>
      <c r="D3671" s="152"/>
      <c r="E3671" s="152"/>
      <c r="F3671" s="153"/>
      <c r="G3671" s="153"/>
      <c r="H3671" s="154"/>
      <c r="I3671" s="152"/>
    </row>
    <row r="3672" spans="3:9" x14ac:dyDescent="0.2">
      <c r="C3672" s="152"/>
      <c r="D3672" s="152"/>
      <c r="E3672" s="152"/>
      <c r="F3672" s="153"/>
      <c r="G3672" s="153"/>
      <c r="H3672" s="154"/>
      <c r="I3672" s="152"/>
    </row>
    <row r="3673" spans="3:9" x14ac:dyDescent="0.2">
      <c r="C3673" s="152"/>
      <c r="D3673" s="152"/>
      <c r="E3673" s="152"/>
      <c r="F3673" s="153"/>
      <c r="G3673" s="153"/>
      <c r="H3673" s="154"/>
      <c r="I3673" s="152"/>
    </row>
    <row r="3674" spans="3:9" x14ac:dyDescent="0.2">
      <c r="C3674" s="152"/>
      <c r="D3674" s="152"/>
      <c r="E3674" s="152"/>
      <c r="F3674" s="153"/>
      <c r="G3674" s="153"/>
      <c r="H3674" s="154"/>
      <c r="I3674" s="152"/>
    </row>
    <row r="3675" spans="3:9" x14ac:dyDescent="0.2">
      <c r="C3675" s="152"/>
      <c r="D3675" s="152"/>
      <c r="E3675" s="152"/>
      <c r="F3675" s="153"/>
      <c r="G3675" s="153"/>
      <c r="H3675" s="154"/>
      <c r="I3675" s="152"/>
    </row>
    <row r="3676" spans="3:9" x14ac:dyDescent="0.2">
      <c r="C3676" s="152"/>
      <c r="D3676" s="152"/>
      <c r="E3676" s="152"/>
      <c r="F3676" s="153"/>
      <c r="G3676" s="153"/>
      <c r="H3676" s="154"/>
      <c r="I3676" s="152"/>
    </row>
    <row r="3677" spans="3:9" x14ac:dyDescent="0.2">
      <c r="C3677" s="152"/>
      <c r="D3677" s="152"/>
      <c r="E3677" s="152"/>
      <c r="F3677" s="153"/>
      <c r="G3677" s="153"/>
      <c r="H3677" s="154"/>
      <c r="I3677" s="152"/>
    </row>
    <row r="3678" spans="3:9" x14ac:dyDescent="0.2">
      <c r="C3678" s="152"/>
      <c r="D3678" s="152"/>
      <c r="E3678" s="152"/>
      <c r="F3678" s="153"/>
      <c r="G3678" s="153"/>
      <c r="H3678" s="154"/>
      <c r="I3678" s="152"/>
    </row>
    <row r="3679" spans="3:9" x14ac:dyDescent="0.2">
      <c r="C3679" s="152"/>
      <c r="D3679" s="152"/>
      <c r="E3679" s="152"/>
      <c r="F3679" s="153"/>
      <c r="G3679" s="153"/>
      <c r="H3679" s="154"/>
      <c r="I3679" s="152"/>
    </row>
    <row r="3680" spans="3:9" x14ac:dyDescent="0.2">
      <c r="C3680" s="152"/>
      <c r="D3680" s="152"/>
      <c r="E3680" s="152"/>
      <c r="F3680" s="153"/>
      <c r="G3680" s="153"/>
      <c r="H3680" s="154"/>
      <c r="I3680" s="152"/>
    </row>
    <row r="3681" spans="3:9" x14ac:dyDescent="0.2">
      <c r="C3681" s="152"/>
      <c r="D3681" s="152"/>
      <c r="E3681" s="152"/>
      <c r="F3681" s="153"/>
      <c r="G3681" s="153"/>
      <c r="H3681" s="154"/>
      <c r="I3681" s="152"/>
    </row>
    <row r="3682" spans="3:9" x14ac:dyDescent="0.2">
      <c r="C3682" s="152"/>
      <c r="D3682" s="152"/>
      <c r="E3682" s="152"/>
      <c r="F3682" s="153"/>
      <c r="G3682" s="153"/>
      <c r="H3682" s="154"/>
      <c r="I3682" s="152"/>
    </row>
    <row r="3683" spans="3:9" x14ac:dyDescent="0.2">
      <c r="C3683" s="152"/>
      <c r="D3683" s="152"/>
      <c r="E3683" s="152"/>
      <c r="F3683" s="153"/>
      <c r="G3683" s="153"/>
      <c r="H3683" s="154"/>
      <c r="I3683" s="152"/>
    </row>
    <row r="3684" spans="3:9" x14ac:dyDescent="0.2">
      <c r="C3684" s="152"/>
      <c r="D3684" s="152"/>
      <c r="E3684" s="152"/>
      <c r="F3684" s="153"/>
      <c r="G3684" s="153"/>
      <c r="H3684" s="154"/>
      <c r="I3684" s="152"/>
    </row>
    <row r="3685" spans="3:9" x14ac:dyDescent="0.2">
      <c r="C3685" s="152"/>
      <c r="D3685" s="152"/>
      <c r="E3685" s="152"/>
      <c r="F3685" s="153"/>
      <c r="G3685" s="153"/>
      <c r="H3685" s="154"/>
      <c r="I3685" s="152"/>
    </row>
    <row r="3686" spans="3:9" x14ac:dyDescent="0.2">
      <c r="C3686" s="152"/>
      <c r="D3686" s="152"/>
      <c r="E3686" s="152"/>
      <c r="F3686" s="153"/>
      <c r="G3686" s="153"/>
      <c r="H3686" s="154"/>
      <c r="I3686" s="152"/>
    </row>
    <row r="3687" spans="3:9" x14ac:dyDescent="0.2">
      <c r="C3687" s="152"/>
      <c r="D3687" s="152"/>
      <c r="E3687" s="152"/>
      <c r="F3687" s="153"/>
      <c r="G3687" s="153"/>
      <c r="H3687" s="154"/>
      <c r="I3687" s="152"/>
    </row>
    <row r="3688" spans="3:9" x14ac:dyDescent="0.2">
      <c r="C3688" s="152"/>
      <c r="D3688" s="152"/>
      <c r="E3688" s="152"/>
      <c r="F3688" s="153"/>
      <c r="G3688" s="153"/>
      <c r="H3688" s="154"/>
      <c r="I3688" s="152"/>
    </row>
    <row r="3689" spans="3:9" x14ac:dyDescent="0.2">
      <c r="C3689" s="152"/>
      <c r="D3689" s="152"/>
      <c r="E3689" s="152"/>
      <c r="F3689" s="153"/>
      <c r="G3689" s="153"/>
      <c r="H3689" s="154"/>
      <c r="I3689" s="152"/>
    </row>
    <row r="3690" spans="3:9" x14ac:dyDescent="0.2">
      <c r="C3690" s="152"/>
      <c r="D3690" s="152"/>
      <c r="E3690" s="152"/>
      <c r="F3690" s="153"/>
      <c r="G3690" s="153"/>
      <c r="H3690" s="154"/>
      <c r="I3690" s="152"/>
    </row>
    <row r="3691" spans="3:9" x14ac:dyDescent="0.2">
      <c r="C3691" s="152"/>
      <c r="D3691" s="152"/>
      <c r="E3691" s="152"/>
      <c r="F3691" s="153"/>
      <c r="G3691" s="153"/>
      <c r="H3691" s="154"/>
      <c r="I3691" s="152"/>
    </row>
    <row r="3692" spans="3:9" x14ac:dyDescent="0.2">
      <c r="C3692" s="152"/>
      <c r="D3692" s="152"/>
      <c r="E3692" s="152"/>
      <c r="F3692" s="153"/>
      <c r="G3692" s="153"/>
      <c r="H3692" s="154"/>
      <c r="I3692" s="152"/>
    </row>
    <row r="3693" spans="3:9" x14ac:dyDescent="0.2">
      <c r="C3693" s="152"/>
      <c r="D3693" s="152"/>
      <c r="E3693" s="152"/>
      <c r="F3693" s="153"/>
      <c r="G3693" s="153"/>
      <c r="H3693" s="154"/>
      <c r="I3693" s="152"/>
    </row>
    <row r="3694" spans="3:9" x14ac:dyDescent="0.2">
      <c r="C3694" s="152"/>
      <c r="D3694" s="152"/>
      <c r="E3694" s="152"/>
      <c r="F3694" s="153"/>
      <c r="G3694" s="153"/>
      <c r="H3694" s="154"/>
      <c r="I3694" s="152"/>
    </row>
    <row r="3695" spans="3:9" x14ac:dyDescent="0.2">
      <c r="C3695" s="152"/>
      <c r="D3695" s="152"/>
      <c r="E3695" s="152"/>
      <c r="F3695" s="153"/>
      <c r="G3695" s="153"/>
      <c r="H3695" s="154"/>
      <c r="I3695" s="152"/>
    </row>
    <row r="3696" spans="3:9" x14ac:dyDescent="0.2">
      <c r="C3696" s="152"/>
      <c r="D3696" s="152"/>
      <c r="E3696" s="152"/>
      <c r="F3696" s="153"/>
      <c r="G3696" s="153"/>
      <c r="H3696" s="154"/>
      <c r="I3696" s="152"/>
    </row>
    <row r="3697" spans="3:9" x14ac:dyDescent="0.2">
      <c r="C3697" s="152"/>
      <c r="D3697" s="152"/>
      <c r="E3697" s="152"/>
      <c r="F3697" s="153"/>
      <c r="G3697" s="153"/>
      <c r="H3697" s="154"/>
      <c r="I3697" s="152"/>
    </row>
    <row r="3698" spans="3:9" x14ac:dyDescent="0.2">
      <c r="C3698" s="152"/>
      <c r="D3698" s="152"/>
      <c r="E3698" s="152"/>
      <c r="F3698" s="153"/>
      <c r="G3698" s="153"/>
      <c r="H3698" s="154"/>
      <c r="I3698" s="152"/>
    </row>
    <row r="3699" spans="3:9" x14ac:dyDescent="0.2">
      <c r="C3699" s="152"/>
      <c r="D3699" s="152"/>
      <c r="E3699" s="152"/>
      <c r="F3699" s="153"/>
      <c r="G3699" s="153"/>
      <c r="H3699" s="154"/>
      <c r="I3699" s="152"/>
    </row>
    <row r="3700" spans="3:9" x14ac:dyDescent="0.2">
      <c r="C3700" s="152"/>
      <c r="D3700" s="152"/>
      <c r="E3700" s="152"/>
      <c r="F3700" s="153"/>
      <c r="G3700" s="153"/>
      <c r="H3700" s="154"/>
      <c r="I3700" s="152"/>
    </row>
    <row r="3701" spans="3:9" x14ac:dyDescent="0.2">
      <c r="C3701" s="152"/>
      <c r="D3701" s="152"/>
      <c r="E3701" s="152"/>
      <c r="F3701" s="153"/>
      <c r="G3701" s="153"/>
      <c r="H3701" s="154"/>
      <c r="I3701" s="152"/>
    </row>
    <row r="3702" spans="3:9" x14ac:dyDescent="0.2">
      <c r="C3702" s="152"/>
      <c r="D3702" s="152"/>
      <c r="E3702" s="152"/>
      <c r="F3702" s="153"/>
      <c r="G3702" s="153"/>
      <c r="H3702" s="154"/>
      <c r="I3702" s="152"/>
    </row>
    <row r="3703" spans="3:9" x14ac:dyDescent="0.2">
      <c r="C3703" s="152"/>
      <c r="D3703" s="152"/>
      <c r="E3703" s="152"/>
      <c r="F3703" s="153"/>
      <c r="G3703" s="153"/>
      <c r="H3703" s="154"/>
      <c r="I3703" s="152"/>
    </row>
    <row r="3704" spans="3:9" x14ac:dyDescent="0.2">
      <c r="C3704" s="152"/>
      <c r="D3704" s="152"/>
      <c r="E3704" s="152"/>
      <c r="F3704" s="153"/>
      <c r="G3704" s="153"/>
      <c r="H3704" s="154"/>
      <c r="I3704" s="152"/>
    </row>
    <row r="3705" spans="3:9" x14ac:dyDescent="0.2">
      <c r="C3705" s="152"/>
      <c r="D3705" s="152"/>
      <c r="E3705" s="152"/>
      <c r="F3705" s="153"/>
      <c r="G3705" s="153"/>
      <c r="H3705" s="154"/>
      <c r="I3705" s="152"/>
    </row>
    <row r="3706" spans="3:9" x14ac:dyDescent="0.2">
      <c r="C3706" s="152"/>
      <c r="D3706" s="152"/>
      <c r="E3706" s="152"/>
      <c r="F3706" s="153"/>
      <c r="G3706" s="153"/>
      <c r="H3706" s="154"/>
      <c r="I3706" s="152"/>
    </row>
    <row r="3707" spans="3:9" x14ac:dyDescent="0.2">
      <c r="C3707" s="152"/>
      <c r="D3707" s="152"/>
      <c r="E3707" s="152"/>
      <c r="F3707" s="153"/>
      <c r="G3707" s="153"/>
      <c r="H3707" s="154"/>
      <c r="I3707" s="152"/>
    </row>
    <row r="3708" spans="3:9" x14ac:dyDescent="0.2">
      <c r="C3708" s="152"/>
      <c r="D3708" s="152"/>
      <c r="E3708" s="152"/>
      <c r="F3708" s="153"/>
      <c r="G3708" s="153"/>
      <c r="H3708" s="154"/>
      <c r="I3708" s="152"/>
    </row>
    <row r="3709" spans="3:9" x14ac:dyDescent="0.2">
      <c r="C3709" s="152"/>
      <c r="D3709" s="152"/>
      <c r="E3709" s="152"/>
      <c r="F3709" s="153"/>
      <c r="G3709" s="153"/>
      <c r="H3709" s="154"/>
      <c r="I3709" s="152"/>
    </row>
    <row r="3710" spans="3:9" x14ac:dyDescent="0.2">
      <c r="C3710" s="152"/>
      <c r="D3710" s="152"/>
      <c r="E3710" s="152"/>
      <c r="F3710" s="153"/>
      <c r="G3710" s="153"/>
      <c r="H3710" s="154"/>
      <c r="I3710" s="152"/>
    </row>
    <row r="3711" spans="3:9" x14ac:dyDescent="0.2">
      <c r="C3711" s="152"/>
      <c r="D3711" s="152"/>
      <c r="E3711" s="152"/>
      <c r="F3711" s="153"/>
      <c r="G3711" s="153"/>
      <c r="H3711" s="154"/>
      <c r="I3711" s="152"/>
    </row>
    <row r="3712" spans="3:9" x14ac:dyDescent="0.2">
      <c r="C3712" s="152"/>
      <c r="D3712" s="152"/>
      <c r="E3712" s="152"/>
      <c r="F3712" s="153"/>
      <c r="G3712" s="153"/>
      <c r="H3712" s="154"/>
      <c r="I3712" s="152"/>
    </row>
    <row r="3713" spans="3:9" x14ac:dyDescent="0.2">
      <c r="C3713" s="152"/>
      <c r="D3713" s="152"/>
      <c r="E3713" s="152"/>
      <c r="F3713" s="153"/>
      <c r="G3713" s="153"/>
      <c r="H3713" s="154"/>
      <c r="I3713" s="152"/>
    </row>
    <row r="3714" spans="3:9" x14ac:dyDescent="0.2">
      <c r="C3714" s="152"/>
      <c r="D3714" s="152"/>
      <c r="E3714" s="152"/>
      <c r="F3714" s="153"/>
      <c r="G3714" s="153"/>
      <c r="H3714" s="154"/>
      <c r="I3714" s="152"/>
    </row>
    <row r="3715" spans="3:9" x14ac:dyDescent="0.2">
      <c r="C3715" s="152"/>
      <c r="D3715" s="152"/>
      <c r="E3715" s="152"/>
      <c r="F3715" s="153"/>
      <c r="G3715" s="153"/>
      <c r="H3715" s="154"/>
      <c r="I3715" s="152"/>
    </row>
    <row r="3716" spans="3:9" x14ac:dyDescent="0.2">
      <c r="C3716" s="152"/>
      <c r="D3716" s="152"/>
      <c r="E3716" s="152"/>
      <c r="F3716" s="153"/>
      <c r="G3716" s="153"/>
      <c r="H3716" s="154"/>
      <c r="I3716" s="152"/>
    </row>
    <row r="3717" spans="3:9" x14ac:dyDescent="0.2">
      <c r="C3717" s="152"/>
      <c r="D3717" s="152"/>
      <c r="E3717" s="152"/>
      <c r="F3717" s="153"/>
      <c r="G3717" s="153"/>
      <c r="H3717" s="154"/>
      <c r="I3717" s="152"/>
    </row>
    <row r="3718" spans="3:9" x14ac:dyDescent="0.2">
      <c r="C3718" s="152"/>
      <c r="D3718" s="152"/>
      <c r="E3718" s="152"/>
      <c r="F3718" s="153"/>
      <c r="G3718" s="153"/>
      <c r="H3718" s="154"/>
      <c r="I3718" s="152"/>
    </row>
    <row r="3719" spans="3:9" x14ac:dyDescent="0.2">
      <c r="C3719" s="152"/>
      <c r="D3719" s="152"/>
      <c r="E3719" s="152"/>
      <c r="F3719" s="153"/>
      <c r="G3719" s="153"/>
      <c r="H3719" s="154"/>
      <c r="I3719" s="152"/>
    </row>
    <row r="3720" spans="3:9" x14ac:dyDescent="0.2">
      <c r="C3720" s="152"/>
      <c r="D3720" s="152"/>
      <c r="E3720" s="152"/>
      <c r="F3720" s="153"/>
      <c r="G3720" s="153"/>
      <c r="H3720" s="154"/>
      <c r="I3720" s="152"/>
    </row>
    <row r="3721" spans="3:9" x14ac:dyDescent="0.2">
      <c r="C3721" s="152"/>
      <c r="D3721" s="152"/>
      <c r="E3721" s="152"/>
      <c r="F3721" s="153"/>
      <c r="G3721" s="153"/>
      <c r="H3721" s="154"/>
      <c r="I3721" s="152"/>
    </row>
    <row r="3722" spans="3:9" x14ac:dyDescent="0.2">
      <c r="C3722" s="152"/>
      <c r="D3722" s="152"/>
      <c r="E3722" s="152"/>
      <c r="F3722" s="153"/>
      <c r="G3722" s="153"/>
      <c r="H3722" s="154"/>
      <c r="I3722" s="152"/>
    </row>
    <row r="3723" spans="3:9" x14ac:dyDescent="0.2">
      <c r="C3723" s="152"/>
      <c r="D3723" s="152"/>
      <c r="E3723" s="152"/>
      <c r="F3723" s="153"/>
      <c r="G3723" s="153"/>
      <c r="H3723" s="154"/>
      <c r="I3723" s="152"/>
    </row>
    <row r="3724" spans="3:9" x14ac:dyDescent="0.2">
      <c r="C3724" s="152"/>
      <c r="D3724" s="152"/>
      <c r="E3724" s="152"/>
      <c r="F3724" s="153"/>
      <c r="G3724" s="153"/>
      <c r="H3724" s="154"/>
      <c r="I3724" s="152"/>
    </row>
    <row r="3725" spans="3:9" x14ac:dyDescent="0.2">
      <c r="C3725" s="152"/>
      <c r="D3725" s="152"/>
      <c r="E3725" s="152"/>
      <c r="F3725" s="153"/>
      <c r="G3725" s="153"/>
      <c r="H3725" s="154"/>
      <c r="I3725" s="152"/>
    </row>
    <row r="3726" spans="3:9" x14ac:dyDescent="0.2">
      <c r="C3726" s="152"/>
      <c r="D3726" s="152"/>
      <c r="E3726" s="152"/>
      <c r="F3726" s="153"/>
      <c r="G3726" s="153"/>
      <c r="H3726" s="154"/>
      <c r="I3726" s="152"/>
    </row>
    <row r="3727" spans="3:9" x14ac:dyDescent="0.2">
      <c r="C3727" s="152"/>
      <c r="D3727" s="152"/>
      <c r="E3727" s="152"/>
      <c r="F3727" s="153"/>
      <c r="G3727" s="153"/>
      <c r="H3727" s="154"/>
      <c r="I3727" s="152"/>
    </row>
    <row r="3728" spans="3:9" x14ac:dyDescent="0.2">
      <c r="C3728" s="152"/>
      <c r="D3728" s="152"/>
      <c r="E3728" s="152"/>
      <c r="F3728" s="153"/>
      <c r="G3728" s="153"/>
      <c r="H3728" s="154"/>
      <c r="I3728" s="152"/>
    </row>
    <row r="3729" spans="3:9" x14ac:dyDescent="0.2">
      <c r="C3729" s="152"/>
      <c r="D3729" s="152"/>
      <c r="E3729" s="152"/>
      <c r="F3729" s="153"/>
      <c r="G3729" s="153"/>
      <c r="H3729" s="154"/>
      <c r="I3729" s="152"/>
    </row>
    <row r="3730" spans="3:9" x14ac:dyDescent="0.2">
      <c r="C3730" s="152"/>
      <c r="D3730" s="152"/>
      <c r="E3730" s="152"/>
      <c r="F3730" s="153"/>
      <c r="G3730" s="153"/>
      <c r="H3730" s="154"/>
      <c r="I3730" s="152"/>
    </row>
    <row r="3731" spans="3:9" x14ac:dyDescent="0.2">
      <c r="C3731" s="152"/>
      <c r="D3731" s="152"/>
      <c r="E3731" s="152"/>
      <c r="F3731" s="153"/>
      <c r="G3731" s="153"/>
      <c r="H3731" s="154"/>
      <c r="I3731" s="152"/>
    </row>
    <row r="3732" spans="3:9" x14ac:dyDescent="0.2">
      <c r="C3732" s="152"/>
      <c r="D3732" s="152"/>
      <c r="E3732" s="152"/>
      <c r="F3732" s="153"/>
      <c r="G3732" s="153"/>
      <c r="H3732" s="154"/>
      <c r="I3732" s="152"/>
    </row>
    <row r="3733" spans="3:9" x14ac:dyDescent="0.2">
      <c r="C3733" s="152"/>
      <c r="D3733" s="152"/>
      <c r="E3733" s="152"/>
      <c r="F3733" s="153"/>
      <c r="G3733" s="153"/>
      <c r="H3733" s="154"/>
      <c r="I3733" s="152"/>
    </row>
    <row r="3734" spans="3:9" x14ac:dyDescent="0.2">
      <c r="C3734" s="152"/>
      <c r="D3734" s="152"/>
      <c r="E3734" s="152"/>
      <c r="F3734" s="153"/>
      <c r="G3734" s="153"/>
      <c r="H3734" s="154"/>
      <c r="I3734" s="152"/>
    </row>
    <row r="3735" spans="3:9" x14ac:dyDescent="0.2">
      <c r="C3735" s="152"/>
      <c r="D3735" s="152"/>
      <c r="E3735" s="152"/>
      <c r="F3735" s="153"/>
      <c r="G3735" s="153"/>
      <c r="H3735" s="154"/>
      <c r="I3735" s="152"/>
    </row>
    <row r="3736" spans="3:9" x14ac:dyDescent="0.2">
      <c r="C3736" s="152"/>
      <c r="D3736" s="152"/>
      <c r="E3736" s="152"/>
      <c r="F3736" s="153"/>
      <c r="G3736" s="153"/>
      <c r="H3736" s="154"/>
      <c r="I3736" s="152"/>
    </row>
    <row r="3737" spans="3:9" x14ac:dyDescent="0.2">
      <c r="C3737" s="152"/>
      <c r="D3737" s="152"/>
      <c r="E3737" s="152"/>
      <c r="F3737" s="153"/>
      <c r="G3737" s="153"/>
      <c r="H3737" s="154"/>
      <c r="I3737" s="152"/>
    </row>
    <row r="3738" spans="3:9" x14ac:dyDescent="0.2">
      <c r="C3738" s="152"/>
      <c r="D3738" s="152"/>
      <c r="E3738" s="152"/>
      <c r="F3738" s="153"/>
      <c r="G3738" s="153"/>
      <c r="H3738" s="154"/>
      <c r="I3738" s="152"/>
    </row>
    <row r="3739" spans="3:9" x14ac:dyDescent="0.2">
      <c r="C3739" s="152"/>
      <c r="D3739" s="152"/>
      <c r="E3739" s="152"/>
      <c r="F3739" s="153"/>
      <c r="G3739" s="153"/>
      <c r="H3739" s="154"/>
      <c r="I3739" s="152"/>
    </row>
    <row r="3740" spans="3:9" x14ac:dyDescent="0.2">
      <c r="C3740" s="152"/>
      <c r="D3740" s="152"/>
      <c r="E3740" s="152"/>
      <c r="F3740" s="153"/>
      <c r="G3740" s="153"/>
      <c r="H3740" s="154"/>
      <c r="I3740" s="152"/>
    </row>
    <row r="3741" spans="3:9" x14ac:dyDescent="0.2">
      <c r="C3741" s="152"/>
      <c r="D3741" s="152"/>
      <c r="E3741" s="152"/>
      <c r="F3741" s="153"/>
      <c r="G3741" s="153"/>
      <c r="H3741" s="154"/>
      <c r="I3741" s="152"/>
    </row>
    <row r="3742" spans="3:9" x14ac:dyDescent="0.2">
      <c r="C3742" s="152"/>
      <c r="D3742" s="152"/>
      <c r="E3742" s="152"/>
      <c r="F3742" s="153"/>
      <c r="G3742" s="153"/>
      <c r="H3742" s="154"/>
      <c r="I3742" s="152"/>
    </row>
    <row r="3743" spans="3:9" x14ac:dyDescent="0.2">
      <c r="C3743" s="152"/>
      <c r="D3743" s="152"/>
      <c r="E3743" s="152"/>
      <c r="F3743" s="153"/>
      <c r="G3743" s="153"/>
      <c r="H3743" s="154"/>
      <c r="I3743" s="152"/>
    </row>
    <row r="3744" spans="3:9" x14ac:dyDescent="0.2">
      <c r="C3744" s="152"/>
      <c r="D3744" s="152"/>
      <c r="E3744" s="152"/>
      <c r="F3744" s="153"/>
      <c r="G3744" s="153"/>
      <c r="H3744" s="154"/>
      <c r="I3744" s="152"/>
    </row>
    <row r="3745" spans="3:9" x14ac:dyDescent="0.2">
      <c r="C3745" s="152"/>
      <c r="D3745" s="152"/>
      <c r="E3745" s="152"/>
      <c r="F3745" s="153"/>
      <c r="G3745" s="153"/>
      <c r="H3745" s="154"/>
      <c r="I3745" s="152"/>
    </row>
    <row r="3746" spans="3:9" x14ac:dyDescent="0.2">
      <c r="C3746" s="152"/>
      <c r="D3746" s="152"/>
      <c r="E3746" s="152"/>
      <c r="F3746" s="153"/>
      <c r="G3746" s="153"/>
      <c r="H3746" s="154"/>
      <c r="I3746" s="152"/>
    </row>
    <row r="3747" spans="3:9" x14ac:dyDescent="0.2">
      <c r="C3747" s="152"/>
      <c r="D3747" s="152"/>
      <c r="E3747" s="152"/>
      <c r="F3747" s="153"/>
      <c r="G3747" s="153"/>
      <c r="H3747" s="154"/>
      <c r="I3747" s="152"/>
    </row>
    <row r="3748" spans="3:9" x14ac:dyDescent="0.2">
      <c r="C3748" s="152"/>
      <c r="D3748" s="152"/>
      <c r="E3748" s="152"/>
      <c r="F3748" s="153"/>
      <c r="G3748" s="153"/>
      <c r="H3748" s="154"/>
      <c r="I3748" s="152"/>
    </row>
    <row r="3749" spans="3:9" x14ac:dyDescent="0.2">
      <c r="C3749" s="152"/>
      <c r="D3749" s="152"/>
      <c r="E3749" s="152"/>
      <c r="F3749" s="153"/>
      <c r="G3749" s="153"/>
      <c r="H3749" s="154"/>
      <c r="I3749" s="152"/>
    </row>
    <row r="3750" spans="3:9" x14ac:dyDescent="0.2">
      <c r="C3750" s="152"/>
      <c r="D3750" s="152"/>
      <c r="E3750" s="152"/>
      <c r="F3750" s="153"/>
      <c r="G3750" s="153"/>
      <c r="H3750" s="154"/>
      <c r="I3750" s="152"/>
    </row>
    <row r="3751" spans="3:9" x14ac:dyDescent="0.2">
      <c r="C3751" s="152"/>
      <c r="D3751" s="152"/>
      <c r="E3751" s="152"/>
      <c r="F3751" s="153"/>
      <c r="G3751" s="153"/>
      <c r="H3751" s="154"/>
      <c r="I3751" s="152"/>
    </row>
    <row r="3752" spans="3:9" x14ac:dyDescent="0.2">
      <c r="C3752" s="152"/>
      <c r="D3752" s="152"/>
      <c r="E3752" s="152"/>
      <c r="F3752" s="153"/>
      <c r="G3752" s="153"/>
      <c r="H3752" s="154"/>
      <c r="I3752" s="152"/>
    </row>
    <row r="3753" spans="3:9" x14ac:dyDescent="0.2">
      <c r="C3753" s="152"/>
      <c r="D3753" s="152"/>
      <c r="E3753" s="152"/>
      <c r="F3753" s="153"/>
      <c r="G3753" s="153"/>
      <c r="H3753" s="154"/>
      <c r="I3753" s="152"/>
    </row>
    <row r="3754" spans="3:9" x14ac:dyDescent="0.2">
      <c r="C3754" s="152"/>
      <c r="D3754" s="152"/>
      <c r="E3754" s="152"/>
      <c r="F3754" s="153"/>
      <c r="G3754" s="153"/>
      <c r="H3754" s="154"/>
      <c r="I3754" s="152"/>
    </row>
    <row r="3755" spans="3:9" x14ac:dyDescent="0.2">
      <c r="C3755" s="152"/>
      <c r="D3755" s="152"/>
      <c r="E3755" s="152"/>
      <c r="F3755" s="153"/>
      <c r="G3755" s="153"/>
      <c r="H3755" s="154"/>
      <c r="I3755" s="152"/>
    </row>
    <row r="3756" spans="3:9" x14ac:dyDescent="0.2">
      <c r="C3756" s="152"/>
      <c r="D3756" s="152"/>
      <c r="E3756" s="152"/>
      <c r="F3756" s="153"/>
      <c r="G3756" s="153"/>
      <c r="H3756" s="154"/>
      <c r="I3756" s="152"/>
    </row>
    <row r="3757" spans="3:9" x14ac:dyDescent="0.2">
      <c r="C3757" s="152"/>
      <c r="D3757" s="152"/>
      <c r="E3757" s="152"/>
      <c r="F3757" s="153"/>
      <c r="G3757" s="153"/>
      <c r="H3757" s="154"/>
      <c r="I3757" s="152"/>
    </row>
    <row r="3758" spans="3:9" x14ac:dyDescent="0.2">
      <c r="C3758" s="152"/>
      <c r="D3758" s="152"/>
      <c r="E3758" s="152"/>
      <c r="F3758" s="153"/>
      <c r="G3758" s="153"/>
      <c r="H3758" s="154"/>
      <c r="I3758" s="152"/>
    </row>
    <row r="3759" spans="3:9" x14ac:dyDescent="0.2">
      <c r="C3759" s="152"/>
      <c r="D3759" s="152"/>
      <c r="E3759" s="152"/>
      <c r="F3759" s="153"/>
      <c r="G3759" s="153"/>
      <c r="H3759" s="154"/>
      <c r="I3759" s="152"/>
    </row>
    <row r="3760" spans="3:9" x14ac:dyDescent="0.2">
      <c r="C3760" s="152"/>
      <c r="D3760" s="152"/>
      <c r="E3760" s="152"/>
      <c r="F3760" s="153"/>
      <c r="G3760" s="153"/>
      <c r="H3760" s="154"/>
      <c r="I3760" s="152"/>
    </row>
    <row r="3761" spans="3:9" x14ac:dyDescent="0.2">
      <c r="C3761" s="152"/>
      <c r="D3761" s="152"/>
      <c r="E3761" s="152"/>
      <c r="F3761" s="153"/>
      <c r="G3761" s="153"/>
      <c r="H3761" s="154"/>
      <c r="I3761" s="152"/>
    </row>
    <row r="3762" spans="3:9" x14ac:dyDescent="0.2">
      <c r="C3762" s="152"/>
      <c r="D3762" s="152"/>
      <c r="E3762" s="152"/>
      <c r="F3762" s="153"/>
      <c r="G3762" s="153"/>
      <c r="H3762" s="154"/>
      <c r="I3762" s="152"/>
    </row>
    <row r="3763" spans="3:9" x14ac:dyDescent="0.2">
      <c r="C3763" s="152"/>
      <c r="D3763" s="152"/>
      <c r="E3763" s="152"/>
      <c r="F3763" s="153"/>
      <c r="G3763" s="153"/>
      <c r="H3763" s="154"/>
      <c r="I3763" s="152"/>
    </row>
    <row r="3764" spans="3:9" x14ac:dyDescent="0.2">
      <c r="C3764" s="152"/>
      <c r="D3764" s="152"/>
      <c r="E3764" s="152"/>
      <c r="F3764" s="153"/>
      <c r="G3764" s="153"/>
      <c r="H3764" s="154"/>
      <c r="I3764" s="152"/>
    </row>
    <row r="3765" spans="3:9" x14ac:dyDescent="0.2">
      <c r="C3765" s="152"/>
      <c r="D3765" s="152"/>
      <c r="E3765" s="152"/>
      <c r="F3765" s="153"/>
      <c r="G3765" s="153"/>
      <c r="H3765" s="154"/>
      <c r="I3765" s="152"/>
    </row>
    <row r="3766" spans="3:9" x14ac:dyDescent="0.2">
      <c r="C3766" s="152"/>
      <c r="D3766" s="152"/>
      <c r="E3766" s="152"/>
      <c r="F3766" s="153"/>
      <c r="G3766" s="153"/>
      <c r="H3766" s="154"/>
      <c r="I3766" s="152"/>
    </row>
    <row r="3767" spans="3:9" x14ac:dyDescent="0.2">
      <c r="C3767" s="152"/>
      <c r="D3767" s="152"/>
      <c r="E3767" s="152"/>
      <c r="F3767" s="153"/>
      <c r="G3767" s="153"/>
      <c r="H3767" s="154"/>
      <c r="I3767" s="152"/>
    </row>
    <row r="3768" spans="3:9" x14ac:dyDescent="0.2">
      <c r="C3768" s="152"/>
      <c r="D3768" s="152"/>
      <c r="E3768" s="152"/>
      <c r="F3768" s="153"/>
      <c r="G3768" s="153"/>
      <c r="H3768" s="154"/>
      <c r="I3768" s="152"/>
    </row>
    <row r="3769" spans="3:9" x14ac:dyDescent="0.2">
      <c r="C3769" s="152"/>
      <c r="D3769" s="152"/>
      <c r="E3769" s="152"/>
      <c r="F3769" s="153"/>
      <c r="G3769" s="153"/>
      <c r="H3769" s="154"/>
      <c r="I3769" s="152"/>
    </row>
    <row r="3770" spans="3:9" x14ac:dyDescent="0.2">
      <c r="C3770" s="152"/>
      <c r="D3770" s="152"/>
      <c r="E3770" s="152"/>
      <c r="F3770" s="153"/>
      <c r="G3770" s="153"/>
      <c r="H3770" s="154"/>
      <c r="I3770" s="152"/>
    </row>
    <row r="3771" spans="3:9" x14ac:dyDescent="0.2">
      <c r="C3771" s="152"/>
      <c r="D3771" s="152"/>
      <c r="E3771" s="152"/>
      <c r="F3771" s="153"/>
      <c r="G3771" s="153"/>
      <c r="H3771" s="154"/>
      <c r="I3771" s="152"/>
    </row>
    <row r="3772" spans="3:9" x14ac:dyDescent="0.2">
      <c r="C3772" s="152"/>
      <c r="D3772" s="152"/>
      <c r="E3772" s="152"/>
      <c r="F3772" s="153"/>
      <c r="G3772" s="153"/>
      <c r="H3772" s="154"/>
      <c r="I3772" s="152"/>
    </row>
    <row r="3773" spans="3:9" x14ac:dyDescent="0.2">
      <c r="C3773" s="152"/>
      <c r="D3773" s="152"/>
      <c r="E3773" s="152"/>
      <c r="F3773" s="153"/>
      <c r="G3773" s="153"/>
      <c r="H3773" s="154"/>
      <c r="I3773" s="152"/>
    </row>
    <row r="3774" spans="3:9" x14ac:dyDescent="0.2">
      <c r="C3774" s="152"/>
      <c r="D3774" s="152"/>
      <c r="E3774" s="152"/>
      <c r="F3774" s="153"/>
      <c r="G3774" s="153"/>
      <c r="H3774" s="154"/>
      <c r="I3774" s="152"/>
    </row>
    <row r="3775" spans="3:9" x14ac:dyDescent="0.2">
      <c r="C3775" s="152"/>
      <c r="D3775" s="152"/>
      <c r="E3775" s="152"/>
      <c r="F3775" s="153"/>
      <c r="G3775" s="153"/>
      <c r="H3775" s="154"/>
      <c r="I3775" s="152"/>
    </row>
    <row r="3776" spans="3:9" x14ac:dyDescent="0.2">
      <c r="C3776" s="152"/>
      <c r="D3776" s="152"/>
      <c r="E3776" s="152"/>
      <c r="F3776" s="153"/>
      <c r="G3776" s="153"/>
      <c r="H3776" s="154"/>
      <c r="I3776" s="152"/>
    </row>
    <row r="3777" spans="3:9" x14ac:dyDescent="0.2">
      <c r="C3777" s="152"/>
      <c r="D3777" s="152"/>
      <c r="E3777" s="152"/>
      <c r="F3777" s="153"/>
      <c r="G3777" s="153"/>
      <c r="H3777" s="154"/>
      <c r="I3777" s="152"/>
    </row>
    <row r="3778" spans="3:9" x14ac:dyDescent="0.2">
      <c r="C3778" s="152"/>
      <c r="D3778" s="152"/>
      <c r="E3778" s="152"/>
      <c r="F3778" s="153"/>
      <c r="G3778" s="153"/>
      <c r="H3778" s="154"/>
      <c r="I3778" s="152"/>
    </row>
    <row r="3779" spans="3:9" x14ac:dyDescent="0.2">
      <c r="C3779" s="152"/>
      <c r="D3779" s="152"/>
      <c r="E3779" s="152"/>
      <c r="F3779" s="153"/>
      <c r="G3779" s="153"/>
      <c r="H3779" s="154"/>
      <c r="I3779" s="152"/>
    </row>
    <row r="3780" spans="3:9" x14ac:dyDescent="0.2">
      <c r="C3780" s="152"/>
      <c r="D3780" s="152"/>
      <c r="E3780" s="152"/>
      <c r="F3780" s="153"/>
      <c r="G3780" s="153"/>
      <c r="H3780" s="154"/>
      <c r="I3780" s="152"/>
    </row>
    <row r="3781" spans="3:9" x14ac:dyDescent="0.2">
      <c r="C3781" s="152"/>
      <c r="D3781" s="152"/>
      <c r="E3781" s="152"/>
      <c r="F3781" s="153"/>
      <c r="G3781" s="153"/>
      <c r="H3781" s="154"/>
      <c r="I3781" s="152"/>
    </row>
    <row r="3782" spans="3:9" x14ac:dyDescent="0.2">
      <c r="C3782" s="152"/>
      <c r="D3782" s="152"/>
      <c r="E3782" s="152"/>
      <c r="F3782" s="153"/>
      <c r="G3782" s="153"/>
      <c r="H3782" s="154"/>
      <c r="I3782" s="152"/>
    </row>
    <row r="3783" spans="3:9" x14ac:dyDescent="0.2">
      <c r="C3783" s="152"/>
      <c r="D3783" s="152"/>
      <c r="E3783" s="152"/>
      <c r="F3783" s="153"/>
      <c r="G3783" s="153"/>
      <c r="H3783" s="154"/>
      <c r="I3783" s="152"/>
    </row>
    <row r="3784" spans="3:9" x14ac:dyDescent="0.2">
      <c r="C3784" s="152"/>
      <c r="D3784" s="152"/>
      <c r="E3784" s="152"/>
      <c r="F3784" s="153"/>
      <c r="G3784" s="153"/>
      <c r="H3784" s="154"/>
      <c r="I3784" s="152"/>
    </row>
    <row r="3785" spans="3:9" x14ac:dyDescent="0.2">
      <c r="C3785" s="152"/>
      <c r="D3785" s="152"/>
      <c r="E3785" s="152"/>
      <c r="F3785" s="153"/>
      <c r="G3785" s="153"/>
      <c r="H3785" s="154"/>
      <c r="I3785" s="152"/>
    </row>
    <row r="3786" spans="3:9" x14ac:dyDescent="0.2">
      <c r="C3786" s="152"/>
      <c r="D3786" s="152"/>
      <c r="E3786" s="152"/>
      <c r="F3786" s="153"/>
      <c r="G3786" s="153"/>
      <c r="H3786" s="154"/>
      <c r="I3786" s="152"/>
    </row>
    <row r="3787" spans="3:9" x14ac:dyDescent="0.2">
      <c r="C3787" s="152"/>
      <c r="D3787" s="152"/>
      <c r="E3787" s="152"/>
      <c r="F3787" s="153"/>
      <c r="G3787" s="153"/>
      <c r="H3787" s="154"/>
      <c r="I3787" s="152"/>
    </row>
    <row r="3788" spans="3:9" x14ac:dyDescent="0.2">
      <c r="C3788" s="152"/>
      <c r="D3788" s="152"/>
      <c r="E3788" s="152"/>
      <c r="F3788" s="153"/>
      <c r="G3788" s="153"/>
      <c r="H3788" s="154"/>
      <c r="I3788" s="152"/>
    </row>
    <row r="3789" spans="3:9" x14ac:dyDescent="0.2">
      <c r="C3789" s="152"/>
      <c r="D3789" s="152"/>
      <c r="E3789" s="152"/>
      <c r="F3789" s="153"/>
      <c r="G3789" s="153"/>
      <c r="H3789" s="154"/>
      <c r="I3789" s="152"/>
    </row>
    <row r="3790" spans="3:9" x14ac:dyDescent="0.2">
      <c r="C3790" s="152"/>
      <c r="D3790" s="152"/>
      <c r="E3790" s="152"/>
      <c r="F3790" s="153"/>
      <c r="G3790" s="153"/>
      <c r="H3790" s="154"/>
      <c r="I3790" s="152"/>
    </row>
    <row r="3791" spans="3:9" x14ac:dyDescent="0.2">
      <c r="C3791" s="152"/>
      <c r="D3791" s="152"/>
      <c r="E3791" s="152"/>
      <c r="F3791" s="153"/>
      <c r="G3791" s="153"/>
      <c r="H3791" s="154"/>
      <c r="I3791" s="152"/>
    </row>
    <row r="3792" spans="3:9" x14ac:dyDescent="0.2">
      <c r="C3792" s="152"/>
      <c r="D3792" s="152"/>
      <c r="E3792" s="152"/>
      <c r="F3792" s="153"/>
      <c r="G3792" s="153"/>
      <c r="H3792" s="154"/>
      <c r="I3792" s="152"/>
    </row>
    <row r="3793" spans="3:9" x14ac:dyDescent="0.2">
      <c r="C3793" s="152"/>
      <c r="D3793" s="152"/>
      <c r="E3793" s="152"/>
      <c r="F3793" s="153"/>
      <c r="G3793" s="153"/>
      <c r="H3793" s="154"/>
      <c r="I3793" s="152"/>
    </row>
    <row r="3794" spans="3:9" x14ac:dyDescent="0.2">
      <c r="C3794" s="152"/>
      <c r="D3794" s="152"/>
      <c r="E3794" s="152"/>
      <c r="F3794" s="153"/>
      <c r="G3794" s="153"/>
      <c r="H3794" s="154"/>
      <c r="I3794" s="152"/>
    </row>
    <row r="3795" spans="3:9" x14ac:dyDescent="0.2">
      <c r="C3795" s="152"/>
      <c r="D3795" s="152"/>
      <c r="E3795" s="152"/>
      <c r="F3795" s="153"/>
      <c r="G3795" s="153"/>
      <c r="H3795" s="154"/>
      <c r="I3795" s="152"/>
    </row>
    <row r="3796" spans="3:9" x14ac:dyDescent="0.2">
      <c r="C3796" s="152"/>
      <c r="D3796" s="152"/>
      <c r="E3796" s="152"/>
      <c r="F3796" s="153"/>
      <c r="G3796" s="153"/>
      <c r="H3796" s="154"/>
      <c r="I3796" s="152"/>
    </row>
    <row r="3797" spans="3:9" x14ac:dyDescent="0.2">
      <c r="C3797" s="152"/>
      <c r="D3797" s="152"/>
      <c r="E3797" s="152"/>
      <c r="F3797" s="153"/>
      <c r="G3797" s="153"/>
      <c r="H3797" s="154"/>
      <c r="I3797" s="152"/>
    </row>
    <row r="3798" spans="3:9" x14ac:dyDescent="0.2">
      <c r="C3798" s="152"/>
      <c r="D3798" s="152"/>
      <c r="E3798" s="152"/>
      <c r="F3798" s="153"/>
      <c r="G3798" s="153"/>
      <c r="H3798" s="154"/>
      <c r="I3798" s="152"/>
    </row>
    <row r="3799" spans="3:9" x14ac:dyDescent="0.2">
      <c r="C3799" s="152"/>
      <c r="D3799" s="152"/>
      <c r="E3799" s="152"/>
      <c r="F3799" s="153"/>
      <c r="G3799" s="153"/>
      <c r="H3799" s="154"/>
      <c r="I3799" s="152"/>
    </row>
    <row r="3800" spans="3:9" x14ac:dyDescent="0.2">
      <c r="C3800" s="152"/>
      <c r="D3800" s="152"/>
      <c r="E3800" s="152"/>
      <c r="F3800" s="153"/>
      <c r="G3800" s="153"/>
      <c r="H3800" s="154"/>
      <c r="I3800" s="152"/>
    </row>
    <row r="3801" spans="3:9" x14ac:dyDescent="0.2">
      <c r="C3801" s="152"/>
      <c r="D3801" s="152"/>
      <c r="E3801" s="152"/>
      <c r="F3801" s="153"/>
      <c r="G3801" s="153"/>
      <c r="H3801" s="154"/>
      <c r="I3801" s="152"/>
    </row>
    <row r="3802" spans="3:9" x14ac:dyDescent="0.2">
      <c r="C3802" s="152"/>
      <c r="D3802" s="152"/>
      <c r="E3802" s="152"/>
      <c r="F3802" s="153"/>
      <c r="G3802" s="153"/>
      <c r="H3802" s="154"/>
      <c r="I3802" s="152"/>
    </row>
    <row r="3803" spans="3:9" x14ac:dyDescent="0.2">
      <c r="C3803" s="152"/>
      <c r="D3803" s="152"/>
      <c r="E3803" s="152"/>
      <c r="F3803" s="153"/>
      <c r="G3803" s="153"/>
      <c r="H3803" s="154"/>
      <c r="I3803" s="152"/>
    </row>
    <row r="3804" spans="3:9" x14ac:dyDescent="0.2">
      <c r="C3804" s="152"/>
      <c r="D3804" s="152"/>
      <c r="E3804" s="152"/>
      <c r="F3804" s="153"/>
      <c r="G3804" s="153"/>
      <c r="H3804" s="154"/>
      <c r="I3804" s="152"/>
    </row>
    <row r="3805" spans="3:9" x14ac:dyDescent="0.2">
      <c r="C3805" s="152"/>
      <c r="D3805" s="152"/>
      <c r="E3805" s="152"/>
      <c r="F3805" s="153"/>
      <c r="G3805" s="153"/>
      <c r="H3805" s="154"/>
      <c r="I3805" s="152"/>
    </row>
    <row r="3806" spans="3:9" x14ac:dyDescent="0.2">
      <c r="C3806" s="152"/>
      <c r="D3806" s="152"/>
      <c r="E3806" s="152"/>
      <c r="F3806" s="153"/>
      <c r="G3806" s="153"/>
      <c r="H3806" s="154"/>
      <c r="I3806" s="152"/>
    </row>
    <row r="3807" spans="3:9" x14ac:dyDescent="0.2">
      <c r="C3807" s="152"/>
      <c r="D3807" s="152"/>
      <c r="E3807" s="152"/>
      <c r="F3807" s="153"/>
      <c r="G3807" s="153"/>
      <c r="H3807" s="154"/>
      <c r="I3807" s="152"/>
    </row>
    <row r="3808" spans="3:9" x14ac:dyDescent="0.2">
      <c r="C3808" s="152"/>
      <c r="D3808" s="152"/>
      <c r="E3808" s="152"/>
      <c r="F3808" s="153"/>
      <c r="G3808" s="153"/>
      <c r="H3808" s="154"/>
      <c r="I3808" s="152"/>
    </row>
    <row r="3809" spans="3:9" x14ac:dyDescent="0.2">
      <c r="C3809" s="152"/>
      <c r="D3809" s="152"/>
      <c r="E3809" s="152"/>
      <c r="F3809" s="153"/>
      <c r="G3809" s="153"/>
      <c r="H3809" s="154"/>
      <c r="I3809" s="152"/>
    </row>
    <row r="3810" spans="3:9" x14ac:dyDescent="0.2">
      <c r="C3810" s="152"/>
      <c r="D3810" s="152"/>
      <c r="E3810" s="152"/>
      <c r="F3810" s="153"/>
      <c r="G3810" s="153"/>
      <c r="H3810" s="154"/>
      <c r="I3810" s="152"/>
    </row>
    <row r="3811" spans="3:9" x14ac:dyDescent="0.2">
      <c r="C3811" s="152"/>
      <c r="D3811" s="152"/>
      <c r="E3811" s="152"/>
      <c r="F3811" s="153"/>
      <c r="G3811" s="153"/>
      <c r="H3811" s="154"/>
      <c r="I3811" s="152"/>
    </row>
    <row r="3812" spans="3:9" x14ac:dyDescent="0.2">
      <c r="C3812" s="152"/>
      <c r="D3812" s="152"/>
      <c r="E3812" s="152"/>
      <c r="F3812" s="153"/>
      <c r="G3812" s="153"/>
      <c r="H3812" s="154"/>
      <c r="I3812" s="152"/>
    </row>
    <row r="3813" spans="3:9" x14ac:dyDescent="0.2">
      <c r="C3813" s="152"/>
      <c r="D3813" s="152"/>
      <c r="E3813" s="152"/>
      <c r="F3813" s="153"/>
      <c r="G3813" s="153"/>
      <c r="H3813" s="154"/>
      <c r="I3813" s="152"/>
    </row>
    <row r="3814" spans="3:9" x14ac:dyDescent="0.2">
      <c r="C3814" s="152"/>
      <c r="D3814" s="152"/>
      <c r="E3814" s="152"/>
      <c r="F3814" s="153"/>
      <c r="G3814" s="153"/>
      <c r="H3814" s="154"/>
      <c r="I3814" s="152"/>
    </row>
    <row r="3815" spans="3:9" x14ac:dyDescent="0.2">
      <c r="C3815" s="152"/>
      <c r="D3815" s="152"/>
      <c r="E3815" s="152"/>
      <c r="F3815" s="153"/>
      <c r="G3815" s="153"/>
      <c r="H3815" s="154"/>
      <c r="I3815" s="152"/>
    </row>
    <row r="3816" spans="3:9" x14ac:dyDescent="0.2">
      <c r="C3816" s="152"/>
      <c r="D3816" s="152"/>
      <c r="E3816" s="152"/>
      <c r="F3816" s="153"/>
      <c r="G3816" s="153"/>
      <c r="H3816" s="154"/>
      <c r="I3816" s="152"/>
    </row>
    <row r="3817" spans="3:9" x14ac:dyDescent="0.2">
      <c r="C3817" s="152"/>
      <c r="D3817" s="152"/>
      <c r="E3817" s="152"/>
      <c r="F3817" s="153"/>
      <c r="G3817" s="153"/>
      <c r="H3817" s="154"/>
      <c r="I3817" s="152"/>
    </row>
    <row r="3818" spans="3:9" x14ac:dyDescent="0.2">
      <c r="C3818" s="152"/>
      <c r="D3818" s="152"/>
      <c r="E3818" s="152"/>
      <c r="F3818" s="153"/>
      <c r="G3818" s="153"/>
      <c r="H3818" s="154"/>
      <c r="I3818" s="152"/>
    </row>
    <row r="3819" spans="3:9" x14ac:dyDescent="0.2">
      <c r="C3819" s="152"/>
      <c r="D3819" s="152"/>
      <c r="E3819" s="152"/>
      <c r="F3819" s="153"/>
      <c r="G3819" s="153"/>
      <c r="H3819" s="154"/>
      <c r="I3819" s="152"/>
    </row>
    <row r="3820" spans="3:9" x14ac:dyDescent="0.2">
      <c r="C3820" s="152"/>
      <c r="D3820" s="152"/>
      <c r="E3820" s="152"/>
      <c r="F3820" s="153"/>
      <c r="G3820" s="153"/>
      <c r="H3820" s="154"/>
      <c r="I3820" s="152"/>
    </row>
    <row r="3821" spans="3:9" x14ac:dyDescent="0.2">
      <c r="C3821" s="152"/>
      <c r="D3821" s="152"/>
      <c r="E3821" s="152"/>
      <c r="F3821" s="153"/>
      <c r="G3821" s="153"/>
      <c r="H3821" s="154"/>
      <c r="I3821" s="152"/>
    </row>
    <row r="3822" spans="3:9" x14ac:dyDescent="0.2">
      <c r="C3822" s="152"/>
      <c r="D3822" s="152"/>
      <c r="E3822" s="152"/>
      <c r="F3822" s="153"/>
      <c r="G3822" s="153"/>
      <c r="H3822" s="154"/>
      <c r="I3822" s="152"/>
    </row>
    <row r="3823" spans="3:9" x14ac:dyDescent="0.2">
      <c r="C3823" s="152"/>
      <c r="D3823" s="152"/>
      <c r="E3823" s="152"/>
      <c r="F3823" s="153"/>
      <c r="G3823" s="153"/>
      <c r="H3823" s="154"/>
      <c r="I3823" s="152"/>
    </row>
    <row r="3824" spans="3:9" x14ac:dyDescent="0.2">
      <c r="C3824" s="152"/>
      <c r="D3824" s="152"/>
      <c r="E3824" s="152"/>
      <c r="F3824" s="153"/>
      <c r="G3824" s="153"/>
      <c r="H3824" s="154"/>
      <c r="I3824" s="152"/>
    </row>
    <row r="3825" spans="3:9" x14ac:dyDescent="0.2">
      <c r="C3825" s="152"/>
      <c r="D3825" s="152"/>
      <c r="E3825" s="152"/>
      <c r="F3825" s="153"/>
      <c r="G3825" s="153"/>
      <c r="H3825" s="154"/>
      <c r="I3825" s="152"/>
    </row>
    <row r="3826" spans="3:9" x14ac:dyDescent="0.2">
      <c r="C3826" s="152"/>
      <c r="D3826" s="152"/>
      <c r="E3826" s="152"/>
      <c r="F3826" s="153"/>
      <c r="G3826" s="153"/>
      <c r="H3826" s="154"/>
      <c r="I3826" s="152"/>
    </row>
    <row r="3827" spans="3:9" x14ac:dyDescent="0.2">
      <c r="C3827" s="152"/>
      <c r="D3827" s="152"/>
      <c r="E3827" s="152"/>
      <c r="F3827" s="153"/>
      <c r="G3827" s="153"/>
      <c r="H3827" s="154"/>
      <c r="I3827" s="152"/>
    </row>
    <row r="3828" spans="3:9" x14ac:dyDescent="0.2">
      <c r="C3828" s="152"/>
      <c r="D3828" s="152"/>
      <c r="E3828" s="152"/>
      <c r="F3828" s="153"/>
      <c r="G3828" s="153"/>
      <c r="H3828" s="154"/>
      <c r="I3828" s="152"/>
    </row>
    <row r="3829" spans="3:9" x14ac:dyDescent="0.2">
      <c r="C3829" s="152"/>
      <c r="D3829" s="152"/>
      <c r="E3829" s="152"/>
      <c r="F3829" s="153"/>
      <c r="G3829" s="153"/>
      <c r="H3829" s="154"/>
      <c r="I3829" s="152"/>
    </row>
    <row r="3830" spans="3:9" x14ac:dyDescent="0.2">
      <c r="C3830" s="152"/>
      <c r="D3830" s="152"/>
      <c r="E3830" s="152"/>
      <c r="F3830" s="153"/>
      <c r="G3830" s="153"/>
      <c r="H3830" s="154"/>
      <c r="I3830" s="152"/>
    </row>
    <row r="3831" spans="3:9" x14ac:dyDescent="0.2">
      <c r="C3831" s="152"/>
      <c r="D3831" s="152"/>
      <c r="E3831" s="152"/>
      <c r="F3831" s="153"/>
      <c r="G3831" s="153"/>
      <c r="H3831" s="154"/>
      <c r="I3831" s="152"/>
    </row>
    <row r="3832" spans="3:9" x14ac:dyDescent="0.2">
      <c r="C3832" s="152"/>
      <c r="D3832" s="152"/>
      <c r="E3832" s="152"/>
      <c r="F3832" s="153"/>
      <c r="G3832" s="153"/>
      <c r="H3832" s="154"/>
      <c r="I3832" s="152"/>
    </row>
    <row r="3833" spans="3:9" x14ac:dyDescent="0.2">
      <c r="C3833" s="152"/>
      <c r="D3833" s="152"/>
      <c r="E3833" s="152"/>
      <c r="F3833" s="153"/>
      <c r="G3833" s="153"/>
      <c r="H3833" s="154"/>
      <c r="I3833" s="152"/>
    </row>
    <row r="3834" spans="3:9" x14ac:dyDescent="0.2">
      <c r="C3834" s="152"/>
      <c r="D3834" s="152"/>
      <c r="E3834" s="152"/>
      <c r="F3834" s="153"/>
      <c r="G3834" s="153"/>
      <c r="H3834" s="154"/>
      <c r="I3834" s="152"/>
    </row>
    <row r="3835" spans="3:9" x14ac:dyDescent="0.2">
      <c r="C3835" s="152"/>
      <c r="D3835" s="152"/>
      <c r="E3835" s="152"/>
      <c r="F3835" s="153"/>
      <c r="G3835" s="153"/>
      <c r="H3835" s="154"/>
      <c r="I3835" s="152"/>
    </row>
    <row r="3836" spans="3:9" x14ac:dyDescent="0.2">
      <c r="C3836" s="152"/>
      <c r="D3836" s="152"/>
      <c r="E3836" s="152"/>
      <c r="F3836" s="153"/>
      <c r="G3836" s="153"/>
      <c r="H3836" s="154"/>
      <c r="I3836" s="152"/>
    </row>
    <row r="3837" spans="3:9" x14ac:dyDescent="0.2">
      <c r="C3837" s="152"/>
      <c r="D3837" s="152"/>
      <c r="E3837" s="152"/>
      <c r="F3837" s="153"/>
      <c r="G3837" s="153"/>
      <c r="H3837" s="154"/>
      <c r="I3837" s="152"/>
    </row>
    <row r="3838" spans="3:9" x14ac:dyDescent="0.2">
      <c r="C3838" s="152"/>
      <c r="D3838" s="152"/>
      <c r="E3838" s="152"/>
      <c r="F3838" s="153"/>
      <c r="G3838" s="153"/>
      <c r="H3838" s="154"/>
      <c r="I3838" s="152"/>
    </row>
    <row r="3839" spans="3:9" x14ac:dyDescent="0.2">
      <c r="C3839" s="152"/>
      <c r="D3839" s="152"/>
      <c r="E3839" s="152"/>
      <c r="F3839" s="153"/>
      <c r="G3839" s="153"/>
      <c r="H3839" s="154"/>
      <c r="I3839" s="152"/>
    </row>
    <row r="3840" spans="3:9" x14ac:dyDescent="0.2">
      <c r="C3840" s="152"/>
      <c r="D3840" s="152"/>
      <c r="E3840" s="152"/>
      <c r="F3840" s="153"/>
      <c r="G3840" s="153"/>
      <c r="H3840" s="154"/>
      <c r="I3840" s="152"/>
    </row>
    <row r="3841" spans="3:9" x14ac:dyDescent="0.2">
      <c r="C3841" s="152"/>
      <c r="D3841" s="152"/>
      <c r="E3841" s="152"/>
      <c r="F3841" s="153"/>
      <c r="G3841" s="153"/>
      <c r="H3841" s="154"/>
      <c r="I3841" s="152"/>
    </row>
    <row r="3842" spans="3:9" x14ac:dyDescent="0.2">
      <c r="C3842" s="152"/>
      <c r="D3842" s="152"/>
      <c r="E3842" s="152"/>
      <c r="F3842" s="153"/>
      <c r="G3842" s="153"/>
      <c r="H3842" s="154"/>
      <c r="I3842" s="152"/>
    </row>
    <row r="3843" spans="3:9" x14ac:dyDescent="0.2">
      <c r="C3843" s="152"/>
      <c r="D3843" s="152"/>
      <c r="E3843" s="152"/>
      <c r="F3843" s="153"/>
      <c r="G3843" s="153"/>
      <c r="H3843" s="154"/>
      <c r="I3843" s="152"/>
    </row>
    <row r="3844" spans="3:9" x14ac:dyDescent="0.2">
      <c r="C3844" s="152"/>
      <c r="D3844" s="152"/>
      <c r="E3844" s="152"/>
      <c r="F3844" s="153"/>
      <c r="G3844" s="153"/>
      <c r="H3844" s="154"/>
      <c r="I3844" s="152"/>
    </row>
    <row r="3845" spans="3:9" x14ac:dyDescent="0.2">
      <c r="C3845" s="152"/>
      <c r="D3845" s="152"/>
      <c r="E3845" s="152"/>
      <c r="F3845" s="153"/>
      <c r="G3845" s="153"/>
      <c r="H3845" s="154"/>
      <c r="I3845" s="152"/>
    </row>
    <row r="3846" spans="3:9" x14ac:dyDescent="0.2">
      <c r="C3846" s="152"/>
      <c r="D3846" s="152"/>
      <c r="E3846" s="152"/>
      <c r="F3846" s="153"/>
      <c r="G3846" s="153"/>
      <c r="H3846" s="154"/>
      <c r="I3846" s="152"/>
    </row>
    <row r="3847" spans="3:9" x14ac:dyDescent="0.2">
      <c r="C3847" s="152"/>
      <c r="D3847" s="152"/>
      <c r="E3847" s="152"/>
      <c r="F3847" s="153"/>
      <c r="G3847" s="153"/>
      <c r="H3847" s="154"/>
      <c r="I3847" s="152"/>
    </row>
    <row r="3848" spans="3:9" x14ac:dyDescent="0.2">
      <c r="C3848" s="152"/>
      <c r="D3848" s="152"/>
      <c r="E3848" s="152"/>
      <c r="F3848" s="153"/>
      <c r="G3848" s="153"/>
      <c r="H3848" s="154"/>
      <c r="I3848" s="152"/>
    </row>
    <row r="3849" spans="3:9" x14ac:dyDescent="0.2">
      <c r="C3849" s="152"/>
      <c r="D3849" s="152"/>
      <c r="E3849" s="152"/>
      <c r="F3849" s="153"/>
      <c r="G3849" s="153"/>
      <c r="H3849" s="154"/>
      <c r="I3849" s="152"/>
    </row>
    <row r="3850" spans="3:9" x14ac:dyDescent="0.2">
      <c r="C3850" s="152"/>
      <c r="D3850" s="152"/>
      <c r="E3850" s="152"/>
      <c r="F3850" s="153"/>
      <c r="G3850" s="153"/>
      <c r="H3850" s="154"/>
      <c r="I3850" s="152"/>
    </row>
    <row r="3851" spans="3:9" x14ac:dyDescent="0.2">
      <c r="C3851" s="152"/>
      <c r="D3851" s="152"/>
      <c r="E3851" s="152"/>
      <c r="F3851" s="153"/>
      <c r="G3851" s="153"/>
      <c r="H3851" s="154"/>
      <c r="I3851" s="152"/>
    </row>
    <row r="3852" spans="3:9" x14ac:dyDescent="0.2">
      <c r="C3852" s="152"/>
      <c r="D3852" s="152"/>
      <c r="E3852" s="152"/>
      <c r="F3852" s="153"/>
      <c r="G3852" s="153"/>
      <c r="H3852" s="154"/>
      <c r="I3852" s="152"/>
    </row>
    <row r="3853" spans="3:9" x14ac:dyDescent="0.2">
      <c r="C3853" s="152"/>
      <c r="D3853" s="152"/>
      <c r="E3853" s="152"/>
      <c r="F3853" s="153"/>
      <c r="G3853" s="153"/>
      <c r="H3853" s="154"/>
      <c r="I3853" s="152"/>
    </row>
    <row r="3854" spans="3:9" x14ac:dyDescent="0.2">
      <c r="C3854" s="152"/>
      <c r="D3854" s="152"/>
      <c r="E3854" s="152"/>
      <c r="F3854" s="153"/>
      <c r="G3854" s="153"/>
      <c r="H3854" s="154"/>
      <c r="I3854" s="152"/>
    </row>
    <row r="3855" spans="3:9" x14ac:dyDescent="0.2">
      <c r="C3855" s="152"/>
      <c r="D3855" s="152"/>
      <c r="E3855" s="152"/>
      <c r="F3855" s="153"/>
      <c r="G3855" s="153"/>
      <c r="H3855" s="154"/>
      <c r="I3855" s="152"/>
    </row>
    <row r="3856" spans="3:9" x14ac:dyDescent="0.2">
      <c r="C3856" s="152"/>
      <c r="D3856" s="152"/>
      <c r="E3856" s="152"/>
      <c r="F3856" s="153"/>
      <c r="G3856" s="153"/>
      <c r="H3856" s="154"/>
      <c r="I3856" s="152"/>
    </row>
    <row r="3857" spans="3:9" x14ac:dyDescent="0.2">
      <c r="C3857" s="152"/>
      <c r="D3857" s="152"/>
      <c r="E3857" s="152"/>
      <c r="F3857" s="153"/>
      <c r="G3857" s="153"/>
      <c r="H3857" s="154"/>
      <c r="I3857" s="152"/>
    </row>
    <row r="3858" spans="3:9" x14ac:dyDescent="0.2">
      <c r="C3858" s="152"/>
      <c r="D3858" s="152"/>
      <c r="E3858" s="152"/>
      <c r="F3858" s="153"/>
      <c r="G3858" s="153"/>
      <c r="H3858" s="154"/>
      <c r="I3858" s="152"/>
    </row>
    <row r="3859" spans="3:9" x14ac:dyDescent="0.2">
      <c r="C3859" s="152"/>
      <c r="D3859" s="152"/>
      <c r="E3859" s="152"/>
      <c r="F3859" s="153"/>
      <c r="G3859" s="153"/>
      <c r="H3859" s="154"/>
      <c r="I3859" s="152"/>
    </row>
    <row r="3860" spans="3:9" x14ac:dyDescent="0.2">
      <c r="C3860" s="152"/>
      <c r="D3860" s="152"/>
      <c r="E3860" s="152"/>
      <c r="F3860" s="153"/>
      <c r="G3860" s="153"/>
      <c r="H3860" s="154"/>
      <c r="I3860" s="152"/>
    </row>
    <row r="3861" spans="3:9" x14ac:dyDescent="0.2">
      <c r="C3861" s="152"/>
      <c r="D3861" s="152"/>
      <c r="E3861" s="152"/>
      <c r="F3861" s="153"/>
      <c r="G3861" s="153"/>
      <c r="H3861" s="154"/>
      <c r="I3861" s="152"/>
    </row>
    <row r="3862" spans="3:9" x14ac:dyDescent="0.2">
      <c r="C3862" s="152"/>
      <c r="D3862" s="152"/>
      <c r="E3862" s="152"/>
      <c r="F3862" s="153"/>
      <c r="G3862" s="153"/>
      <c r="H3862" s="154"/>
      <c r="I3862" s="152"/>
    </row>
    <row r="3863" spans="3:9" x14ac:dyDescent="0.2">
      <c r="C3863" s="152"/>
      <c r="D3863" s="152"/>
      <c r="E3863" s="152"/>
      <c r="F3863" s="153"/>
      <c r="G3863" s="153"/>
      <c r="H3863" s="154"/>
      <c r="I3863" s="152"/>
    </row>
    <row r="3864" spans="3:9" x14ac:dyDescent="0.2">
      <c r="C3864" s="152"/>
      <c r="D3864" s="152"/>
      <c r="E3864" s="152"/>
      <c r="F3864" s="153"/>
      <c r="G3864" s="153"/>
      <c r="H3864" s="154"/>
      <c r="I3864" s="152"/>
    </row>
    <row r="3865" spans="3:9" x14ac:dyDescent="0.2">
      <c r="C3865" s="152"/>
      <c r="D3865" s="152"/>
      <c r="E3865" s="152"/>
      <c r="F3865" s="153"/>
      <c r="G3865" s="153"/>
      <c r="H3865" s="154"/>
      <c r="I3865" s="152"/>
    </row>
    <row r="3866" spans="3:9" x14ac:dyDescent="0.2">
      <c r="C3866" s="152"/>
      <c r="D3866" s="152"/>
      <c r="E3866" s="152"/>
      <c r="F3866" s="153"/>
      <c r="G3866" s="153"/>
      <c r="H3866" s="154"/>
      <c r="I3866" s="152"/>
    </row>
    <row r="3867" spans="3:9" x14ac:dyDescent="0.2">
      <c r="C3867" s="152"/>
      <c r="D3867" s="152"/>
      <c r="E3867" s="152"/>
      <c r="F3867" s="153"/>
      <c r="G3867" s="153"/>
      <c r="H3867" s="154"/>
      <c r="I3867" s="152"/>
    </row>
    <row r="3868" spans="3:9" x14ac:dyDescent="0.2">
      <c r="C3868" s="152"/>
      <c r="D3868" s="152"/>
      <c r="E3868" s="152"/>
      <c r="F3868" s="153"/>
      <c r="G3868" s="153"/>
      <c r="H3868" s="154"/>
      <c r="I3868" s="152"/>
    </row>
    <row r="3869" spans="3:9" x14ac:dyDescent="0.2">
      <c r="C3869" s="152"/>
      <c r="D3869" s="152"/>
      <c r="E3869" s="152"/>
      <c r="F3869" s="153"/>
      <c r="G3869" s="153"/>
      <c r="H3869" s="154"/>
      <c r="I3869" s="152"/>
    </row>
    <row r="3870" spans="3:9" x14ac:dyDescent="0.2">
      <c r="C3870" s="152"/>
      <c r="D3870" s="152"/>
      <c r="E3870" s="152"/>
      <c r="F3870" s="153"/>
      <c r="G3870" s="153"/>
      <c r="H3870" s="154"/>
      <c r="I3870" s="152"/>
    </row>
    <row r="3871" spans="3:9" x14ac:dyDescent="0.2">
      <c r="C3871" s="152"/>
      <c r="D3871" s="152"/>
      <c r="E3871" s="152"/>
      <c r="F3871" s="153"/>
      <c r="G3871" s="153"/>
      <c r="H3871" s="154"/>
      <c r="I3871" s="152"/>
    </row>
    <row r="3872" spans="3:9" x14ac:dyDescent="0.2">
      <c r="C3872" s="152"/>
      <c r="D3872" s="152"/>
      <c r="E3872" s="152"/>
      <c r="F3872" s="153"/>
      <c r="G3872" s="153"/>
      <c r="H3872" s="154"/>
      <c r="I3872" s="152"/>
    </row>
    <row r="3873" spans="3:9" x14ac:dyDescent="0.2">
      <c r="C3873" s="152"/>
      <c r="D3873" s="152"/>
      <c r="E3873" s="152"/>
      <c r="F3873" s="153"/>
      <c r="G3873" s="153"/>
      <c r="H3873" s="154"/>
      <c r="I3873" s="152"/>
    </row>
    <row r="3874" spans="3:9" x14ac:dyDescent="0.2">
      <c r="C3874" s="152"/>
      <c r="D3874" s="152"/>
      <c r="E3874" s="152"/>
      <c r="F3874" s="153"/>
      <c r="G3874" s="153"/>
      <c r="H3874" s="154"/>
      <c r="I3874" s="152"/>
    </row>
    <row r="3875" spans="3:9" x14ac:dyDescent="0.2">
      <c r="C3875" s="152"/>
      <c r="D3875" s="152"/>
      <c r="E3875" s="152"/>
      <c r="F3875" s="153"/>
      <c r="G3875" s="153"/>
      <c r="H3875" s="154"/>
      <c r="I3875" s="152"/>
    </row>
    <row r="3876" spans="3:9" x14ac:dyDescent="0.2">
      <c r="C3876" s="152"/>
      <c r="D3876" s="152"/>
      <c r="E3876" s="152"/>
      <c r="F3876" s="153"/>
      <c r="G3876" s="153"/>
      <c r="H3876" s="154"/>
      <c r="I3876" s="152"/>
    </row>
    <row r="3877" spans="3:9" x14ac:dyDescent="0.2">
      <c r="C3877" s="152"/>
      <c r="D3877" s="152"/>
      <c r="E3877" s="152"/>
      <c r="F3877" s="153"/>
      <c r="G3877" s="153"/>
      <c r="H3877" s="154"/>
      <c r="I3877" s="152"/>
    </row>
    <row r="3878" spans="3:9" x14ac:dyDescent="0.2">
      <c r="C3878" s="152"/>
      <c r="D3878" s="152"/>
      <c r="E3878" s="152"/>
      <c r="F3878" s="153"/>
      <c r="G3878" s="153"/>
      <c r="H3878" s="154"/>
      <c r="I3878" s="152"/>
    </row>
    <row r="3879" spans="3:9" x14ac:dyDescent="0.2">
      <c r="C3879" s="152"/>
      <c r="D3879" s="152"/>
      <c r="E3879" s="152"/>
      <c r="F3879" s="153"/>
      <c r="G3879" s="153"/>
      <c r="H3879" s="154"/>
      <c r="I3879" s="152"/>
    </row>
    <row r="3880" spans="3:9" x14ac:dyDescent="0.2">
      <c r="C3880" s="152"/>
      <c r="D3880" s="152"/>
      <c r="E3880" s="152"/>
      <c r="F3880" s="153"/>
      <c r="G3880" s="153"/>
      <c r="H3880" s="154"/>
      <c r="I3880" s="152"/>
    </row>
    <row r="3881" spans="3:9" x14ac:dyDescent="0.2">
      <c r="C3881" s="152"/>
      <c r="D3881" s="152"/>
      <c r="E3881" s="152"/>
      <c r="F3881" s="153"/>
      <c r="G3881" s="153"/>
      <c r="H3881" s="154"/>
      <c r="I3881" s="152"/>
    </row>
    <row r="3882" spans="3:9" x14ac:dyDescent="0.2">
      <c r="C3882" s="152"/>
      <c r="D3882" s="152"/>
      <c r="E3882" s="152"/>
      <c r="F3882" s="153"/>
      <c r="G3882" s="153"/>
      <c r="H3882" s="154"/>
      <c r="I3882" s="152"/>
    </row>
    <row r="3883" spans="3:9" x14ac:dyDescent="0.2">
      <c r="C3883" s="152"/>
      <c r="D3883" s="152"/>
      <c r="E3883" s="152"/>
      <c r="F3883" s="153"/>
      <c r="G3883" s="153"/>
      <c r="H3883" s="154"/>
      <c r="I3883" s="152"/>
    </row>
    <row r="3884" spans="3:9" x14ac:dyDescent="0.2">
      <c r="C3884" s="152"/>
      <c r="D3884" s="152"/>
      <c r="E3884" s="152"/>
      <c r="F3884" s="153"/>
      <c r="G3884" s="153"/>
      <c r="H3884" s="154"/>
      <c r="I3884" s="152"/>
    </row>
    <row r="3885" spans="3:9" x14ac:dyDescent="0.2">
      <c r="C3885" s="152"/>
      <c r="D3885" s="152"/>
      <c r="E3885" s="152"/>
      <c r="F3885" s="153"/>
      <c r="G3885" s="153"/>
      <c r="H3885" s="154"/>
      <c r="I3885" s="152"/>
    </row>
    <row r="3886" spans="3:9" x14ac:dyDescent="0.2">
      <c r="C3886" s="152"/>
      <c r="D3886" s="152"/>
      <c r="E3886" s="152"/>
      <c r="F3886" s="153"/>
      <c r="G3886" s="153"/>
      <c r="H3886" s="154"/>
      <c r="I3886" s="152"/>
    </row>
    <row r="3887" spans="3:9" x14ac:dyDescent="0.2">
      <c r="C3887" s="152"/>
      <c r="D3887" s="152"/>
      <c r="E3887" s="152"/>
      <c r="F3887" s="153"/>
      <c r="G3887" s="153"/>
      <c r="H3887" s="154"/>
      <c r="I3887" s="152"/>
    </row>
    <row r="3888" spans="3:9" x14ac:dyDescent="0.2">
      <c r="C3888" s="152"/>
      <c r="D3888" s="152"/>
      <c r="E3888" s="152"/>
      <c r="F3888" s="153"/>
      <c r="G3888" s="153"/>
      <c r="H3888" s="154"/>
      <c r="I3888" s="152"/>
    </row>
    <row r="3889" spans="3:9" x14ac:dyDescent="0.2">
      <c r="C3889" s="152"/>
      <c r="D3889" s="152"/>
      <c r="E3889" s="152"/>
      <c r="F3889" s="153"/>
      <c r="G3889" s="153"/>
      <c r="H3889" s="154"/>
      <c r="I3889" s="152"/>
    </row>
    <row r="3890" spans="3:9" x14ac:dyDescent="0.2">
      <c r="C3890" s="152"/>
      <c r="D3890" s="152"/>
      <c r="E3890" s="152"/>
      <c r="F3890" s="153"/>
      <c r="G3890" s="153"/>
      <c r="H3890" s="154"/>
      <c r="I3890" s="152"/>
    </row>
    <row r="3891" spans="3:9" x14ac:dyDescent="0.2">
      <c r="C3891" s="152"/>
      <c r="D3891" s="152"/>
      <c r="E3891" s="152"/>
      <c r="F3891" s="153"/>
      <c r="G3891" s="153"/>
      <c r="H3891" s="154"/>
      <c r="I3891" s="152"/>
    </row>
    <row r="3892" spans="3:9" x14ac:dyDescent="0.2">
      <c r="C3892" s="152"/>
      <c r="D3892" s="152"/>
      <c r="E3892" s="152"/>
      <c r="F3892" s="153"/>
      <c r="G3892" s="153"/>
      <c r="H3892" s="154"/>
      <c r="I3892" s="152"/>
    </row>
    <row r="3893" spans="3:9" x14ac:dyDescent="0.2">
      <c r="C3893" s="152"/>
      <c r="D3893" s="152"/>
      <c r="E3893" s="152"/>
      <c r="F3893" s="153"/>
      <c r="G3893" s="153"/>
      <c r="H3893" s="154"/>
      <c r="I3893" s="152"/>
    </row>
    <row r="3894" spans="3:9" x14ac:dyDescent="0.2">
      <c r="C3894" s="152"/>
      <c r="D3894" s="152"/>
      <c r="E3894" s="152"/>
      <c r="F3894" s="153"/>
      <c r="G3894" s="153"/>
      <c r="H3894" s="154"/>
      <c r="I3894" s="152"/>
    </row>
    <row r="3895" spans="3:9" x14ac:dyDescent="0.2">
      <c r="C3895" s="152"/>
      <c r="D3895" s="152"/>
      <c r="E3895" s="152"/>
      <c r="F3895" s="153"/>
      <c r="G3895" s="153"/>
      <c r="H3895" s="154"/>
      <c r="I3895" s="152"/>
    </row>
    <row r="3896" spans="3:9" x14ac:dyDescent="0.2">
      <c r="C3896" s="152"/>
      <c r="D3896" s="152"/>
      <c r="E3896" s="152"/>
      <c r="F3896" s="153"/>
      <c r="G3896" s="153"/>
      <c r="H3896" s="154"/>
      <c r="I3896" s="152"/>
    </row>
    <row r="3897" spans="3:9" x14ac:dyDescent="0.2">
      <c r="C3897" s="152"/>
      <c r="D3897" s="152"/>
      <c r="E3897" s="152"/>
      <c r="F3897" s="153"/>
      <c r="G3897" s="153"/>
      <c r="H3897" s="154"/>
      <c r="I3897" s="152"/>
    </row>
    <row r="3898" spans="3:9" x14ac:dyDescent="0.2">
      <c r="C3898" s="152"/>
      <c r="D3898" s="152"/>
      <c r="E3898" s="152"/>
      <c r="F3898" s="153"/>
      <c r="G3898" s="153"/>
      <c r="H3898" s="154"/>
      <c r="I3898" s="152"/>
    </row>
    <row r="3899" spans="3:9" x14ac:dyDescent="0.2">
      <c r="C3899" s="152"/>
      <c r="D3899" s="152"/>
      <c r="E3899" s="152"/>
      <c r="F3899" s="153"/>
      <c r="G3899" s="153"/>
      <c r="H3899" s="154"/>
      <c r="I3899" s="152"/>
    </row>
    <row r="3900" spans="3:9" x14ac:dyDescent="0.2">
      <c r="C3900" s="152"/>
      <c r="D3900" s="152"/>
      <c r="E3900" s="152"/>
      <c r="F3900" s="153"/>
      <c r="G3900" s="153"/>
      <c r="H3900" s="154"/>
      <c r="I3900" s="152"/>
    </row>
    <row r="3901" spans="3:9" x14ac:dyDescent="0.2">
      <c r="C3901" s="152"/>
      <c r="D3901" s="152"/>
      <c r="E3901" s="152"/>
      <c r="F3901" s="153"/>
      <c r="G3901" s="153"/>
      <c r="H3901" s="154"/>
      <c r="I3901" s="152"/>
    </row>
    <row r="3902" spans="3:9" x14ac:dyDescent="0.2">
      <c r="C3902" s="152"/>
      <c r="D3902" s="152"/>
      <c r="E3902" s="152"/>
      <c r="F3902" s="153"/>
      <c r="G3902" s="153"/>
      <c r="H3902" s="154"/>
      <c r="I3902" s="152"/>
    </row>
    <row r="3903" spans="3:9" x14ac:dyDescent="0.2">
      <c r="C3903" s="152"/>
      <c r="D3903" s="152"/>
      <c r="E3903" s="152"/>
      <c r="F3903" s="153"/>
      <c r="G3903" s="153"/>
      <c r="H3903" s="154"/>
      <c r="I3903" s="152"/>
    </row>
    <row r="3904" spans="3:9" x14ac:dyDescent="0.2">
      <c r="C3904" s="152"/>
      <c r="D3904" s="152"/>
      <c r="E3904" s="152"/>
      <c r="F3904" s="153"/>
      <c r="G3904" s="153"/>
      <c r="H3904" s="154"/>
      <c r="I3904" s="152"/>
    </row>
    <row r="3905" spans="3:9" x14ac:dyDescent="0.2">
      <c r="C3905" s="152"/>
      <c r="D3905" s="152"/>
      <c r="E3905" s="152"/>
      <c r="F3905" s="153"/>
      <c r="G3905" s="153"/>
      <c r="H3905" s="154"/>
      <c r="I3905" s="152"/>
    </row>
    <row r="3906" spans="3:9" x14ac:dyDescent="0.2">
      <c r="C3906" s="152"/>
      <c r="D3906" s="152"/>
      <c r="E3906" s="152"/>
      <c r="F3906" s="153"/>
      <c r="G3906" s="153"/>
      <c r="H3906" s="154"/>
      <c r="I3906" s="152"/>
    </row>
    <row r="3907" spans="3:9" x14ac:dyDescent="0.2">
      <c r="C3907" s="152"/>
      <c r="D3907" s="152"/>
      <c r="E3907" s="152"/>
      <c r="F3907" s="153"/>
      <c r="G3907" s="153"/>
      <c r="H3907" s="154"/>
      <c r="I3907" s="152"/>
    </row>
    <row r="3908" spans="3:9" x14ac:dyDescent="0.2">
      <c r="C3908" s="152"/>
      <c r="D3908" s="152"/>
      <c r="E3908" s="152"/>
      <c r="F3908" s="153"/>
      <c r="G3908" s="153"/>
      <c r="H3908" s="154"/>
      <c r="I3908" s="152"/>
    </row>
    <row r="3909" spans="3:9" x14ac:dyDescent="0.2">
      <c r="C3909" s="152"/>
      <c r="D3909" s="152"/>
      <c r="E3909" s="152"/>
      <c r="F3909" s="153"/>
      <c r="G3909" s="153"/>
      <c r="H3909" s="154"/>
      <c r="I3909" s="152"/>
    </row>
    <row r="3910" spans="3:9" x14ac:dyDescent="0.2">
      <c r="C3910" s="152"/>
      <c r="D3910" s="152"/>
      <c r="E3910" s="152"/>
      <c r="F3910" s="153"/>
      <c r="G3910" s="153"/>
      <c r="H3910" s="154"/>
      <c r="I3910" s="152"/>
    </row>
    <row r="3911" spans="3:9" x14ac:dyDescent="0.2">
      <c r="C3911" s="152"/>
      <c r="D3911" s="152"/>
      <c r="E3911" s="152"/>
      <c r="F3911" s="153"/>
      <c r="G3911" s="153"/>
      <c r="H3911" s="154"/>
      <c r="I3911" s="152"/>
    </row>
    <row r="3912" spans="3:9" x14ac:dyDescent="0.2">
      <c r="C3912" s="152"/>
      <c r="D3912" s="152"/>
      <c r="E3912" s="152"/>
      <c r="F3912" s="153"/>
      <c r="G3912" s="153"/>
      <c r="H3912" s="154"/>
      <c r="I3912" s="152"/>
    </row>
    <row r="3913" spans="3:9" x14ac:dyDescent="0.2">
      <c r="C3913" s="152"/>
      <c r="D3913" s="152"/>
      <c r="E3913" s="152"/>
      <c r="F3913" s="153"/>
      <c r="G3913" s="153"/>
      <c r="H3913" s="154"/>
      <c r="I3913" s="152"/>
    </row>
    <row r="3914" spans="3:9" x14ac:dyDescent="0.2">
      <c r="C3914" s="152"/>
      <c r="D3914" s="152"/>
      <c r="E3914" s="152"/>
      <c r="F3914" s="153"/>
      <c r="G3914" s="153"/>
      <c r="H3914" s="154"/>
      <c r="I3914" s="152"/>
    </row>
    <row r="3915" spans="3:9" x14ac:dyDescent="0.2">
      <c r="C3915" s="152"/>
      <c r="D3915" s="152"/>
      <c r="E3915" s="152"/>
      <c r="F3915" s="153"/>
      <c r="G3915" s="153"/>
      <c r="H3915" s="154"/>
      <c r="I3915" s="152"/>
    </row>
    <row r="3916" spans="3:9" x14ac:dyDescent="0.2">
      <c r="C3916" s="152"/>
      <c r="D3916" s="152"/>
      <c r="E3916" s="152"/>
      <c r="F3916" s="153"/>
      <c r="G3916" s="153"/>
      <c r="H3916" s="154"/>
      <c r="I3916" s="152"/>
    </row>
    <row r="3917" spans="3:9" x14ac:dyDescent="0.2">
      <c r="C3917" s="152"/>
      <c r="D3917" s="152"/>
      <c r="E3917" s="152"/>
      <c r="F3917" s="153"/>
      <c r="G3917" s="153"/>
      <c r="H3917" s="154"/>
      <c r="I3917" s="152"/>
    </row>
    <row r="3918" spans="3:9" x14ac:dyDescent="0.2">
      <c r="C3918" s="152"/>
      <c r="D3918" s="152"/>
      <c r="E3918" s="152"/>
      <c r="F3918" s="153"/>
      <c r="G3918" s="153"/>
      <c r="H3918" s="154"/>
      <c r="I3918" s="152"/>
    </row>
    <row r="3919" spans="3:9" x14ac:dyDescent="0.2">
      <c r="C3919" s="152"/>
      <c r="D3919" s="152"/>
      <c r="E3919" s="152"/>
      <c r="F3919" s="153"/>
      <c r="G3919" s="153"/>
      <c r="H3919" s="154"/>
      <c r="I3919" s="152"/>
    </row>
    <row r="3920" spans="3:9" x14ac:dyDescent="0.2">
      <c r="C3920" s="152"/>
      <c r="D3920" s="152"/>
      <c r="E3920" s="152"/>
      <c r="F3920" s="153"/>
      <c r="G3920" s="153"/>
      <c r="H3920" s="154"/>
      <c r="I3920" s="152"/>
    </row>
    <row r="3921" spans="3:9" x14ac:dyDescent="0.2">
      <c r="C3921" s="152"/>
      <c r="D3921" s="152"/>
      <c r="E3921" s="152"/>
      <c r="F3921" s="153"/>
      <c r="G3921" s="153"/>
      <c r="H3921" s="154"/>
      <c r="I3921" s="152"/>
    </row>
    <row r="3922" spans="3:9" x14ac:dyDescent="0.2">
      <c r="C3922" s="152"/>
      <c r="D3922" s="152"/>
      <c r="E3922" s="152"/>
      <c r="F3922" s="153"/>
      <c r="G3922" s="153"/>
      <c r="H3922" s="154"/>
      <c r="I3922" s="152"/>
    </row>
    <row r="3923" spans="3:9" x14ac:dyDescent="0.2">
      <c r="C3923" s="152"/>
      <c r="D3923" s="152"/>
      <c r="E3923" s="152"/>
      <c r="F3923" s="153"/>
      <c r="G3923" s="153"/>
      <c r="H3923" s="154"/>
      <c r="I3923" s="152"/>
    </row>
    <row r="3924" spans="3:9" x14ac:dyDescent="0.2">
      <c r="C3924" s="152"/>
      <c r="D3924" s="152"/>
      <c r="E3924" s="152"/>
      <c r="F3924" s="153"/>
      <c r="G3924" s="153"/>
      <c r="H3924" s="154"/>
      <c r="I3924" s="152"/>
    </row>
    <row r="3925" spans="3:9" x14ac:dyDescent="0.2">
      <c r="C3925" s="152"/>
      <c r="D3925" s="152"/>
      <c r="E3925" s="152"/>
      <c r="F3925" s="153"/>
      <c r="G3925" s="153"/>
      <c r="H3925" s="154"/>
      <c r="I3925" s="152"/>
    </row>
    <row r="3926" spans="3:9" x14ac:dyDescent="0.2">
      <c r="C3926" s="152"/>
      <c r="D3926" s="152"/>
      <c r="E3926" s="152"/>
      <c r="F3926" s="153"/>
      <c r="G3926" s="153"/>
      <c r="H3926" s="154"/>
      <c r="I3926" s="152"/>
    </row>
    <row r="3927" spans="3:9" x14ac:dyDescent="0.2">
      <c r="C3927" s="152"/>
      <c r="D3927" s="152"/>
      <c r="E3927" s="152"/>
      <c r="F3927" s="153"/>
      <c r="G3927" s="153"/>
      <c r="H3927" s="154"/>
      <c r="I3927" s="152"/>
    </row>
    <row r="3928" spans="3:9" x14ac:dyDescent="0.2">
      <c r="C3928" s="152"/>
      <c r="D3928" s="152"/>
      <c r="E3928" s="152"/>
      <c r="F3928" s="153"/>
      <c r="G3928" s="153"/>
      <c r="H3928" s="154"/>
      <c r="I3928" s="152"/>
    </row>
    <row r="3929" spans="3:9" x14ac:dyDescent="0.2">
      <c r="C3929" s="152"/>
      <c r="D3929" s="152"/>
      <c r="E3929" s="152"/>
      <c r="F3929" s="153"/>
      <c r="G3929" s="153"/>
      <c r="H3929" s="154"/>
      <c r="I3929" s="152"/>
    </row>
    <row r="3930" spans="3:9" x14ac:dyDescent="0.2">
      <c r="C3930" s="152"/>
      <c r="D3930" s="152"/>
      <c r="E3930" s="152"/>
      <c r="F3930" s="153"/>
      <c r="G3930" s="153"/>
      <c r="H3930" s="154"/>
      <c r="I3930" s="152"/>
    </row>
    <row r="3931" spans="3:9" x14ac:dyDescent="0.2">
      <c r="C3931" s="152"/>
      <c r="D3931" s="152"/>
      <c r="E3931" s="152"/>
      <c r="F3931" s="153"/>
      <c r="G3931" s="153"/>
      <c r="H3931" s="154"/>
      <c r="I3931" s="152"/>
    </row>
    <row r="3932" spans="3:9" x14ac:dyDescent="0.2">
      <c r="C3932" s="152"/>
      <c r="D3932" s="152"/>
      <c r="E3932" s="152"/>
      <c r="F3932" s="153"/>
      <c r="G3932" s="153"/>
      <c r="H3932" s="154"/>
      <c r="I3932" s="152"/>
    </row>
    <row r="3933" spans="3:9" x14ac:dyDescent="0.2">
      <c r="C3933" s="152"/>
      <c r="D3933" s="152"/>
      <c r="E3933" s="152"/>
      <c r="F3933" s="153"/>
      <c r="G3933" s="153"/>
      <c r="H3933" s="154"/>
      <c r="I3933" s="152"/>
    </row>
    <row r="3934" spans="3:9" x14ac:dyDescent="0.2">
      <c r="C3934" s="152"/>
      <c r="D3934" s="152"/>
      <c r="E3934" s="152"/>
      <c r="F3934" s="153"/>
      <c r="G3934" s="153"/>
      <c r="H3934" s="154"/>
      <c r="I3934" s="152"/>
    </row>
    <row r="3935" spans="3:9" x14ac:dyDescent="0.2">
      <c r="C3935" s="152"/>
      <c r="D3935" s="152"/>
      <c r="E3935" s="152"/>
      <c r="F3935" s="153"/>
      <c r="G3935" s="153"/>
      <c r="H3935" s="154"/>
      <c r="I3935" s="152"/>
    </row>
    <row r="3936" spans="3:9" x14ac:dyDescent="0.2">
      <c r="C3936" s="152"/>
      <c r="D3936" s="152"/>
      <c r="E3936" s="152"/>
      <c r="F3936" s="153"/>
      <c r="G3936" s="153"/>
      <c r="H3936" s="154"/>
      <c r="I3936" s="152"/>
    </row>
    <row r="3937" spans="3:9" x14ac:dyDescent="0.2">
      <c r="C3937" s="152"/>
      <c r="D3937" s="152"/>
      <c r="E3937" s="152"/>
      <c r="F3937" s="153"/>
      <c r="G3937" s="153"/>
      <c r="H3937" s="154"/>
      <c r="I3937" s="152"/>
    </row>
    <row r="3938" spans="3:9" x14ac:dyDescent="0.2">
      <c r="C3938" s="152"/>
      <c r="D3938" s="152"/>
      <c r="E3938" s="152"/>
      <c r="F3938" s="153"/>
      <c r="G3938" s="153"/>
      <c r="H3938" s="154"/>
      <c r="I3938" s="152"/>
    </row>
    <row r="3939" spans="3:9" x14ac:dyDescent="0.2">
      <c r="C3939" s="152"/>
      <c r="D3939" s="152"/>
      <c r="E3939" s="152"/>
      <c r="F3939" s="153"/>
      <c r="G3939" s="153"/>
      <c r="H3939" s="154"/>
      <c r="I3939" s="152"/>
    </row>
    <row r="3940" spans="3:9" x14ac:dyDescent="0.2">
      <c r="C3940" s="152"/>
      <c r="D3940" s="152"/>
      <c r="E3940" s="152"/>
      <c r="F3940" s="153"/>
      <c r="G3940" s="153"/>
      <c r="H3940" s="154"/>
      <c r="I3940" s="152"/>
    </row>
    <row r="3941" spans="3:9" x14ac:dyDescent="0.2">
      <c r="C3941" s="152"/>
      <c r="D3941" s="152"/>
      <c r="E3941" s="152"/>
      <c r="F3941" s="153"/>
      <c r="G3941" s="153"/>
      <c r="H3941" s="154"/>
      <c r="I3941" s="152"/>
    </row>
    <row r="3942" spans="3:9" x14ac:dyDescent="0.2">
      <c r="C3942" s="152"/>
      <c r="D3942" s="152"/>
      <c r="E3942" s="152"/>
      <c r="F3942" s="153"/>
      <c r="G3942" s="153"/>
      <c r="H3942" s="154"/>
      <c r="I3942" s="152"/>
    </row>
    <row r="3943" spans="3:9" x14ac:dyDescent="0.2">
      <c r="C3943" s="152"/>
      <c r="D3943" s="152"/>
      <c r="E3943" s="152"/>
      <c r="F3943" s="153"/>
      <c r="G3943" s="153"/>
      <c r="H3943" s="154"/>
      <c r="I3943" s="152"/>
    </row>
    <row r="3944" spans="3:9" x14ac:dyDescent="0.2">
      <c r="C3944" s="152"/>
      <c r="D3944" s="152"/>
      <c r="E3944" s="152"/>
      <c r="F3944" s="153"/>
      <c r="G3944" s="153"/>
      <c r="H3944" s="154"/>
      <c r="I3944" s="152"/>
    </row>
    <row r="3945" spans="3:9" x14ac:dyDescent="0.2">
      <c r="C3945" s="152"/>
      <c r="D3945" s="152"/>
      <c r="E3945" s="152"/>
      <c r="F3945" s="153"/>
      <c r="G3945" s="153"/>
      <c r="H3945" s="154"/>
      <c r="I3945" s="152"/>
    </row>
    <row r="3946" spans="3:9" x14ac:dyDescent="0.2">
      <c r="C3946" s="152"/>
      <c r="D3946" s="152"/>
      <c r="E3946" s="152"/>
      <c r="F3946" s="153"/>
      <c r="G3946" s="153"/>
      <c r="H3946" s="154"/>
      <c r="I3946" s="152"/>
    </row>
    <row r="3947" spans="3:9" x14ac:dyDescent="0.2">
      <c r="C3947" s="152"/>
      <c r="D3947" s="152"/>
      <c r="E3947" s="152"/>
      <c r="F3947" s="153"/>
      <c r="G3947" s="153"/>
      <c r="H3947" s="154"/>
      <c r="I3947" s="152"/>
    </row>
    <row r="3948" spans="3:9" x14ac:dyDescent="0.2">
      <c r="C3948" s="152"/>
      <c r="D3948" s="152"/>
      <c r="E3948" s="152"/>
      <c r="F3948" s="153"/>
      <c r="G3948" s="153"/>
      <c r="H3948" s="154"/>
      <c r="I3948" s="152"/>
    </row>
    <row r="3949" spans="3:9" x14ac:dyDescent="0.2">
      <c r="C3949" s="152"/>
      <c r="D3949" s="152"/>
      <c r="E3949" s="152"/>
      <c r="F3949" s="153"/>
      <c r="G3949" s="153"/>
      <c r="H3949" s="154"/>
      <c r="I3949" s="152"/>
    </row>
    <row r="3950" spans="3:9" x14ac:dyDescent="0.2">
      <c r="C3950" s="152"/>
      <c r="D3950" s="152"/>
      <c r="E3950" s="152"/>
      <c r="F3950" s="153"/>
      <c r="G3950" s="153"/>
      <c r="H3950" s="154"/>
      <c r="I3950" s="152"/>
    </row>
    <row r="3951" spans="3:9" x14ac:dyDescent="0.2">
      <c r="C3951" s="152"/>
      <c r="D3951" s="152"/>
      <c r="E3951" s="152"/>
      <c r="F3951" s="153"/>
      <c r="G3951" s="153"/>
      <c r="H3951" s="154"/>
      <c r="I3951" s="152"/>
    </row>
    <row r="3952" spans="3:9" x14ac:dyDescent="0.2">
      <c r="C3952" s="152"/>
      <c r="D3952" s="152"/>
      <c r="E3952" s="152"/>
      <c r="F3952" s="153"/>
      <c r="G3952" s="153"/>
      <c r="H3952" s="154"/>
      <c r="I3952" s="152"/>
    </row>
    <row r="3953" spans="3:9" x14ac:dyDescent="0.2">
      <c r="C3953" s="152"/>
      <c r="D3953" s="152"/>
      <c r="E3953" s="152"/>
      <c r="F3953" s="153"/>
      <c r="G3953" s="153"/>
      <c r="H3953" s="154"/>
      <c r="I3953" s="152"/>
    </row>
    <row r="3954" spans="3:9" x14ac:dyDescent="0.2">
      <c r="C3954" s="152"/>
      <c r="D3954" s="152"/>
      <c r="E3954" s="152"/>
      <c r="F3954" s="153"/>
      <c r="G3954" s="153"/>
      <c r="H3954" s="154"/>
      <c r="I3954" s="152"/>
    </row>
    <row r="3955" spans="3:9" x14ac:dyDescent="0.2">
      <c r="C3955" s="152"/>
      <c r="D3955" s="152"/>
      <c r="E3955" s="152"/>
      <c r="F3955" s="153"/>
      <c r="G3955" s="153"/>
      <c r="H3955" s="154"/>
      <c r="I3955" s="152"/>
    </row>
    <row r="3956" spans="3:9" x14ac:dyDescent="0.2">
      <c r="C3956" s="152"/>
      <c r="D3956" s="152"/>
      <c r="E3956" s="152"/>
      <c r="F3956" s="153"/>
      <c r="G3956" s="153"/>
      <c r="H3956" s="154"/>
      <c r="I3956" s="152"/>
    </row>
    <row r="3957" spans="3:9" x14ac:dyDescent="0.2">
      <c r="C3957" s="152"/>
      <c r="D3957" s="152"/>
      <c r="E3957" s="152"/>
      <c r="F3957" s="153"/>
      <c r="G3957" s="153"/>
      <c r="H3957" s="154"/>
      <c r="I3957" s="152"/>
    </row>
    <row r="3958" spans="3:9" x14ac:dyDescent="0.2">
      <c r="C3958" s="152"/>
      <c r="D3958" s="152"/>
      <c r="E3958" s="152"/>
      <c r="F3958" s="153"/>
      <c r="G3958" s="153"/>
      <c r="H3958" s="154"/>
      <c r="I3958" s="152"/>
    </row>
    <row r="3959" spans="3:9" x14ac:dyDescent="0.2">
      <c r="C3959" s="152"/>
      <c r="D3959" s="152"/>
      <c r="E3959" s="152"/>
      <c r="F3959" s="153"/>
      <c r="G3959" s="153"/>
      <c r="H3959" s="154"/>
      <c r="I3959" s="152"/>
    </row>
    <row r="3960" spans="3:9" x14ac:dyDescent="0.2">
      <c r="C3960" s="152"/>
      <c r="D3960" s="152"/>
      <c r="E3960" s="152"/>
      <c r="F3960" s="153"/>
      <c r="G3960" s="153"/>
      <c r="H3960" s="154"/>
      <c r="I3960" s="152"/>
    </row>
    <row r="3961" spans="3:9" x14ac:dyDescent="0.2">
      <c r="C3961" s="152"/>
      <c r="D3961" s="152"/>
      <c r="E3961" s="152"/>
      <c r="F3961" s="153"/>
      <c r="G3961" s="153"/>
      <c r="H3961" s="154"/>
      <c r="I3961" s="152"/>
    </row>
    <row r="3962" spans="3:9" x14ac:dyDescent="0.2">
      <c r="C3962" s="152"/>
      <c r="D3962" s="152"/>
      <c r="E3962" s="152"/>
      <c r="F3962" s="153"/>
      <c r="G3962" s="153"/>
      <c r="H3962" s="154"/>
      <c r="I3962" s="152"/>
    </row>
    <row r="3963" spans="3:9" x14ac:dyDescent="0.2">
      <c r="C3963" s="152"/>
      <c r="D3963" s="152"/>
      <c r="E3963" s="152"/>
      <c r="F3963" s="153"/>
      <c r="G3963" s="153"/>
      <c r="H3963" s="154"/>
      <c r="I3963" s="152"/>
    </row>
    <row r="3964" spans="3:9" x14ac:dyDescent="0.2">
      <c r="C3964" s="152"/>
      <c r="D3964" s="152"/>
      <c r="E3964" s="152"/>
      <c r="F3964" s="153"/>
      <c r="G3964" s="153"/>
      <c r="H3964" s="154"/>
      <c r="I3964" s="152"/>
    </row>
    <row r="3965" spans="3:9" x14ac:dyDescent="0.2">
      <c r="C3965" s="152"/>
      <c r="D3965" s="152"/>
      <c r="E3965" s="152"/>
      <c r="F3965" s="153"/>
      <c r="G3965" s="153"/>
      <c r="H3965" s="154"/>
      <c r="I3965" s="152"/>
    </row>
    <row r="3966" spans="3:9" x14ac:dyDescent="0.2">
      <c r="C3966" s="152"/>
      <c r="D3966" s="152"/>
      <c r="E3966" s="152"/>
      <c r="F3966" s="153"/>
      <c r="G3966" s="153"/>
      <c r="H3966" s="154"/>
      <c r="I3966" s="152"/>
    </row>
    <row r="3967" spans="3:9" x14ac:dyDescent="0.2">
      <c r="C3967" s="152"/>
      <c r="D3967" s="152"/>
      <c r="E3967" s="152"/>
      <c r="F3967" s="153"/>
      <c r="G3967" s="153"/>
      <c r="H3967" s="154"/>
      <c r="I3967" s="152"/>
    </row>
    <row r="3968" spans="3:9" x14ac:dyDescent="0.2">
      <c r="C3968" s="152"/>
      <c r="D3968" s="152"/>
      <c r="E3968" s="152"/>
      <c r="F3968" s="153"/>
      <c r="G3968" s="153"/>
      <c r="H3968" s="154"/>
      <c r="I3968" s="152"/>
    </row>
    <row r="3969" spans="3:9" x14ac:dyDescent="0.2">
      <c r="C3969" s="152"/>
      <c r="D3969" s="152"/>
      <c r="E3969" s="152"/>
      <c r="F3969" s="153"/>
      <c r="G3969" s="153"/>
      <c r="H3969" s="154"/>
      <c r="I3969" s="152"/>
    </row>
    <row r="3970" spans="3:9" x14ac:dyDescent="0.2">
      <c r="C3970" s="152"/>
      <c r="D3970" s="152"/>
      <c r="E3970" s="152"/>
      <c r="F3970" s="153"/>
      <c r="G3970" s="153"/>
      <c r="H3970" s="154"/>
      <c r="I3970" s="152"/>
    </row>
    <row r="3971" spans="3:9" x14ac:dyDescent="0.2">
      <c r="C3971" s="152"/>
      <c r="D3971" s="152"/>
      <c r="E3971" s="152"/>
      <c r="F3971" s="153"/>
      <c r="G3971" s="153"/>
      <c r="H3971" s="154"/>
      <c r="I3971" s="152"/>
    </row>
    <row r="3972" spans="3:9" x14ac:dyDescent="0.2">
      <c r="C3972" s="152"/>
      <c r="D3972" s="152"/>
      <c r="E3972" s="152"/>
      <c r="F3972" s="153"/>
      <c r="G3972" s="153"/>
      <c r="H3972" s="154"/>
      <c r="I3972" s="152"/>
    </row>
    <row r="3973" spans="3:9" x14ac:dyDescent="0.2">
      <c r="C3973" s="152"/>
      <c r="D3973" s="152"/>
      <c r="E3973" s="152"/>
      <c r="F3973" s="153"/>
      <c r="G3973" s="153"/>
      <c r="H3973" s="154"/>
      <c r="I3973" s="152"/>
    </row>
    <row r="3974" spans="3:9" x14ac:dyDescent="0.2">
      <c r="C3974" s="152"/>
      <c r="D3974" s="152"/>
      <c r="E3974" s="152"/>
      <c r="F3974" s="153"/>
      <c r="G3974" s="153"/>
      <c r="H3974" s="154"/>
      <c r="I3974" s="152"/>
    </row>
    <row r="3975" spans="3:9" x14ac:dyDescent="0.2">
      <c r="C3975" s="152"/>
      <c r="D3975" s="152"/>
      <c r="E3975" s="152"/>
      <c r="F3975" s="153"/>
      <c r="G3975" s="153"/>
      <c r="H3975" s="154"/>
      <c r="I3975" s="152"/>
    </row>
    <row r="3976" spans="3:9" x14ac:dyDescent="0.2">
      <c r="C3976" s="152"/>
      <c r="D3976" s="152"/>
      <c r="E3976" s="152"/>
      <c r="F3976" s="153"/>
      <c r="G3976" s="153"/>
      <c r="H3976" s="154"/>
      <c r="I3976" s="152"/>
    </row>
    <row r="3977" spans="3:9" x14ac:dyDescent="0.2">
      <c r="C3977" s="152"/>
      <c r="D3977" s="152"/>
      <c r="E3977" s="152"/>
      <c r="F3977" s="153"/>
      <c r="G3977" s="153"/>
      <c r="H3977" s="154"/>
      <c r="I3977" s="152"/>
    </row>
    <row r="3978" spans="3:9" x14ac:dyDescent="0.2">
      <c r="C3978" s="152"/>
      <c r="D3978" s="152"/>
      <c r="E3978" s="152"/>
      <c r="F3978" s="153"/>
      <c r="G3978" s="153"/>
      <c r="H3978" s="154"/>
      <c r="I3978" s="152"/>
    </row>
    <row r="3979" spans="3:9" x14ac:dyDescent="0.2">
      <c r="C3979" s="152"/>
      <c r="D3979" s="152"/>
      <c r="E3979" s="152"/>
      <c r="F3979" s="153"/>
      <c r="G3979" s="153"/>
      <c r="H3979" s="154"/>
      <c r="I3979" s="152"/>
    </row>
    <row r="3980" spans="3:9" x14ac:dyDescent="0.2">
      <c r="C3980" s="152"/>
      <c r="D3980" s="152"/>
      <c r="E3980" s="152"/>
      <c r="F3980" s="153"/>
      <c r="G3980" s="153"/>
      <c r="H3980" s="154"/>
      <c r="I3980" s="152"/>
    </row>
    <row r="3981" spans="3:9" x14ac:dyDescent="0.2">
      <c r="C3981" s="152"/>
      <c r="D3981" s="152"/>
      <c r="E3981" s="152"/>
      <c r="F3981" s="153"/>
      <c r="G3981" s="153"/>
      <c r="H3981" s="154"/>
      <c r="I3981" s="152"/>
    </row>
    <row r="3982" spans="3:9" x14ac:dyDescent="0.2">
      <c r="C3982" s="152"/>
      <c r="D3982" s="152"/>
      <c r="E3982" s="152"/>
      <c r="F3982" s="153"/>
      <c r="G3982" s="153"/>
      <c r="H3982" s="154"/>
      <c r="I3982" s="152"/>
    </row>
    <row r="3983" spans="3:9" x14ac:dyDescent="0.2">
      <c r="C3983" s="152"/>
      <c r="D3983" s="152"/>
      <c r="E3983" s="152"/>
      <c r="F3983" s="153"/>
      <c r="G3983" s="153"/>
      <c r="H3983" s="154"/>
      <c r="I3983" s="152"/>
    </row>
    <row r="3984" spans="3:9" x14ac:dyDescent="0.2">
      <c r="C3984" s="152"/>
      <c r="D3984" s="152"/>
      <c r="E3984" s="152"/>
      <c r="F3984" s="153"/>
      <c r="G3984" s="153"/>
      <c r="H3984" s="154"/>
      <c r="I3984" s="152"/>
    </row>
    <row r="3985" spans="3:9" x14ac:dyDescent="0.2">
      <c r="C3985" s="152"/>
      <c r="D3985" s="152"/>
      <c r="E3985" s="152"/>
      <c r="F3985" s="153"/>
      <c r="G3985" s="153"/>
      <c r="H3985" s="154"/>
      <c r="I3985" s="152"/>
    </row>
    <row r="3986" spans="3:9" x14ac:dyDescent="0.2">
      <c r="C3986" s="152"/>
      <c r="D3986" s="152"/>
      <c r="E3986" s="152"/>
      <c r="F3986" s="153"/>
      <c r="G3986" s="153"/>
      <c r="H3986" s="154"/>
      <c r="I3986" s="152"/>
    </row>
    <row r="3987" spans="3:9" x14ac:dyDescent="0.2">
      <c r="C3987" s="152"/>
      <c r="D3987" s="152"/>
      <c r="E3987" s="152"/>
      <c r="F3987" s="153"/>
      <c r="G3987" s="153"/>
      <c r="H3987" s="154"/>
      <c r="I3987" s="152"/>
    </row>
    <row r="3988" spans="3:9" x14ac:dyDescent="0.2">
      <c r="C3988" s="152"/>
      <c r="D3988" s="152"/>
      <c r="E3988" s="152"/>
      <c r="F3988" s="153"/>
      <c r="G3988" s="153"/>
      <c r="H3988" s="154"/>
      <c r="I3988" s="152"/>
    </row>
    <row r="3989" spans="3:9" x14ac:dyDescent="0.2">
      <c r="C3989" s="152"/>
      <c r="D3989" s="152"/>
      <c r="E3989" s="152"/>
      <c r="F3989" s="153"/>
      <c r="G3989" s="153"/>
      <c r="H3989" s="154"/>
      <c r="I3989" s="152"/>
    </row>
    <row r="3990" spans="3:9" x14ac:dyDescent="0.2">
      <c r="C3990" s="152"/>
      <c r="D3990" s="152"/>
      <c r="E3990" s="152"/>
      <c r="F3990" s="153"/>
      <c r="G3990" s="153"/>
      <c r="H3990" s="154"/>
      <c r="I3990" s="152"/>
    </row>
    <row r="3991" spans="3:9" x14ac:dyDescent="0.2">
      <c r="C3991" s="152"/>
      <c r="D3991" s="152"/>
      <c r="E3991" s="152"/>
      <c r="F3991" s="153"/>
      <c r="G3991" s="153"/>
      <c r="H3991" s="154"/>
      <c r="I3991" s="152"/>
    </row>
    <row r="3992" spans="3:9" x14ac:dyDescent="0.2">
      <c r="C3992" s="152"/>
      <c r="D3992" s="152"/>
      <c r="E3992" s="152"/>
      <c r="F3992" s="153"/>
      <c r="G3992" s="153"/>
      <c r="H3992" s="154"/>
      <c r="I3992" s="152"/>
    </row>
    <row r="3993" spans="3:9" x14ac:dyDescent="0.2">
      <c r="C3993" s="152"/>
      <c r="D3993" s="152"/>
      <c r="E3993" s="152"/>
      <c r="F3993" s="153"/>
      <c r="G3993" s="153"/>
      <c r="H3993" s="154"/>
      <c r="I3993" s="152"/>
    </row>
    <row r="3994" spans="3:9" x14ac:dyDescent="0.2">
      <c r="C3994" s="152"/>
      <c r="D3994" s="152"/>
      <c r="E3994" s="152"/>
      <c r="F3994" s="153"/>
      <c r="G3994" s="153"/>
      <c r="H3994" s="154"/>
      <c r="I3994" s="152"/>
    </row>
    <row r="3995" spans="3:9" x14ac:dyDescent="0.2">
      <c r="C3995" s="152"/>
      <c r="D3995" s="152"/>
      <c r="E3995" s="152"/>
      <c r="F3995" s="153"/>
      <c r="G3995" s="153"/>
      <c r="H3995" s="154"/>
      <c r="I3995" s="152"/>
    </row>
    <row r="3996" spans="3:9" x14ac:dyDescent="0.2">
      <c r="C3996" s="152"/>
      <c r="D3996" s="152"/>
      <c r="E3996" s="152"/>
      <c r="F3996" s="153"/>
      <c r="G3996" s="153"/>
      <c r="H3996" s="154"/>
      <c r="I3996" s="152"/>
    </row>
    <row r="3997" spans="3:9" x14ac:dyDescent="0.2">
      <c r="C3997" s="152"/>
      <c r="D3997" s="152"/>
      <c r="E3997" s="152"/>
      <c r="F3997" s="153"/>
      <c r="G3997" s="153"/>
      <c r="H3997" s="154"/>
      <c r="I3997" s="152"/>
    </row>
    <row r="3998" spans="3:9" x14ac:dyDescent="0.2">
      <c r="C3998" s="152"/>
      <c r="D3998" s="152"/>
      <c r="E3998" s="152"/>
      <c r="F3998" s="153"/>
      <c r="G3998" s="153"/>
      <c r="H3998" s="154"/>
      <c r="I3998" s="152"/>
    </row>
    <row r="3999" spans="3:9" x14ac:dyDescent="0.2">
      <c r="C3999" s="152"/>
      <c r="D3999" s="152"/>
      <c r="E3999" s="152"/>
      <c r="F3999" s="153"/>
      <c r="G3999" s="153"/>
      <c r="H3999" s="154"/>
      <c r="I3999" s="152"/>
    </row>
    <row r="4000" spans="3:9" x14ac:dyDescent="0.2">
      <c r="C4000" s="152"/>
      <c r="D4000" s="152"/>
      <c r="E4000" s="152"/>
      <c r="F4000" s="153"/>
      <c r="G4000" s="153"/>
      <c r="H4000" s="154"/>
      <c r="I4000" s="152"/>
    </row>
    <row r="4001" spans="3:9" x14ac:dyDescent="0.2">
      <c r="C4001" s="152"/>
      <c r="D4001" s="152"/>
      <c r="E4001" s="152"/>
      <c r="F4001" s="153"/>
      <c r="G4001" s="153"/>
      <c r="H4001" s="154"/>
      <c r="I4001" s="152"/>
    </row>
    <row r="4002" spans="3:9" x14ac:dyDescent="0.2">
      <c r="C4002" s="152"/>
      <c r="D4002" s="152"/>
      <c r="E4002" s="152"/>
      <c r="F4002" s="153"/>
      <c r="G4002" s="153"/>
      <c r="H4002" s="154"/>
      <c r="I4002" s="152"/>
    </row>
    <row r="4003" spans="3:9" x14ac:dyDescent="0.2">
      <c r="C4003" s="152"/>
      <c r="D4003" s="152"/>
      <c r="E4003" s="152"/>
      <c r="F4003" s="153"/>
      <c r="G4003" s="153"/>
      <c r="H4003" s="154"/>
      <c r="I4003" s="152"/>
    </row>
    <row r="4004" spans="3:9" x14ac:dyDescent="0.2">
      <c r="C4004" s="152"/>
      <c r="D4004" s="152"/>
      <c r="E4004" s="152"/>
      <c r="F4004" s="153"/>
      <c r="G4004" s="153"/>
      <c r="H4004" s="154"/>
      <c r="I4004" s="152"/>
    </row>
    <row r="4005" spans="3:9" x14ac:dyDescent="0.2">
      <c r="C4005" s="152"/>
      <c r="D4005" s="152"/>
      <c r="E4005" s="152"/>
      <c r="F4005" s="153"/>
      <c r="G4005" s="153"/>
      <c r="H4005" s="154"/>
      <c r="I4005" s="152"/>
    </row>
    <row r="4006" spans="3:9" x14ac:dyDescent="0.2">
      <c r="C4006" s="152"/>
      <c r="D4006" s="152"/>
      <c r="E4006" s="152"/>
      <c r="F4006" s="153"/>
      <c r="G4006" s="153"/>
      <c r="H4006" s="154"/>
      <c r="I4006" s="152"/>
    </row>
    <row r="4007" spans="3:9" x14ac:dyDescent="0.2">
      <c r="C4007" s="152"/>
      <c r="D4007" s="152"/>
      <c r="E4007" s="152"/>
      <c r="F4007" s="153"/>
      <c r="G4007" s="153"/>
      <c r="H4007" s="154"/>
      <c r="I4007" s="152"/>
    </row>
    <row r="4008" spans="3:9" x14ac:dyDescent="0.2">
      <c r="C4008" s="152"/>
      <c r="D4008" s="152"/>
      <c r="E4008" s="152"/>
      <c r="F4008" s="153"/>
      <c r="G4008" s="153"/>
      <c r="H4008" s="154"/>
      <c r="I4008" s="152"/>
    </row>
    <row r="4009" spans="3:9" x14ac:dyDescent="0.2">
      <c r="C4009" s="152"/>
      <c r="D4009" s="152"/>
      <c r="E4009" s="152"/>
      <c r="F4009" s="153"/>
      <c r="G4009" s="153"/>
      <c r="H4009" s="154"/>
      <c r="I4009" s="152"/>
    </row>
    <row r="4010" spans="3:9" x14ac:dyDescent="0.2">
      <c r="C4010" s="152"/>
      <c r="D4010" s="152"/>
      <c r="E4010" s="152"/>
      <c r="F4010" s="153"/>
      <c r="G4010" s="153"/>
      <c r="H4010" s="154"/>
      <c r="I4010" s="152"/>
    </row>
    <row r="4011" spans="3:9" x14ac:dyDescent="0.2">
      <c r="C4011" s="152"/>
      <c r="D4011" s="152"/>
      <c r="E4011" s="152"/>
      <c r="F4011" s="153"/>
      <c r="G4011" s="153"/>
      <c r="H4011" s="154"/>
      <c r="I4011" s="152"/>
    </row>
    <row r="4012" spans="3:9" x14ac:dyDescent="0.2">
      <c r="C4012" s="152"/>
      <c r="D4012" s="152"/>
      <c r="E4012" s="152"/>
      <c r="F4012" s="153"/>
      <c r="G4012" s="153"/>
      <c r="H4012" s="154"/>
      <c r="I4012" s="152"/>
    </row>
    <row r="4013" spans="3:9" x14ac:dyDescent="0.2">
      <c r="C4013" s="152"/>
      <c r="D4013" s="152"/>
      <c r="E4013" s="152"/>
      <c r="F4013" s="153"/>
      <c r="G4013" s="153"/>
      <c r="H4013" s="154"/>
      <c r="I4013" s="152"/>
    </row>
    <row r="4014" spans="3:9" x14ac:dyDescent="0.2">
      <c r="C4014" s="152"/>
      <c r="D4014" s="152"/>
      <c r="E4014" s="152"/>
      <c r="F4014" s="153"/>
      <c r="G4014" s="153"/>
      <c r="H4014" s="154"/>
      <c r="I4014" s="152"/>
    </row>
    <row r="4015" spans="3:9" x14ac:dyDescent="0.2">
      <c r="C4015" s="152"/>
      <c r="D4015" s="152"/>
      <c r="E4015" s="152"/>
      <c r="F4015" s="153"/>
      <c r="G4015" s="153"/>
      <c r="H4015" s="154"/>
      <c r="I4015" s="152"/>
    </row>
    <row r="4016" spans="3:9" x14ac:dyDescent="0.2">
      <c r="C4016" s="152"/>
      <c r="D4016" s="152"/>
      <c r="E4016" s="152"/>
      <c r="F4016" s="153"/>
      <c r="G4016" s="153"/>
      <c r="H4016" s="154"/>
      <c r="I4016" s="152"/>
    </row>
    <row r="4017" spans="3:9" x14ac:dyDescent="0.2">
      <c r="C4017" s="152"/>
      <c r="D4017" s="152"/>
      <c r="E4017" s="152"/>
      <c r="F4017" s="153"/>
      <c r="G4017" s="153"/>
      <c r="H4017" s="154"/>
      <c r="I4017" s="152"/>
    </row>
    <row r="4018" spans="3:9" x14ac:dyDescent="0.2">
      <c r="C4018" s="152"/>
      <c r="D4018" s="152"/>
      <c r="E4018" s="152"/>
      <c r="F4018" s="153"/>
      <c r="G4018" s="153"/>
      <c r="H4018" s="154"/>
      <c r="I4018" s="152"/>
    </row>
    <row r="4019" spans="3:9" x14ac:dyDescent="0.2">
      <c r="C4019" s="152"/>
      <c r="D4019" s="152"/>
      <c r="E4019" s="152"/>
      <c r="F4019" s="153"/>
      <c r="G4019" s="153"/>
      <c r="H4019" s="154"/>
      <c r="I4019" s="152"/>
    </row>
    <row r="4020" spans="3:9" x14ac:dyDescent="0.2">
      <c r="C4020" s="152"/>
      <c r="D4020" s="152"/>
      <c r="E4020" s="152"/>
      <c r="F4020" s="153"/>
      <c r="G4020" s="153"/>
      <c r="H4020" s="154"/>
      <c r="I4020" s="152"/>
    </row>
    <row r="4021" spans="3:9" x14ac:dyDescent="0.2">
      <c r="C4021" s="152"/>
      <c r="D4021" s="152"/>
      <c r="E4021" s="152"/>
      <c r="F4021" s="153"/>
      <c r="G4021" s="153"/>
      <c r="H4021" s="154"/>
      <c r="I4021" s="152"/>
    </row>
    <row r="4022" spans="3:9" x14ac:dyDescent="0.2">
      <c r="C4022" s="152"/>
      <c r="D4022" s="152"/>
      <c r="E4022" s="152"/>
      <c r="F4022" s="153"/>
      <c r="G4022" s="153"/>
      <c r="H4022" s="154"/>
      <c r="I4022" s="152"/>
    </row>
    <row r="4023" spans="3:9" x14ac:dyDescent="0.2">
      <c r="C4023" s="152"/>
      <c r="D4023" s="152"/>
      <c r="E4023" s="152"/>
      <c r="F4023" s="153"/>
      <c r="G4023" s="153"/>
      <c r="H4023" s="154"/>
      <c r="I4023" s="152"/>
    </row>
    <row r="4024" spans="3:9" x14ac:dyDescent="0.2">
      <c r="C4024" s="152"/>
      <c r="D4024" s="152"/>
      <c r="E4024" s="152"/>
      <c r="F4024" s="153"/>
      <c r="G4024" s="153"/>
      <c r="H4024" s="154"/>
      <c r="I4024" s="152"/>
    </row>
    <row r="4025" spans="3:9" x14ac:dyDescent="0.2">
      <c r="C4025" s="152"/>
      <c r="D4025" s="152"/>
      <c r="E4025" s="152"/>
      <c r="F4025" s="153"/>
      <c r="G4025" s="153"/>
      <c r="H4025" s="154"/>
      <c r="I4025" s="152"/>
    </row>
    <row r="4026" spans="3:9" x14ac:dyDescent="0.2">
      <c r="C4026" s="152"/>
      <c r="D4026" s="152"/>
      <c r="E4026" s="152"/>
      <c r="F4026" s="153"/>
      <c r="G4026" s="153"/>
      <c r="H4026" s="154"/>
      <c r="I4026" s="152"/>
    </row>
    <row r="4027" spans="3:9" x14ac:dyDescent="0.2">
      <c r="C4027" s="152"/>
      <c r="D4027" s="152"/>
      <c r="E4027" s="152"/>
      <c r="F4027" s="153"/>
      <c r="G4027" s="153"/>
      <c r="H4027" s="154"/>
      <c r="I4027" s="152"/>
    </row>
    <row r="4028" spans="3:9" x14ac:dyDescent="0.2">
      <c r="C4028" s="152"/>
      <c r="D4028" s="152"/>
      <c r="E4028" s="152"/>
      <c r="F4028" s="153"/>
      <c r="G4028" s="153"/>
      <c r="H4028" s="154"/>
      <c r="I4028" s="152"/>
    </row>
    <row r="4029" spans="3:9" x14ac:dyDescent="0.2">
      <c r="C4029" s="152"/>
      <c r="D4029" s="152"/>
      <c r="E4029" s="152"/>
      <c r="F4029" s="153"/>
      <c r="G4029" s="153"/>
      <c r="H4029" s="154"/>
      <c r="I4029" s="152"/>
    </row>
    <row r="4030" spans="3:9" x14ac:dyDescent="0.2">
      <c r="C4030" s="152"/>
      <c r="D4030" s="152"/>
      <c r="E4030" s="152"/>
      <c r="F4030" s="153"/>
      <c r="G4030" s="153"/>
      <c r="H4030" s="154"/>
      <c r="I4030" s="152"/>
    </row>
    <row r="4031" spans="3:9" x14ac:dyDescent="0.2">
      <c r="C4031" s="152"/>
      <c r="D4031" s="152"/>
      <c r="E4031" s="152"/>
      <c r="F4031" s="153"/>
      <c r="G4031" s="153"/>
      <c r="H4031" s="154"/>
      <c r="I4031" s="152"/>
    </row>
    <row r="4032" spans="3:9" x14ac:dyDescent="0.2">
      <c r="C4032" s="152"/>
      <c r="D4032" s="152"/>
      <c r="E4032" s="152"/>
      <c r="F4032" s="153"/>
      <c r="G4032" s="153"/>
      <c r="H4032" s="154"/>
      <c r="I4032" s="152"/>
    </row>
    <row r="4033" spans="3:9" x14ac:dyDescent="0.2">
      <c r="C4033" s="152"/>
      <c r="D4033" s="152"/>
      <c r="E4033" s="152"/>
      <c r="F4033" s="153"/>
      <c r="G4033" s="153"/>
      <c r="H4033" s="154"/>
      <c r="I4033" s="152"/>
    </row>
    <row r="4034" spans="3:9" x14ac:dyDescent="0.2">
      <c r="C4034" s="152"/>
      <c r="D4034" s="152"/>
      <c r="E4034" s="152"/>
      <c r="F4034" s="153"/>
      <c r="G4034" s="153"/>
      <c r="H4034" s="154"/>
      <c r="I4034" s="152"/>
    </row>
    <row r="4035" spans="3:9" x14ac:dyDescent="0.2">
      <c r="C4035" s="152"/>
      <c r="D4035" s="152"/>
      <c r="E4035" s="152"/>
      <c r="F4035" s="153"/>
      <c r="G4035" s="153"/>
      <c r="H4035" s="154"/>
      <c r="I4035" s="152"/>
    </row>
    <row r="4036" spans="3:9" x14ac:dyDescent="0.2">
      <c r="C4036" s="152"/>
      <c r="D4036" s="152"/>
      <c r="E4036" s="152"/>
      <c r="F4036" s="153"/>
      <c r="G4036" s="153"/>
      <c r="H4036" s="154"/>
      <c r="I4036" s="152"/>
    </row>
    <row r="4037" spans="3:9" x14ac:dyDescent="0.2">
      <c r="C4037" s="152"/>
      <c r="D4037" s="152"/>
      <c r="E4037" s="152"/>
      <c r="F4037" s="153"/>
      <c r="G4037" s="153"/>
      <c r="H4037" s="154"/>
      <c r="I4037" s="152"/>
    </row>
    <row r="4038" spans="3:9" x14ac:dyDescent="0.2">
      <c r="C4038" s="152"/>
      <c r="D4038" s="152"/>
      <c r="E4038" s="152"/>
      <c r="F4038" s="153"/>
      <c r="G4038" s="153"/>
      <c r="H4038" s="154"/>
      <c r="I4038" s="152"/>
    </row>
    <row r="4039" spans="3:9" x14ac:dyDescent="0.2">
      <c r="C4039" s="152"/>
      <c r="D4039" s="152"/>
      <c r="E4039" s="152"/>
      <c r="F4039" s="153"/>
      <c r="G4039" s="153"/>
      <c r="H4039" s="154"/>
      <c r="I4039" s="152"/>
    </row>
    <row r="4040" spans="3:9" x14ac:dyDescent="0.2">
      <c r="C4040" s="152"/>
      <c r="D4040" s="152"/>
      <c r="E4040" s="152"/>
      <c r="F4040" s="153"/>
      <c r="G4040" s="153"/>
      <c r="H4040" s="154"/>
      <c r="I4040" s="152"/>
    </row>
    <row r="4041" spans="3:9" x14ac:dyDescent="0.2">
      <c r="C4041" s="152"/>
      <c r="D4041" s="152"/>
      <c r="E4041" s="152"/>
      <c r="F4041" s="153"/>
      <c r="G4041" s="153"/>
      <c r="H4041" s="154"/>
      <c r="I4041" s="152"/>
    </row>
    <row r="4042" spans="3:9" x14ac:dyDescent="0.2">
      <c r="C4042" s="152"/>
      <c r="D4042" s="152"/>
      <c r="E4042" s="152"/>
      <c r="F4042" s="153"/>
      <c r="G4042" s="153"/>
      <c r="H4042" s="154"/>
      <c r="I4042" s="152"/>
    </row>
    <row r="4043" spans="3:9" x14ac:dyDescent="0.2">
      <c r="C4043" s="152"/>
      <c r="D4043" s="152"/>
      <c r="E4043" s="152"/>
      <c r="F4043" s="153"/>
      <c r="G4043" s="153"/>
      <c r="H4043" s="154"/>
      <c r="I4043" s="152"/>
    </row>
    <row r="4044" spans="3:9" x14ac:dyDescent="0.2">
      <c r="C4044" s="152"/>
      <c r="D4044" s="152"/>
      <c r="E4044" s="152"/>
      <c r="F4044" s="153"/>
      <c r="G4044" s="153"/>
      <c r="H4044" s="154"/>
      <c r="I4044" s="152"/>
    </row>
    <row r="4045" spans="3:9" x14ac:dyDescent="0.2">
      <c r="C4045" s="152"/>
      <c r="D4045" s="152"/>
      <c r="E4045" s="152"/>
      <c r="F4045" s="153"/>
      <c r="G4045" s="153"/>
      <c r="H4045" s="154"/>
      <c r="I4045" s="152"/>
    </row>
    <row r="4046" spans="3:9" x14ac:dyDescent="0.2">
      <c r="C4046" s="152"/>
      <c r="D4046" s="152"/>
      <c r="E4046" s="152"/>
      <c r="F4046" s="153"/>
      <c r="G4046" s="153"/>
      <c r="H4046" s="154"/>
      <c r="I4046" s="152"/>
    </row>
    <row r="4047" spans="3:9" x14ac:dyDescent="0.2">
      <c r="C4047" s="152"/>
      <c r="D4047" s="152"/>
      <c r="E4047" s="152"/>
      <c r="F4047" s="153"/>
      <c r="G4047" s="153"/>
      <c r="H4047" s="154"/>
      <c r="I4047" s="152"/>
    </row>
    <row r="4048" spans="3:9" x14ac:dyDescent="0.2">
      <c r="C4048" s="152"/>
      <c r="D4048" s="152"/>
      <c r="E4048" s="152"/>
      <c r="F4048" s="153"/>
      <c r="G4048" s="153"/>
      <c r="H4048" s="154"/>
      <c r="I4048" s="152"/>
    </row>
    <row r="4049" spans="3:9" x14ac:dyDescent="0.2">
      <c r="C4049" s="152"/>
      <c r="D4049" s="152"/>
      <c r="E4049" s="152"/>
      <c r="F4049" s="153"/>
      <c r="G4049" s="153"/>
      <c r="H4049" s="154"/>
      <c r="I4049" s="152"/>
    </row>
    <row r="4050" spans="3:9" x14ac:dyDescent="0.2">
      <c r="C4050" s="152"/>
      <c r="D4050" s="152"/>
      <c r="E4050" s="152"/>
      <c r="F4050" s="153"/>
      <c r="G4050" s="153"/>
      <c r="H4050" s="154"/>
      <c r="I4050" s="152"/>
    </row>
    <row r="4051" spans="3:9" x14ac:dyDescent="0.2">
      <c r="C4051" s="152"/>
      <c r="D4051" s="152"/>
      <c r="E4051" s="152"/>
      <c r="F4051" s="153"/>
      <c r="G4051" s="153"/>
      <c r="H4051" s="154"/>
      <c r="I4051" s="152"/>
    </row>
    <row r="4052" spans="3:9" x14ac:dyDescent="0.2">
      <c r="C4052" s="152"/>
      <c r="D4052" s="152"/>
      <c r="E4052" s="152"/>
      <c r="F4052" s="153"/>
      <c r="G4052" s="153"/>
      <c r="H4052" s="154"/>
      <c r="I4052" s="152"/>
    </row>
    <row r="4053" spans="3:9" x14ac:dyDescent="0.2">
      <c r="C4053" s="152"/>
      <c r="D4053" s="152"/>
      <c r="E4053" s="152"/>
      <c r="F4053" s="153"/>
      <c r="G4053" s="153"/>
      <c r="H4053" s="154"/>
      <c r="I4053" s="152"/>
    </row>
    <row r="4054" spans="3:9" x14ac:dyDescent="0.2">
      <c r="C4054" s="152"/>
      <c r="D4054" s="152"/>
      <c r="E4054" s="152"/>
      <c r="F4054" s="153"/>
      <c r="G4054" s="153"/>
      <c r="H4054" s="154"/>
      <c r="I4054" s="152"/>
    </row>
    <row r="4055" spans="3:9" x14ac:dyDescent="0.2">
      <c r="C4055" s="152"/>
      <c r="D4055" s="152"/>
      <c r="E4055" s="152"/>
      <c r="F4055" s="153"/>
      <c r="G4055" s="153"/>
      <c r="H4055" s="154"/>
      <c r="I4055" s="152"/>
    </row>
    <row r="4056" spans="3:9" x14ac:dyDescent="0.2">
      <c r="C4056" s="152"/>
      <c r="D4056" s="152"/>
      <c r="E4056" s="152"/>
      <c r="F4056" s="153"/>
      <c r="G4056" s="153"/>
      <c r="H4056" s="154"/>
      <c r="I4056" s="152"/>
    </row>
    <row r="4057" spans="3:9" x14ac:dyDescent="0.2">
      <c r="C4057" s="152"/>
      <c r="D4057" s="152"/>
      <c r="E4057" s="152"/>
      <c r="F4057" s="153"/>
      <c r="G4057" s="153"/>
      <c r="H4057" s="154"/>
      <c r="I4057" s="152"/>
    </row>
    <row r="4058" spans="3:9" x14ac:dyDescent="0.2">
      <c r="C4058" s="152"/>
      <c r="D4058" s="152"/>
      <c r="E4058" s="152"/>
      <c r="F4058" s="153"/>
      <c r="G4058" s="153"/>
      <c r="H4058" s="154"/>
      <c r="I4058" s="152"/>
    </row>
    <row r="4059" spans="3:9" x14ac:dyDescent="0.2">
      <c r="C4059" s="152"/>
      <c r="D4059" s="152"/>
      <c r="E4059" s="152"/>
      <c r="F4059" s="153"/>
      <c r="G4059" s="153"/>
      <c r="H4059" s="154"/>
      <c r="I4059" s="152"/>
    </row>
    <row r="4060" spans="3:9" x14ac:dyDescent="0.2">
      <c r="C4060" s="152"/>
      <c r="D4060" s="152"/>
      <c r="E4060" s="152"/>
      <c r="F4060" s="153"/>
      <c r="G4060" s="153"/>
      <c r="H4060" s="154"/>
      <c r="I4060" s="152"/>
    </row>
    <row r="4061" spans="3:9" x14ac:dyDescent="0.2">
      <c r="C4061" s="152"/>
      <c r="D4061" s="152"/>
      <c r="E4061" s="152"/>
      <c r="F4061" s="153"/>
      <c r="G4061" s="153"/>
      <c r="H4061" s="154"/>
      <c r="I4061" s="152"/>
    </row>
    <row r="4062" spans="3:9" x14ac:dyDescent="0.2">
      <c r="C4062" s="152"/>
      <c r="D4062" s="152"/>
      <c r="E4062" s="152"/>
      <c r="F4062" s="153"/>
      <c r="G4062" s="153"/>
      <c r="H4062" s="154"/>
      <c r="I4062" s="152"/>
    </row>
    <row r="4063" spans="3:9" x14ac:dyDescent="0.2">
      <c r="C4063" s="152"/>
      <c r="D4063" s="152"/>
      <c r="E4063" s="152"/>
      <c r="F4063" s="153"/>
      <c r="G4063" s="153"/>
      <c r="H4063" s="154"/>
      <c r="I4063" s="152"/>
    </row>
    <row r="4064" spans="3:9" x14ac:dyDescent="0.2">
      <c r="C4064" s="152"/>
      <c r="D4064" s="152"/>
      <c r="E4064" s="152"/>
      <c r="F4064" s="153"/>
      <c r="G4064" s="153"/>
      <c r="H4064" s="154"/>
      <c r="I4064" s="152"/>
    </row>
    <row r="4065" spans="3:9" x14ac:dyDescent="0.2">
      <c r="C4065" s="152"/>
      <c r="D4065" s="152"/>
      <c r="E4065" s="152"/>
      <c r="F4065" s="153"/>
      <c r="G4065" s="153"/>
      <c r="H4065" s="154"/>
      <c r="I4065" s="152"/>
    </row>
    <row r="4066" spans="3:9" x14ac:dyDescent="0.2">
      <c r="C4066" s="152"/>
      <c r="D4066" s="152"/>
      <c r="E4066" s="152"/>
      <c r="F4066" s="153"/>
      <c r="G4066" s="153"/>
      <c r="H4066" s="154"/>
      <c r="I4066" s="152"/>
    </row>
    <row r="4067" spans="3:9" x14ac:dyDescent="0.2">
      <c r="C4067" s="152"/>
      <c r="D4067" s="152"/>
      <c r="E4067" s="152"/>
      <c r="F4067" s="153"/>
      <c r="G4067" s="153"/>
      <c r="H4067" s="154"/>
      <c r="I4067" s="152"/>
    </row>
    <row r="4068" spans="3:9" x14ac:dyDescent="0.2">
      <c r="C4068" s="152"/>
      <c r="D4068" s="152"/>
      <c r="E4068" s="152"/>
      <c r="F4068" s="153"/>
      <c r="G4068" s="153"/>
      <c r="H4068" s="154"/>
      <c r="I4068" s="152"/>
    </row>
    <row r="4069" spans="3:9" x14ac:dyDescent="0.2">
      <c r="C4069" s="152"/>
      <c r="D4069" s="152"/>
      <c r="E4069" s="152"/>
      <c r="F4069" s="153"/>
      <c r="G4069" s="153"/>
      <c r="H4069" s="154"/>
      <c r="I4069" s="152"/>
    </row>
    <row r="4070" spans="3:9" x14ac:dyDescent="0.2">
      <c r="C4070" s="152"/>
      <c r="D4070" s="152"/>
      <c r="E4070" s="152"/>
      <c r="F4070" s="153"/>
      <c r="G4070" s="153"/>
      <c r="H4070" s="154"/>
      <c r="I4070" s="152"/>
    </row>
    <row r="4071" spans="3:9" x14ac:dyDescent="0.2">
      <c r="C4071" s="152"/>
      <c r="D4071" s="152"/>
      <c r="E4071" s="152"/>
      <c r="F4071" s="153"/>
      <c r="G4071" s="153"/>
      <c r="H4071" s="154"/>
      <c r="I4071" s="152"/>
    </row>
    <row r="4072" spans="3:9" x14ac:dyDescent="0.2">
      <c r="C4072" s="152"/>
      <c r="D4072" s="152"/>
      <c r="E4072" s="152"/>
      <c r="F4072" s="153"/>
      <c r="G4072" s="153"/>
      <c r="H4072" s="154"/>
      <c r="I4072" s="152"/>
    </row>
    <row r="4073" spans="3:9" x14ac:dyDescent="0.2">
      <c r="C4073" s="152"/>
      <c r="D4073" s="152"/>
      <c r="E4073" s="152"/>
      <c r="F4073" s="153"/>
      <c r="G4073" s="153"/>
      <c r="H4073" s="154"/>
      <c r="I4073" s="152"/>
    </row>
    <row r="4074" spans="3:9" x14ac:dyDescent="0.2">
      <c r="C4074" s="152"/>
      <c r="D4074" s="152"/>
      <c r="E4074" s="152"/>
      <c r="F4074" s="153"/>
      <c r="G4074" s="153"/>
      <c r="H4074" s="154"/>
      <c r="I4074" s="152"/>
    </row>
    <row r="4075" spans="3:9" x14ac:dyDescent="0.2">
      <c r="C4075" s="152"/>
      <c r="D4075" s="152"/>
      <c r="E4075" s="152"/>
      <c r="F4075" s="153"/>
      <c r="G4075" s="153"/>
      <c r="H4075" s="154"/>
      <c r="I4075" s="152"/>
    </row>
    <row r="4076" spans="3:9" x14ac:dyDescent="0.2">
      <c r="C4076" s="152"/>
      <c r="D4076" s="152"/>
      <c r="E4076" s="152"/>
      <c r="F4076" s="153"/>
      <c r="G4076" s="153"/>
      <c r="H4076" s="154"/>
      <c r="I4076" s="152"/>
    </row>
    <row r="4077" spans="3:9" x14ac:dyDescent="0.2">
      <c r="C4077" s="152"/>
      <c r="D4077" s="152"/>
      <c r="E4077" s="152"/>
      <c r="F4077" s="153"/>
      <c r="G4077" s="153"/>
      <c r="H4077" s="154"/>
      <c r="I4077" s="152"/>
    </row>
    <row r="4078" spans="3:9" x14ac:dyDescent="0.2">
      <c r="C4078" s="152"/>
      <c r="D4078" s="152"/>
      <c r="E4078" s="152"/>
      <c r="F4078" s="153"/>
      <c r="G4078" s="153"/>
      <c r="H4078" s="154"/>
      <c r="I4078" s="152"/>
    </row>
    <row r="4079" spans="3:9" x14ac:dyDescent="0.2">
      <c r="C4079" s="152"/>
      <c r="D4079" s="152"/>
      <c r="E4079" s="152"/>
      <c r="F4079" s="153"/>
      <c r="G4079" s="153"/>
      <c r="H4079" s="154"/>
      <c r="I4079" s="152"/>
    </row>
    <row r="4080" spans="3:9" x14ac:dyDescent="0.2">
      <c r="C4080" s="152"/>
      <c r="D4080" s="152"/>
      <c r="E4080" s="152"/>
      <c r="F4080" s="153"/>
      <c r="G4080" s="153"/>
      <c r="H4080" s="154"/>
      <c r="I4080" s="152"/>
    </row>
    <row r="4081" spans="3:9" x14ac:dyDescent="0.2">
      <c r="C4081" s="152"/>
      <c r="D4081" s="152"/>
      <c r="E4081" s="152"/>
      <c r="F4081" s="153"/>
      <c r="G4081" s="153"/>
      <c r="H4081" s="154"/>
      <c r="I4081" s="152"/>
    </row>
    <row r="4082" spans="3:9" x14ac:dyDescent="0.2">
      <c r="C4082" s="152"/>
      <c r="D4082" s="152"/>
      <c r="E4082" s="152"/>
      <c r="F4082" s="153"/>
      <c r="G4082" s="153"/>
      <c r="H4082" s="154"/>
      <c r="I4082" s="152"/>
    </row>
    <row r="4083" spans="3:9" x14ac:dyDescent="0.2">
      <c r="C4083" s="152"/>
      <c r="D4083" s="152"/>
      <c r="E4083" s="152"/>
      <c r="F4083" s="153"/>
      <c r="G4083" s="153"/>
      <c r="H4083" s="154"/>
      <c r="I4083" s="152"/>
    </row>
    <row r="4084" spans="3:9" x14ac:dyDescent="0.2">
      <c r="C4084" s="152"/>
      <c r="D4084" s="152"/>
      <c r="E4084" s="152"/>
      <c r="F4084" s="153"/>
      <c r="G4084" s="153"/>
      <c r="H4084" s="154"/>
      <c r="I4084" s="152"/>
    </row>
    <row r="4085" spans="3:9" x14ac:dyDescent="0.2">
      <c r="C4085" s="152"/>
      <c r="D4085" s="152"/>
      <c r="E4085" s="152"/>
      <c r="F4085" s="153"/>
      <c r="G4085" s="153"/>
      <c r="H4085" s="154"/>
      <c r="I4085" s="152"/>
    </row>
    <row r="4086" spans="3:9" x14ac:dyDescent="0.2">
      <c r="C4086" s="152"/>
      <c r="D4086" s="152"/>
      <c r="E4086" s="152"/>
      <c r="F4086" s="153"/>
      <c r="G4086" s="153"/>
      <c r="H4086" s="154"/>
      <c r="I4086" s="152"/>
    </row>
    <row r="4087" spans="3:9" x14ac:dyDescent="0.2">
      <c r="C4087" s="152"/>
      <c r="D4087" s="152"/>
      <c r="E4087" s="152"/>
      <c r="F4087" s="153"/>
      <c r="G4087" s="153"/>
      <c r="H4087" s="154"/>
      <c r="I4087" s="152"/>
    </row>
    <row r="4088" spans="3:9" x14ac:dyDescent="0.2">
      <c r="C4088" s="152"/>
      <c r="D4088" s="152"/>
      <c r="E4088" s="152"/>
      <c r="F4088" s="153"/>
      <c r="G4088" s="153"/>
      <c r="H4088" s="154"/>
      <c r="I4088" s="152"/>
    </row>
    <row r="4089" spans="3:9" x14ac:dyDescent="0.2">
      <c r="C4089" s="152"/>
      <c r="D4089" s="152"/>
      <c r="E4089" s="152"/>
      <c r="F4089" s="153"/>
      <c r="G4089" s="153"/>
      <c r="H4089" s="154"/>
      <c r="I4089" s="152"/>
    </row>
    <row r="4090" spans="3:9" x14ac:dyDescent="0.2">
      <c r="C4090" s="152"/>
      <c r="D4090" s="152"/>
      <c r="E4090" s="152"/>
      <c r="F4090" s="153"/>
      <c r="G4090" s="153"/>
      <c r="H4090" s="154"/>
      <c r="I4090" s="152"/>
    </row>
    <row r="4091" spans="3:9" x14ac:dyDescent="0.2">
      <c r="C4091" s="152"/>
      <c r="D4091" s="152"/>
      <c r="E4091" s="152"/>
      <c r="F4091" s="153"/>
      <c r="G4091" s="153"/>
      <c r="H4091" s="154"/>
      <c r="I4091" s="152"/>
    </row>
    <row r="4092" spans="3:9" x14ac:dyDescent="0.2">
      <c r="C4092" s="152"/>
      <c r="D4092" s="152"/>
      <c r="E4092" s="152"/>
      <c r="F4092" s="153"/>
      <c r="G4092" s="153"/>
      <c r="H4092" s="154"/>
      <c r="I4092" s="152"/>
    </row>
    <row r="4093" spans="3:9" x14ac:dyDescent="0.2">
      <c r="C4093" s="152"/>
      <c r="D4093" s="152"/>
      <c r="E4093" s="152"/>
      <c r="F4093" s="153"/>
      <c r="G4093" s="153"/>
      <c r="H4093" s="154"/>
      <c r="I4093" s="152"/>
    </row>
    <row r="4094" spans="3:9" x14ac:dyDescent="0.2">
      <c r="C4094" s="152"/>
      <c r="D4094" s="152"/>
      <c r="E4094" s="152"/>
      <c r="F4094" s="153"/>
      <c r="G4094" s="153"/>
      <c r="H4094" s="154"/>
      <c r="I4094" s="152"/>
    </row>
    <row r="4095" spans="3:9" x14ac:dyDescent="0.2">
      <c r="C4095" s="152"/>
      <c r="D4095" s="152"/>
      <c r="E4095" s="152"/>
      <c r="F4095" s="153"/>
      <c r="G4095" s="153"/>
      <c r="H4095" s="154"/>
      <c r="I4095" s="152"/>
    </row>
    <row r="4096" spans="3:9" x14ac:dyDescent="0.2">
      <c r="C4096" s="152"/>
      <c r="D4096" s="152"/>
      <c r="E4096" s="152"/>
      <c r="F4096" s="153"/>
      <c r="G4096" s="153"/>
      <c r="H4096" s="154"/>
      <c r="I4096" s="152"/>
    </row>
    <row r="4097" spans="3:9" x14ac:dyDescent="0.2">
      <c r="C4097" s="152"/>
      <c r="D4097" s="152"/>
      <c r="E4097" s="152"/>
      <c r="F4097" s="153"/>
      <c r="G4097" s="153"/>
      <c r="H4097" s="154"/>
      <c r="I4097" s="152"/>
    </row>
    <row r="4098" spans="3:9" x14ac:dyDescent="0.2">
      <c r="C4098" s="152"/>
      <c r="D4098" s="152"/>
      <c r="E4098" s="152"/>
      <c r="F4098" s="153"/>
      <c r="G4098" s="153"/>
      <c r="H4098" s="154"/>
      <c r="I4098" s="152"/>
    </row>
    <row r="4099" spans="3:9" x14ac:dyDescent="0.2">
      <c r="C4099" s="152"/>
      <c r="D4099" s="152"/>
      <c r="E4099" s="152"/>
      <c r="F4099" s="153"/>
      <c r="G4099" s="153"/>
      <c r="H4099" s="154"/>
      <c r="I4099" s="152"/>
    </row>
    <row r="4100" spans="3:9" x14ac:dyDescent="0.2">
      <c r="C4100" s="152"/>
      <c r="D4100" s="152"/>
      <c r="E4100" s="152"/>
      <c r="F4100" s="153"/>
      <c r="G4100" s="153"/>
      <c r="H4100" s="154"/>
      <c r="I4100" s="152"/>
    </row>
    <row r="4101" spans="3:9" x14ac:dyDescent="0.2">
      <c r="C4101" s="152"/>
      <c r="D4101" s="152"/>
      <c r="E4101" s="152"/>
      <c r="F4101" s="153"/>
      <c r="G4101" s="153"/>
      <c r="H4101" s="154"/>
      <c r="I4101" s="152"/>
    </row>
    <row r="4102" spans="3:9" x14ac:dyDescent="0.2">
      <c r="C4102" s="152"/>
      <c r="D4102" s="152"/>
      <c r="E4102" s="152"/>
      <c r="F4102" s="153"/>
      <c r="G4102" s="153"/>
      <c r="H4102" s="154"/>
      <c r="I4102" s="152"/>
    </row>
    <row r="4103" spans="3:9" x14ac:dyDescent="0.2">
      <c r="C4103" s="152"/>
      <c r="D4103" s="152"/>
      <c r="E4103" s="152"/>
      <c r="F4103" s="153"/>
      <c r="G4103" s="153"/>
      <c r="H4103" s="154"/>
      <c r="I4103" s="152"/>
    </row>
    <row r="4104" spans="3:9" x14ac:dyDescent="0.2">
      <c r="C4104" s="152"/>
      <c r="D4104" s="152"/>
      <c r="E4104" s="152"/>
      <c r="F4104" s="153"/>
      <c r="G4104" s="153"/>
      <c r="H4104" s="154"/>
      <c r="I4104" s="152"/>
    </row>
    <row r="4105" spans="3:9" x14ac:dyDescent="0.2">
      <c r="C4105" s="152"/>
      <c r="D4105" s="152"/>
      <c r="E4105" s="152"/>
      <c r="F4105" s="153"/>
      <c r="G4105" s="153"/>
      <c r="H4105" s="154"/>
      <c r="I4105" s="152"/>
    </row>
    <row r="4106" spans="3:9" x14ac:dyDescent="0.2">
      <c r="C4106" s="152"/>
      <c r="D4106" s="152"/>
      <c r="E4106" s="152"/>
      <c r="F4106" s="153"/>
      <c r="G4106" s="153"/>
      <c r="H4106" s="154"/>
      <c r="I4106" s="152"/>
    </row>
    <row r="4107" spans="3:9" x14ac:dyDescent="0.2">
      <c r="C4107" s="152"/>
      <c r="D4107" s="152"/>
      <c r="E4107" s="152"/>
      <c r="F4107" s="153"/>
      <c r="G4107" s="153"/>
      <c r="H4107" s="154"/>
      <c r="I4107" s="152"/>
    </row>
    <row r="4108" spans="3:9" x14ac:dyDescent="0.2">
      <c r="C4108" s="152"/>
      <c r="D4108" s="152"/>
      <c r="E4108" s="152"/>
      <c r="F4108" s="153"/>
      <c r="G4108" s="153"/>
      <c r="H4108" s="154"/>
      <c r="I4108" s="152"/>
    </row>
    <row r="4109" spans="3:9" x14ac:dyDescent="0.2">
      <c r="C4109" s="152"/>
      <c r="D4109" s="152"/>
      <c r="E4109" s="152"/>
      <c r="F4109" s="153"/>
      <c r="G4109" s="153"/>
      <c r="H4109" s="154"/>
      <c r="I4109" s="152"/>
    </row>
    <row r="4110" spans="3:9" x14ac:dyDescent="0.2">
      <c r="C4110" s="152"/>
      <c r="D4110" s="152"/>
      <c r="E4110" s="152"/>
      <c r="F4110" s="153"/>
      <c r="G4110" s="153"/>
      <c r="H4110" s="154"/>
      <c r="I4110" s="152"/>
    </row>
    <row r="4111" spans="3:9" x14ac:dyDescent="0.2">
      <c r="C4111" s="152"/>
      <c r="D4111" s="152"/>
      <c r="E4111" s="152"/>
      <c r="F4111" s="153"/>
      <c r="G4111" s="153"/>
      <c r="H4111" s="154"/>
      <c r="I4111" s="152"/>
    </row>
    <row r="4112" spans="3:9" x14ac:dyDescent="0.2">
      <c r="C4112" s="152"/>
      <c r="D4112" s="152"/>
      <c r="E4112" s="152"/>
      <c r="F4112" s="153"/>
      <c r="G4112" s="153"/>
      <c r="H4112" s="154"/>
      <c r="I4112" s="152"/>
    </row>
    <row r="4113" spans="3:9" x14ac:dyDescent="0.2">
      <c r="C4113" s="152"/>
      <c r="D4113" s="152"/>
      <c r="E4113" s="152"/>
      <c r="F4113" s="153"/>
      <c r="G4113" s="153"/>
      <c r="H4113" s="154"/>
      <c r="I4113" s="152"/>
    </row>
    <row r="4114" spans="3:9" x14ac:dyDescent="0.2">
      <c r="C4114" s="152"/>
      <c r="D4114" s="152"/>
      <c r="E4114" s="152"/>
      <c r="F4114" s="153"/>
      <c r="G4114" s="153"/>
      <c r="H4114" s="154"/>
      <c r="I4114" s="152"/>
    </row>
    <row r="4115" spans="3:9" x14ac:dyDescent="0.2">
      <c r="C4115" s="152"/>
      <c r="D4115" s="152"/>
      <c r="E4115" s="152"/>
      <c r="F4115" s="153"/>
      <c r="G4115" s="153"/>
      <c r="H4115" s="154"/>
      <c r="I4115" s="152"/>
    </row>
    <row r="4116" spans="3:9" x14ac:dyDescent="0.2">
      <c r="C4116" s="152"/>
      <c r="D4116" s="152"/>
      <c r="E4116" s="152"/>
      <c r="F4116" s="153"/>
      <c r="G4116" s="153"/>
      <c r="H4116" s="154"/>
      <c r="I4116" s="152"/>
    </row>
    <row r="4117" spans="3:9" x14ac:dyDescent="0.2">
      <c r="C4117" s="152"/>
      <c r="D4117" s="152"/>
      <c r="E4117" s="152"/>
      <c r="F4117" s="153"/>
      <c r="G4117" s="153"/>
      <c r="H4117" s="154"/>
      <c r="I4117" s="152"/>
    </row>
    <row r="4118" spans="3:9" x14ac:dyDescent="0.2">
      <c r="C4118" s="152"/>
      <c r="D4118" s="152"/>
      <c r="E4118" s="152"/>
      <c r="F4118" s="153"/>
      <c r="G4118" s="153"/>
      <c r="H4118" s="154"/>
      <c r="I4118" s="152"/>
    </row>
    <row r="4119" spans="3:9" x14ac:dyDescent="0.2">
      <c r="C4119" s="152"/>
      <c r="D4119" s="152"/>
      <c r="E4119" s="152"/>
      <c r="F4119" s="153"/>
      <c r="G4119" s="153"/>
      <c r="H4119" s="154"/>
      <c r="I4119" s="152"/>
    </row>
    <row r="4120" spans="3:9" x14ac:dyDescent="0.2">
      <c r="C4120" s="152"/>
      <c r="D4120" s="152"/>
      <c r="E4120" s="152"/>
      <c r="F4120" s="153"/>
      <c r="G4120" s="153"/>
      <c r="H4120" s="154"/>
      <c r="I4120" s="152"/>
    </row>
    <row r="4121" spans="3:9" x14ac:dyDescent="0.2">
      <c r="C4121" s="152"/>
      <c r="D4121" s="152"/>
      <c r="E4121" s="152"/>
      <c r="F4121" s="153"/>
      <c r="G4121" s="153"/>
      <c r="H4121" s="154"/>
      <c r="I4121" s="152"/>
    </row>
    <row r="4122" spans="3:9" x14ac:dyDescent="0.2">
      <c r="C4122" s="152"/>
      <c r="D4122" s="152"/>
      <c r="E4122" s="152"/>
      <c r="F4122" s="153"/>
      <c r="G4122" s="153"/>
      <c r="H4122" s="154"/>
      <c r="I4122" s="152"/>
    </row>
    <row r="4123" spans="3:9" x14ac:dyDescent="0.2">
      <c r="C4123" s="152"/>
      <c r="D4123" s="152"/>
      <c r="E4123" s="152"/>
      <c r="F4123" s="153"/>
      <c r="G4123" s="153"/>
      <c r="H4123" s="154"/>
      <c r="I4123" s="152"/>
    </row>
    <row r="4124" spans="3:9" x14ac:dyDescent="0.2">
      <c r="C4124" s="152"/>
      <c r="D4124" s="152"/>
      <c r="E4124" s="152"/>
      <c r="F4124" s="153"/>
      <c r="G4124" s="153"/>
      <c r="H4124" s="154"/>
      <c r="I4124" s="152"/>
    </row>
    <row r="4125" spans="3:9" x14ac:dyDescent="0.2">
      <c r="C4125" s="152"/>
      <c r="D4125" s="152"/>
      <c r="E4125" s="152"/>
      <c r="F4125" s="153"/>
      <c r="G4125" s="153"/>
      <c r="H4125" s="154"/>
      <c r="I4125" s="152"/>
    </row>
    <row r="4126" spans="3:9" x14ac:dyDescent="0.2">
      <c r="C4126" s="152"/>
      <c r="D4126" s="152"/>
      <c r="E4126" s="152"/>
      <c r="F4126" s="153"/>
      <c r="G4126" s="153"/>
      <c r="H4126" s="154"/>
      <c r="I4126" s="152"/>
    </row>
    <row r="4127" spans="3:9" x14ac:dyDescent="0.2">
      <c r="C4127" s="152"/>
      <c r="D4127" s="152"/>
      <c r="E4127" s="152"/>
      <c r="F4127" s="153"/>
      <c r="G4127" s="153"/>
      <c r="H4127" s="154"/>
      <c r="I4127" s="152"/>
    </row>
    <row r="4128" spans="3:9" x14ac:dyDescent="0.2">
      <c r="C4128" s="152"/>
      <c r="D4128" s="152"/>
      <c r="E4128" s="152"/>
      <c r="F4128" s="153"/>
      <c r="G4128" s="153"/>
      <c r="H4128" s="154"/>
      <c r="I4128" s="152"/>
    </row>
    <row r="4129" spans="3:9" x14ac:dyDescent="0.2">
      <c r="C4129" s="152"/>
      <c r="D4129" s="152"/>
      <c r="E4129" s="152"/>
      <c r="F4129" s="153"/>
      <c r="G4129" s="153"/>
      <c r="H4129" s="154"/>
      <c r="I4129" s="152"/>
    </row>
    <row r="4130" spans="3:9" x14ac:dyDescent="0.2">
      <c r="C4130" s="152"/>
      <c r="D4130" s="152"/>
      <c r="E4130" s="152"/>
      <c r="F4130" s="153"/>
      <c r="G4130" s="153"/>
      <c r="H4130" s="154"/>
      <c r="I4130" s="152"/>
    </row>
    <row r="4131" spans="3:9" x14ac:dyDescent="0.2">
      <c r="C4131" s="152"/>
      <c r="D4131" s="152"/>
      <c r="E4131" s="152"/>
      <c r="F4131" s="153"/>
      <c r="G4131" s="153"/>
      <c r="H4131" s="154"/>
      <c r="I4131" s="152"/>
    </row>
    <row r="4132" spans="3:9" x14ac:dyDescent="0.2">
      <c r="C4132" s="152"/>
      <c r="D4132" s="152"/>
      <c r="E4132" s="152"/>
      <c r="F4132" s="153"/>
      <c r="G4132" s="153"/>
      <c r="H4132" s="154"/>
      <c r="I4132" s="152"/>
    </row>
    <row r="4133" spans="3:9" x14ac:dyDescent="0.2">
      <c r="C4133" s="152"/>
      <c r="D4133" s="152"/>
      <c r="E4133" s="152"/>
      <c r="F4133" s="153"/>
      <c r="G4133" s="153"/>
      <c r="H4133" s="154"/>
      <c r="I4133" s="152"/>
    </row>
    <row r="4134" spans="3:9" x14ac:dyDescent="0.2">
      <c r="C4134" s="152"/>
      <c r="D4134" s="152"/>
      <c r="E4134" s="152"/>
      <c r="F4134" s="153"/>
      <c r="G4134" s="153"/>
      <c r="H4134" s="154"/>
      <c r="I4134" s="152"/>
    </row>
    <row r="4135" spans="3:9" x14ac:dyDescent="0.2">
      <c r="C4135" s="152"/>
      <c r="D4135" s="152"/>
      <c r="E4135" s="152"/>
      <c r="F4135" s="153"/>
      <c r="G4135" s="153"/>
      <c r="H4135" s="154"/>
      <c r="I4135" s="152"/>
    </row>
    <row r="4136" spans="3:9" x14ac:dyDescent="0.2">
      <c r="C4136" s="152"/>
      <c r="D4136" s="152"/>
      <c r="E4136" s="152"/>
      <c r="F4136" s="153"/>
      <c r="G4136" s="153"/>
      <c r="H4136" s="154"/>
      <c r="I4136" s="152"/>
    </row>
    <row r="4137" spans="3:9" x14ac:dyDescent="0.2">
      <c r="C4137" s="152"/>
      <c r="D4137" s="152"/>
      <c r="E4137" s="152"/>
      <c r="F4137" s="153"/>
      <c r="G4137" s="153"/>
      <c r="H4137" s="154"/>
      <c r="I4137" s="152"/>
    </row>
    <row r="4138" spans="3:9" x14ac:dyDescent="0.2">
      <c r="C4138" s="152"/>
      <c r="D4138" s="152"/>
      <c r="E4138" s="152"/>
      <c r="F4138" s="153"/>
      <c r="G4138" s="153"/>
      <c r="H4138" s="154"/>
      <c r="I4138" s="152"/>
    </row>
    <row r="4139" spans="3:9" x14ac:dyDescent="0.2">
      <c r="C4139" s="152"/>
      <c r="D4139" s="152"/>
      <c r="E4139" s="152"/>
      <c r="F4139" s="153"/>
      <c r="G4139" s="153"/>
      <c r="H4139" s="154"/>
      <c r="I4139" s="152"/>
    </row>
    <row r="4140" spans="3:9" x14ac:dyDescent="0.2">
      <c r="C4140" s="152"/>
      <c r="D4140" s="152"/>
      <c r="E4140" s="152"/>
      <c r="F4140" s="153"/>
      <c r="G4140" s="153"/>
      <c r="H4140" s="154"/>
      <c r="I4140" s="152"/>
    </row>
    <row r="4141" spans="3:9" x14ac:dyDescent="0.2">
      <c r="C4141" s="152"/>
      <c r="D4141" s="152"/>
      <c r="E4141" s="152"/>
      <c r="F4141" s="153"/>
      <c r="G4141" s="153"/>
      <c r="H4141" s="154"/>
      <c r="I4141" s="152"/>
    </row>
    <row r="4142" spans="3:9" x14ac:dyDescent="0.2">
      <c r="C4142" s="152"/>
      <c r="D4142" s="152"/>
      <c r="E4142" s="152"/>
      <c r="F4142" s="153"/>
      <c r="G4142" s="153"/>
      <c r="H4142" s="154"/>
      <c r="I4142" s="152"/>
    </row>
    <row r="4143" spans="3:9" x14ac:dyDescent="0.2">
      <c r="C4143" s="152"/>
      <c r="D4143" s="152"/>
      <c r="E4143" s="152"/>
      <c r="F4143" s="153"/>
      <c r="G4143" s="153"/>
      <c r="H4143" s="154"/>
      <c r="I4143" s="152"/>
    </row>
    <row r="4144" spans="3:9" x14ac:dyDescent="0.2">
      <c r="C4144" s="152"/>
      <c r="D4144" s="152"/>
      <c r="E4144" s="152"/>
      <c r="F4144" s="153"/>
      <c r="G4144" s="153"/>
      <c r="H4144" s="154"/>
      <c r="I4144" s="152"/>
    </row>
    <row r="4145" spans="3:9" x14ac:dyDescent="0.2">
      <c r="C4145" s="152"/>
      <c r="D4145" s="152"/>
      <c r="E4145" s="152"/>
      <c r="F4145" s="153"/>
      <c r="G4145" s="153"/>
      <c r="H4145" s="154"/>
      <c r="I4145" s="152"/>
    </row>
    <row r="4146" spans="3:9" x14ac:dyDescent="0.2">
      <c r="C4146" s="152"/>
      <c r="D4146" s="152"/>
      <c r="E4146" s="152"/>
      <c r="F4146" s="153"/>
      <c r="G4146" s="153"/>
      <c r="H4146" s="154"/>
      <c r="I4146" s="152"/>
    </row>
    <row r="4147" spans="3:9" x14ac:dyDescent="0.2">
      <c r="C4147" s="152"/>
      <c r="D4147" s="152"/>
      <c r="E4147" s="152"/>
      <c r="F4147" s="153"/>
      <c r="G4147" s="153"/>
      <c r="H4147" s="154"/>
      <c r="I4147" s="152"/>
    </row>
    <row r="4148" spans="3:9" x14ac:dyDescent="0.2">
      <c r="C4148" s="152"/>
      <c r="D4148" s="152"/>
      <c r="E4148" s="152"/>
      <c r="F4148" s="153"/>
      <c r="G4148" s="153"/>
      <c r="H4148" s="154"/>
      <c r="I4148" s="152"/>
    </row>
    <row r="4149" spans="3:9" x14ac:dyDescent="0.2">
      <c r="C4149" s="152"/>
      <c r="D4149" s="152"/>
      <c r="E4149" s="152"/>
      <c r="F4149" s="153"/>
      <c r="G4149" s="153"/>
      <c r="H4149" s="154"/>
      <c r="I4149" s="152"/>
    </row>
    <row r="4150" spans="3:9" x14ac:dyDescent="0.2">
      <c r="C4150" s="152"/>
      <c r="D4150" s="152"/>
      <c r="E4150" s="152"/>
      <c r="F4150" s="153"/>
      <c r="G4150" s="153"/>
      <c r="H4150" s="154"/>
      <c r="I4150" s="152"/>
    </row>
    <row r="4151" spans="3:9" x14ac:dyDescent="0.2">
      <c r="C4151" s="152"/>
      <c r="D4151" s="152"/>
      <c r="E4151" s="152"/>
      <c r="F4151" s="153"/>
      <c r="G4151" s="153"/>
      <c r="H4151" s="154"/>
      <c r="I4151" s="152"/>
    </row>
    <row r="4152" spans="3:9" x14ac:dyDescent="0.2">
      <c r="C4152" s="152"/>
      <c r="D4152" s="152"/>
      <c r="E4152" s="152"/>
      <c r="F4152" s="153"/>
      <c r="G4152" s="153"/>
      <c r="H4152" s="154"/>
      <c r="I4152" s="152"/>
    </row>
    <row r="4153" spans="3:9" x14ac:dyDescent="0.2">
      <c r="C4153" s="152"/>
      <c r="D4153" s="152"/>
      <c r="E4153" s="152"/>
      <c r="F4153" s="153"/>
      <c r="G4153" s="153"/>
      <c r="H4153" s="154"/>
      <c r="I4153" s="152"/>
    </row>
    <row r="4154" spans="3:9" x14ac:dyDescent="0.2">
      <c r="C4154" s="152"/>
      <c r="D4154" s="152"/>
      <c r="E4154" s="152"/>
      <c r="F4154" s="153"/>
      <c r="G4154" s="153"/>
      <c r="H4154" s="154"/>
      <c r="I4154" s="152"/>
    </row>
    <row r="4155" spans="3:9" x14ac:dyDescent="0.2">
      <c r="C4155" s="152"/>
      <c r="D4155" s="152"/>
      <c r="E4155" s="152"/>
      <c r="F4155" s="153"/>
      <c r="G4155" s="153"/>
      <c r="H4155" s="154"/>
      <c r="I4155" s="152"/>
    </row>
    <row r="4156" spans="3:9" x14ac:dyDescent="0.2">
      <c r="C4156" s="152"/>
      <c r="D4156" s="152"/>
      <c r="E4156" s="152"/>
      <c r="F4156" s="153"/>
      <c r="G4156" s="153"/>
      <c r="H4156" s="154"/>
      <c r="I4156" s="152"/>
    </row>
    <row r="4157" spans="3:9" x14ac:dyDescent="0.2">
      <c r="C4157" s="152"/>
      <c r="D4157" s="152"/>
      <c r="E4157" s="152"/>
      <c r="F4157" s="153"/>
      <c r="G4157" s="153"/>
      <c r="H4157" s="154"/>
      <c r="I4157" s="152"/>
    </row>
    <row r="4158" spans="3:9" x14ac:dyDescent="0.2">
      <c r="C4158" s="152"/>
      <c r="D4158" s="152"/>
      <c r="E4158" s="152"/>
      <c r="F4158" s="153"/>
      <c r="G4158" s="153"/>
      <c r="H4158" s="154"/>
      <c r="I4158" s="152"/>
    </row>
    <row r="4159" spans="3:9" x14ac:dyDescent="0.2">
      <c r="C4159" s="152"/>
      <c r="D4159" s="152"/>
      <c r="E4159" s="152"/>
      <c r="F4159" s="153"/>
      <c r="G4159" s="153"/>
      <c r="H4159" s="154"/>
      <c r="I4159" s="152"/>
    </row>
    <row r="4160" spans="3:9" x14ac:dyDescent="0.2">
      <c r="C4160" s="152"/>
      <c r="D4160" s="152"/>
      <c r="E4160" s="152"/>
      <c r="F4160" s="153"/>
      <c r="G4160" s="153"/>
      <c r="H4160" s="154"/>
      <c r="I4160" s="152"/>
    </row>
    <row r="4161" spans="3:9" x14ac:dyDescent="0.2">
      <c r="C4161" s="152"/>
      <c r="D4161" s="152"/>
      <c r="E4161" s="152"/>
      <c r="F4161" s="153"/>
      <c r="G4161" s="153"/>
      <c r="H4161" s="154"/>
      <c r="I4161" s="152"/>
    </row>
    <row r="4162" spans="3:9" x14ac:dyDescent="0.2">
      <c r="C4162" s="152"/>
      <c r="D4162" s="152"/>
      <c r="E4162" s="152"/>
      <c r="F4162" s="153"/>
      <c r="G4162" s="153"/>
      <c r="H4162" s="154"/>
      <c r="I4162" s="152"/>
    </row>
    <row r="4163" spans="3:9" x14ac:dyDescent="0.2">
      <c r="C4163" s="152"/>
      <c r="D4163" s="152"/>
      <c r="E4163" s="152"/>
      <c r="F4163" s="153"/>
      <c r="G4163" s="153"/>
      <c r="H4163" s="154"/>
      <c r="I4163" s="152"/>
    </row>
    <row r="4164" spans="3:9" x14ac:dyDescent="0.2">
      <c r="C4164" s="152"/>
      <c r="D4164" s="152"/>
      <c r="E4164" s="152"/>
      <c r="F4164" s="153"/>
      <c r="G4164" s="153"/>
      <c r="H4164" s="154"/>
      <c r="I4164" s="152"/>
    </row>
    <row r="4165" spans="3:9" x14ac:dyDescent="0.2">
      <c r="C4165" s="152"/>
      <c r="D4165" s="152"/>
      <c r="E4165" s="152"/>
      <c r="F4165" s="153"/>
      <c r="G4165" s="153"/>
      <c r="H4165" s="154"/>
      <c r="I4165" s="152"/>
    </row>
    <row r="4166" spans="3:9" x14ac:dyDescent="0.2">
      <c r="C4166" s="152"/>
      <c r="D4166" s="152"/>
      <c r="E4166" s="152"/>
      <c r="F4166" s="153"/>
      <c r="G4166" s="153"/>
      <c r="H4166" s="154"/>
      <c r="I4166" s="152"/>
    </row>
    <row r="4167" spans="3:9" x14ac:dyDescent="0.2">
      <c r="C4167" s="152"/>
      <c r="D4167" s="152"/>
      <c r="E4167" s="152"/>
      <c r="F4167" s="153"/>
      <c r="G4167" s="153"/>
      <c r="H4167" s="154"/>
      <c r="I4167" s="152"/>
    </row>
    <row r="4168" spans="3:9" x14ac:dyDescent="0.2">
      <c r="C4168" s="152"/>
      <c r="D4168" s="152"/>
      <c r="E4168" s="152"/>
      <c r="F4168" s="153"/>
      <c r="G4168" s="153"/>
      <c r="H4168" s="154"/>
      <c r="I4168" s="152"/>
    </row>
    <row r="4169" spans="3:9" x14ac:dyDescent="0.2">
      <c r="C4169" s="152"/>
      <c r="D4169" s="152"/>
      <c r="E4169" s="152"/>
      <c r="F4169" s="153"/>
      <c r="G4169" s="153"/>
      <c r="H4169" s="154"/>
      <c r="I4169" s="152"/>
    </row>
    <row r="4170" spans="3:9" x14ac:dyDescent="0.2">
      <c r="C4170" s="152"/>
      <c r="D4170" s="152"/>
      <c r="E4170" s="152"/>
      <c r="F4170" s="153"/>
      <c r="G4170" s="153"/>
      <c r="H4170" s="154"/>
      <c r="I4170" s="152"/>
    </row>
    <row r="4171" spans="3:9" x14ac:dyDescent="0.2">
      <c r="C4171" s="152"/>
      <c r="D4171" s="152"/>
      <c r="E4171" s="152"/>
      <c r="F4171" s="153"/>
      <c r="G4171" s="153"/>
      <c r="H4171" s="154"/>
      <c r="I4171" s="152"/>
    </row>
    <row r="4172" spans="3:9" x14ac:dyDescent="0.2">
      <c r="C4172" s="152"/>
      <c r="D4172" s="152"/>
      <c r="E4172" s="152"/>
      <c r="F4172" s="153"/>
      <c r="G4172" s="153"/>
      <c r="H4172" s="154"/>
      <c r="I4172" s="152"/>
    </row>
    <row r="4173" spans="3:9" x14ac:dyDescent="0.2">
      <c r="C4173" s="152"/>
      <c r="D4173" s="152"/>
      <c r="E4173" s="152"/>
      <c r="F4173" s="153"/>
      <c r="G4173" s="153"/>
      <c r="H4173" s="154"/>
      <c r="I4173" s="152"/>
    </row>
    <row r="4174" spans="3:9" x14ac:dyDescent="0.2">
      <c r="C4174" s="152"/>
      <c r="D4174" s="152"/>
      <c r="E4174" s="152"/>
      <c r="F4174" s="153"/>
      <c r="G4174" s="153"/>
      <c r="H4174" s="154"/>
      <c r="I4174" s="152"/>
    </row>
    <row r="4175" spans="3:9" x14ac:dyDescent="0.2">
      <c r="C4175" s="152"/>
      <c r="D4175" s="152"/>
      <c r="E4175" s="152"/>
      <c r="F4175" s="153"/>
      <c r="G4175" s="153"/>
      <c r="H4175" s="154"/>
      <c r="I4175" s="152"/>
    </row>
    <row r="4176" spans="3:9" x14ac:dyDescent="0.2">
      <c r="C4176" s="152"/>
      <c r="D4176" s="152"/>
      <c r="E4176" s="152"/>
      <c r="F4176" s="153"/>
      <c r="G4176" s="153"/>
      <c r="H4176" s="154"/>
      <c r="I4176" s="152"/>
    </row>
    <row r="4177" spans="3:9" x14ac:dyDescent="0.2">
      <c r="C4177" s="152"/>
      <c r="D4177" s="152"/>
      <c r="E4177" s="152"/>
      <c r="F4177" s="153"/>
      <c r="G4177" s="153"/>
      <c r="H4177" s="154"/>
      <c r="I4177" s="152"/>
    </row>
    <row r="4178" spans="3:9" x14ac:dyDescent="0.2">
      <c r="C4178" s="152"/>
      <c r="D4178" s="152"/>
      <c r="E4178" s="152"/>
      <c r="F4178" s="153"/>
      <c r="G4178" s="153"/>
      <c r="H4178" s="154"/>
      <c r="I4178" s="152"/>
    </row>
    <row r="4179" spans="3:9" x14ac:dyDescent="0.2">
      <c r="C4179" s="152"/>
      <c r="D4179" s="152"/>
      <c r="E4179" s="152"/>
      <c r="F4179" s="153"/>
      <c r="G4179" s="153"/>
      <c r="H4179" s="154"/>
      <c r="I4179" s="152"/>
    </row>
    <row r="4180" spans="3:9" x14ac:dyDescent="0.2">
      <c r="C4180" s="152"/>
      <c r="D4180" s="152"/>
      <c r="E4180" s="152"/>
      <c r="F4180" s="153"/>
      <c r="G4180" s="153"/>
      <c r="H4180" s="154"/>
      <c r="I4180" s="152"/>
    </row>
    <row r="4181" spans="3:9" x14ac:dyDescent="0.2">
      <c r="C4181" s="152"/>
      <c r="D4181" s="152"/>
      <c r="E4181" s="152"/>
      <c r="F4181" s="153"/>
      <c r="G4181" s="153"/>
      <c r="H4181" s="154"/>
      <c r="I4181" s="152"/>
    </row>
    <row r="4182" spans="3:9" x14ac:dyDescent="0.2">
      <c r="C4182" s="152"/>
      <c r="D4182" s="152"/>
      <c r="E4182" s="152"/>
      <c r="F4182" s="153"/>
      <c r="G4182" s="153"/>
      <c r="H4182" s="154"/>
      <c r="I4182" s="152"/>
    </row>
    <row r="4183" spans="3:9" x14ac:dyDescent="0.2">
      <c r="C4183" s="152"/>
      <c r="D4183" s="152"/>
      <c r="E4183" s="152"/>
      <c r="F4183" s="153"/>
      <c r="G4183" s="153"/>
      <c r="H4183" s="154"/>
      <c r="I4183" s="152"/>
    </row>
    <row r="4184" spans="3:9" x14ac:dyDescent="0.2">
      <c r="C4184" s="152"/>
      <c r="D4184" s="152"/>
      <c r="E4184" s="152"/>
      <c r="F4184" s="153"/>
      <c r="G4184" s="153"/>
      <c r="H4184" s="154"/>
      <c r="I4184" s="152"/>
    </row>
    <row r="4185" spans="3:9" x14ac:dyDescent="0.2">
      <c r="C4185" s="152"/>
      <c r="D4185" s="152"/>
      <c r="E4185" s="152"/>
      <c r="F4185" s="153"/>
      <c r="G4185" s="153"/>
      <c r="H4185" s="154"/>
      <c r="I4185" s="152"/>
    </row>
    <row r="4186" spans="3:9" x14ac:dyDescent="0.2">
      <c r="C4186" s="152"/>
      <c r="D4186" s="152"/>
      <c r="E4186" s="152"/>
      <c r="F4186" s="153"/>
      <c r="G4186" s="153"/>
      <c r="H4186" s="154"/>
      <c r="I4186" s="152"/>
    </row>
    <row r="4187" spans="3:9" x14ac:dyDescent="0.2">
      <c r="C4187" s="152"/>
      <c r="D4187" s="152"/>
      <c r="E4187" s="152"/>
      <c r="F4187" s="153"/>
      <c r="G4187" s="153"/>
      <c r="H4187" s="154"/>
      <c r="I4187" s="152"/>
    </row>
    <row r="4188" spans="3:9" x14ac:dyDescent="0.2">
      <c r="C4188" s="152"/>
      <c r="D4188" s="152"/>
      <c r="E4188" s="152"/>
      <c r="F4188" s="153"/>
      <c r="G4188" s="153"/>
      <c r="H4188" s="154"/>
      <c r="I4188" s="152"/>
    </row>
    <row r="4189" spans="3:9" x14ac:dyDescent="0.2">
      <c r="C4189" s="152"/>
      <c r="D4189" s="152"/>
      <c r="E4189" s="152"/>
      <c r="F4189" s="153"/>
      <c r="G4189" s="153"/>
      <c r="H4189" s="154"/>
      <c r="I4189" s="152"/>
    </row>
    <row r="4190" spans="3:9" x14ac:dyDescent="0.2">
      <c r="C4190" s="152"/>
      <c r="D4190" s="152"/>
      <c r="E4190" s="152"/>
      <c r="F4190" s="153"/>
      <c r="G4190" s="153"/>
      <c r="H4190" s="154"/>
      <c r="I4190" s="152"/>
    </row>
    <row r="4191" spans="3:9" x14ac:dyDescent="0.2">
      <c r="C4191" s="152"/>
      <c r="D4191" s="152"/>
      <c r="E4191" s="152"/>
      <c r="F4191" s="153"/>
      <c r="G4191" s="153"/>
      <c r="H4191" s="154"/>
      <c r="I4191" s="152"/>
    </row>
    <row r="4192" spans="3:9" x14ac:dyDescent="0.2">
      <c r="C4192" s="152"/>
      <c r="D4192" s="152"/>
      <c r="E4192" s="152"/>
      <c r="F4192" s="153"/>
      <c r="G4192" s="153"/>
      <c r="H4192" s="154"/>
      <c r="I4192" s="152"/>
    </row>
    <row r="4193" spans="3:9" x14ac:dyDescent="0.2">
      <c r="C4193" s="152"/>
      <c r="D4193" s="152"/>
      <c r="E4193" s="152"/>
      <c r="F4193" s="153"/>
      <c r="G4193" s="153"/>
      <c r="H4193" s="154"/>
      <c r="I4193" s="152"/>
    </row>
    <row r="4194" spans="3:9" x14ac:dyDescent="0.2">
      <c r="C4194" s="152"/>
      <c r="D4194" s="152"/>
      <c r="E4194" s="152"/>
      <c r="F4194" s="153"/>
      <c r="G4194" s="153"/>
      <c r="H4194" s="154"/>
      <c r="I4194" s="152"/>
    </row>
    <row r="4195" spans="3:9" x14ac:dyDescent="0.2">
      <c r="C4195" s="152"/>
      <c r="D4195" s="152"/>
      <c r="E4195" s="152"/>
      <c r="F4195" s="153"/>
      <c r="G4195" s="153"/>
      <c r="H4195" s="154"/>
      <c r="I4195" s="152"/>
    </row>
    <row r="4196" spans="3:9" x14ac:dyDescent="0.2">
      <c r="C4196" s="152"/>
      <c r="D4196" s="152"/>
      <c r="E4196" s="152"/>
      <c r="F4196" s="153"/>
      <c r="G4196" s="153"/>
      <c r="H4196" s="154"/>
      <c r="I4196" s="152"/>
    </row>
    <row r="4197" spans="3:9" x14ac:dyDescent="0.2">
      <c r="C4197" s="152"/>
      <c r="D4197" s="152"/>
      <c r="E4197" s="152"/>
      <c r="F4197" s="153"/>
      <c r="G4197" s="153"/>
      <c r="H4197" s="154"/>
      <c r="I4197" s="152"/>
    </row>
    <row r="4198" spans="3:9" x14ac:dyDescent="0.2">
      <c r="C4198" s="152"/>
      <c r="D4198" s="152"/>
      <c r="E4198" s="152"/>
      <c r="F4198" s="153"/>
      <c r="G4198" s="153"/>
      <c r="H4198" s="154"/>
      <c r="I4198" s="152"/>
    </row>
    <row r="4199" spans="3:9" x14ac:dyDescent="0.2">
      <c r="C4199" s="152"/>
      <c r="D4199" s="152"/>
      <c r="E4199" s="152"/>
      <c r="F4199" s="153"/>
      <c r="G4199" s="153"/>
      <c r="H4199" s="154"/>
      <c r="I4199" s="152"/>
    </row>
    <row r="4200" spans="3:9" x14ac:dyDescent="0.2">
      <c r="C4200" s="152"/>
      <c r="D4200" s="152"/>
      <c r="E4200" s="152"/>
      <c r="F4200" s="153"/>
      <c r="G4200" s="153"/>
      <c r="H4200" s="154"/>
      <c r="I4200" s="152"/>
    </row>
    <row r="4201" spans="3:9" x14ac:dyDescent="0.2">
      <c r="C4201" s="152"/>
      <c r="D4201" s="152"/>
      <c r="E4201" s="152"/>
      <c r="F4201" s="153"/>
      <c r="G4201" s="153"/>
      <c r="H4201" s="154"/>
      <c r="I4201" s="152"/>
    </row>
    <row r="4202" spans="3:9" x14ac:dyDescent="0.2">
      <c r="C4202" s="152"/>
      <c r="D4202" s="152"/>
      <c r="E4202" s="152"/>
      <c r="F4202" s="153"/>
      <c r="G4202" s="153"/>
      <c r="H4202" s="154"/>
      <c r="I4202" s="152"/>
    </row>
    <row r="4203" spans="3:9" x14ac:dyDescent="0.2">
      <c r="C4203" s="152"/>
      <c r="D4203" s="152"/>
      <c r="E4203" s="152"/>
      <c r="F4203" s="153"/>
      <c r="G4203" s="153"/>
      <c r="H4203" s="154"/>
      <c r="I4203" s="152"/>
    </row>
    <row r="4204" spans="3:9" x14ac:dyDescent="0.2">
      <c r="C4204" s="152"/>
      <c r="D4204" s="152"/>
      <c r="E4204" s="152"/>
      <c r="F4204" s="153"/>
      <c r="G4204" s="153"/>
      <c r="H4204" s="154"/>
      <c r="I4204" s="152"/>
    </row>
    <row r="4205" spans="3:9" x14ac:dyDescent="0.2">
      <c r="C4205" s="152"/>
      <c r="D4205" s="152"/>
      <c r="E4205" s="152"/>
      <c r="F4205" s="153"/>
      <c r="G4205" s="153"/>
      <c r="H4205" s="154"/>
      <c r="I4205" s="152"/>
    </row>
    <row r="4206" spans="3:9" x14ac:dyDescent="0.2">
      <c r="C4206" s="152"/>
      <c r="D4206" s="152"/>
      <c r="E4206" s="152"/>
      <c r="F4206" s="153"/>
      <c r="G4206" s="153"/>
      <c r="H4206" s="154"/>
      <c r="I4206" s="152"/>
    </row>
    <row r="4207" spans="3:9" x14ac:dyDescent="0.2">
      <c r="C4207" s="152"/>
      <c r="D4207" s="152"/>
      <c r="E4207" s="152"/>
      <c r="F4207" s="153"/>
      <c r="G4207" s="153"/>
      <c r="H4207" s="154"/>
      <c r="I4207" s="152"/>
    </row>
    <row r="4208" spans="3:9" x14ac:dyDescent="0.2">
      <c r="C4208" s="152"/>
      <c r="D4208" s="152"/>
      <c r="E4208" s="152"/>
      <c r="F4208" s="153"/>
      <c r="G4208" s="153"/>
      <c r="H4208" s="154"/>
      <c r="I4208" s="152"/>
    </row>
    <row r="4209" spans="3:9" x14ac:dyDescent="0.2">
      <c r="C4209" s="152"/>
      <c r="D4209" s="152"/>
      <c r="E4209" s="152"/>
      <c r="F4209" s="153"/>
      <c r="G4209" s="153"/>
      <c r="H4209" s="154"/>
      <c r="I4209" s="152"/>
    </row>
    <row r="4210" spans="3:9" x14ac:dyDescent="0.2">
      <c r="C4210" s="152"/>
      <c r="D4210" s="152"/>
      <c r="E4210" s="152"/>
      <c r="F4210" s="153"/>
      <c r="G4210" s="153"/>
      <c r="H4210" s="154"/>
      <c r="I4210" s="152"/>
    </row>
    <row r="4211" spans="3:9" x14ac:dyDescent="0.2">
      <c r="C4211" s="152"/>
      <c r="D4211" s="152"/>
      <c r="E4211" s="152"/>
      <c r="F4211" s="153"/>
      <c r="G4211" s="153"/>
      <c r="H4211" s="154"/>
      <c r="I4211" s="152"/>
    </row>
    <row r="4212" spans="3:9" x14ac:dyDescent="0.2">
      <c r="C4212" s="152"/>
      <c r="D4212" s="152"/>
      <c r="E4212" s="152"/>
      <c r="F4212" s="153"/>
      <c r="G4212" s="153"/>
      <c r="H4212" s="154"/>
      <c r="I4212" s="152"/>
    </row>
    <row r="4213" spans="3:9" x14ac:dyDescent="0.2">
      <c r="C4213" s="152"/>
      <c r="D4213" s="152"/>
      <c r="E4213" s="152"/>
      <c r="F4213" s="153"/>
      <c r="G4213" s="153"/>
      <c r="H4213" s="154"/>
      <c r="I4213" s="152"/>
    </row>
    <row r="4214" spans="3:9" x14ac:dyDescent="0.2">
      <c r="C4214" s="152"/>
      <c r="D4214" s="152"/>
      <c r="E4214" s="152"/>
      <c r="F4214" s="153"/>
      <c r="G4214" s="153"/>
      <c r="H4214" s="154"/>
      <c r="I4214" s="152"/>
    </row>
    <row r="4215" spans="3:9" x14ac:dyDescent="0.2">
      <c r="C4215" s="152"/>
      <c r="D4215" s="152"/>
      <c r="E4215" s="152"/>
      <c r="F4215" s="153"/>
      <c r="G4215" s="153"/>
      <c r="H4215" s="154"/>
      <c r="I4215" s="152"/>
    </row>
    <row r="4216" spans="3:9" x14ac:dyDescent="0.2">
      <c r="C4216" s="152"/>
      <c r="D4216" s="152"/>
      <c r="E4216" s="152"/>
      <c r="F4216" s="153"/>
      <c r="G4216" s="153"/>
      <c r="H4216" s="154"/>
      <c r="I4216" s="152"/>
    </row>
    <row r="4217" spans="3:9" x14ac:dyDescent="0.2">
      <c r="C4217" s="152"/>
      <c r="D4217" s="152"/>
      <c r="E4217" s="152"/>
      <c r="F4217" s="153"/>
      <c r="G4217" s="153"/>
      <c r="H4217" s="154"/>
      <c r="I4217" s="152"/>
    </row>
    <row r="4218" spans="3:9" x14ac:dyDescent="0.2">
      <c r="C4218" s="152"/>
      <c r="D4218" s="152"/>
      <c r="E4218" s="152"/>
      <c r="F4218" s="153"/>
      <c r="G4218" s="153"/>
      <c r="H4218" s="154"/>
      <c r="I4218" s="152"/>
    </row>
    <row r="4219" spans="3:9" x14ac:dyDescent="0.2">
      <c r="C4219" s="152"/>
      <c r="D4219" s="152"/>
      <c r="E4219" s="152"/>
      <c r="F4219" s="153"/>
      <c r="G4219" s="153"/>
      <c r="H4219" s="154"/>
      <c r="I4219" s="152"/>
    </row>
    <row r="4220" spans="3:9" x14ac:dyDescent="0.2">
      <c r="C4220" s="152"/>
      <c r="D4220" s="152"/>
      <c r="E4220" s="152"/>
      <c r="F4220" s="153"/>
      <c r="G4220" s="153"/>
      <c r="H4220" s="154"/>
      <c r="I4220" s="152"/>
    </row>
    <row r="4221" spans="3:9" x14ac:dyDescent="0.2">
      <c r="C4221" s="152"/>
      <c r="D4221" s="152"/>
      <c r="E4221" s="152"/>
      <c r="F4221" s="153"/>
      <c r="G4221" s="153"/>
      <c r="H4221" s="154"/>
      <c r="I4221" s="152"/>
    </row>
    <row r="4222" spans="3:9" x14ac:dyDescent="0.2">
      <c r="C4222" s="152"/>
      <c r="D4222" s="152"/>
      <c r="E4222" s="152"/>
      <c r="F4222" s="153"/>
      <c r="G4222" s="153"/>
      <c r="H4222" s="154"/>
      <c r="I4222" s="152"/>
    </row>
    <row r="4223" spans="3:9" x14ac:dyDescent="0.2">
      <c r="C4223" s="152"/>
      <c r="D4223" s="152"/>
      <c r="E4223" s="152"/>
      <c r="F4223" s="153"/>
      <c r="G4223" s="153"/>
      <c r="H4223" s="154"/>
      <c r="I4223" s="152"/>
    </row>
    <row r="4224" spans="3:9" x14ac:dyDescent="0.2">
      <c r="C4224" s="152"/>
      <c r="D4224" s="152"/>
      <c r="E4224" s="152"/>
      <c r="F4224" s="153"/>
      <c r="G4224" s="153"/>
      <c r="H4224" s="154"/>
      <c r="I4224" s="152"/>
    </row>
    <row r="4225" spans="3:9" x14ac:dyDescent="0.2">
      <c r="C4225" s="152"/>
      <c r="D4225" s="152"/>
      <c r="E4225" s="152"/>
      <c r="F4225" s="153"/>
      <c r="G4225" s="153"/>
      <c r="H4225" s="154"/>
      <c r="I4225" s="152"/>
    </row>
    <row r="4226" spans="3:9" x14ac:dyDescent="0.2">
      <c r="C4226" s="152"/>
      <c r="D4226" s="152"/>
      <c r="E4226" s="152"/>
      <c r="F4226" s="153"/>
      <c r="G4226" s="153"/>
      <c r="H4226" s="154"/>
      <c r="I4226" s="152"/>
    </row>
    <row r="4227" spans="3:9" x14ac:dyDescent="0.2">
      <c r="C4227" s="152"/>
      <c r="D4227" s="152"/>
      <c r="E4227" s="152"/>
      <c r="F4227" s="153"/>
      <c r="G4227" s="153"/>
      <c r="H4227" s="154"/>
      <c r="I4227" s="152"/>
    </row>
    <row r="4228" spans="3:9" x14ac:dyDescent="0.2">
      <c r="C4228" s="152"/>
      <c r="D4228" s="152"/>
      <c r="E4228" s="152"/>
      <c r="F4228" s="153"/>
      <c r="G4228" s="153"/>
      <c r="H4228" s="154"/>
      <c r="I4228" s="152"/>
    </row>
    <row r="4229" spans="3:9" x14ac:dyDescent="0.2">
      <c r="C4229" s="152"/>
      <c r="D4229" s="152"/>
      <c r="E4229" s="152"/>
      <c r="F4229" s="153"/>
      <c r="G4229" s="153"/>
      <c r="H4229" s="154"/>
      <c r="I4229" s="152"/>
    </row>
    <row r="4230" spans="3:9" x14ac:dyDescent="0.2">
      <c r="C4230" s="152"/>
      <c r="D4230" s="152"/>
      <c r="E4230" s="152"/>
      <c r="F4230" s="153"/>
      <c r="G4230" s="153"/>
      <c r="H4230" s="154"/>
      <c r="I4230" s="152"/>
    </row>
    <row r="4231" spans="3:9" x14ac:dyDescent="0.2">
      <c r="C4231" s="152"/>
      <c r="D4231" s="152"/>
      <c r="E4231" s="152"/>
      <c r="F4231" s="153"/>
      <c r="G4231" s="153"/>
      <c r="H4231" s="154"/>
      <c r="I4231" s="152"/>
    </row>
    <row r="4232" spans="3:9" x14ac:dyDescent="0.2">
      <c r="C4232" s="152"/>
      <c r="D4232" s="152"/>
      <c r="E4232" s="152"/>
      <c r="F4232" s="153"/>
      <c r="G4232" s="153"/>
      <c r="H4232" s="154"/>
      <c r="I4232" s="152"/>
    </row>
    <row r="4233" spans="3:9" x14ac:dyDescent="0.2">
      <c r="C4233" s="152"/>
      <c r="D4233" s="152"/>
      <c r="E4233" s="152"/>
      <c r="F4233" s="153"/>
      <c r="G4233" s="153"/>
      <c r="H4233" s="154"/>
      <c r="I4233" s="152"/>
    </row>
    <row r="4234" spans="3:9" x14ac:dyDescent="0.2">
      <c r="C4234" s="152"/>
      <c r="D4234" s="152"/>
      <c r="E4234" s="152"/>
      <c r="F4234" s="153"/>
      <c r="G4234" s="153"/>
      <c r="H4234" s="154"/>
      <c r="I4234" s="152"/>
    </row>
    <row r="4235" spans="3:9" x14ac:dyDescent="0.2">
      <c r="C4235" s="152"/>
      <c r="D4235" s="152"/>
      <c r="E4235" s="152"/>
      <c r="F4235" s="153"/>
      <c r="G4235" s="153"/>
      <c r="H4235" s="154"/>
      <c r="I4235" s="152"/>
    </row>
    <row r="4236" spans="3:9" x14ac:dyDescent="0.2">
      <c r="C4236" s="152"/>
      <c r="D4236" s="152"/>
      <c r="E4236" s="152"/>
      <c r="F4236" s="153"/>
      <c r="G4236" s="153"/>
      <c r="H4236" s="154"/>
      <c r="I4236" s="152"/>
    </row>
    <row r="4237" spans="3:9" x14ac:dyDescent="0.2">
      <c r="C4237" s="152"/>
      <c r="D4237" s="152"/>
      <c r="E4237" s="152"/>
      <c r="F4237" s="153"/>
      <c r="G4237" s="153"/>
      <c r="H4237" s="154"/>
      <c r="I4237" s="152"/>
    </row>
    <row r="4238" spans="3:9" x14ac:dyDescent="0.2">
      <c r="C4238" s="152"/>
      <c r="D4238" s="152"/>
      <c r="E4238" s="152"/>
      <c r="F4238" s="153"/>
      <c r="G4238" s="153"/>
      <c r="H4238" s="154"/>
      <c r="I4238" s="152"/>
    </row>
    <row r="4239" spans="3:9" x14ac:dyDescent="0.2">
      <c r="C4239" s="152"/>
      <c r="D4239" s="152"/>
      <c r="E4239" s="152"/>
      <c r="F4239" s="153"/>
      <c r="G4239" s="153"/>
      <c r="H4239" s="154"/>
      <c r="I4239" s="152"/>
    </row>
    <row r="4240" spans="3:9" x14ac:dyDescent="0.2">
      <c r="C4240" s="152"/>
      <c r="D4240" s="152"/>
      <c r="E4240" s="152"/>
      <c r="F4240" s="153"/>
      <c r="G4240" s="153"/>
      <c r="H4240" s="154"/>
      <c r="I4240" s="152"/>
    </row>
    <row r="4241" spans="3:9" x14ac:dyDescent="0.2">
      <c r="C4241" s="152"/>
      <c r="D4241" s="152"/>
      <c r="E4241" s="152"/>
      <c r="F4241" s="153"/>
      <c r="G4241" s="153"/>
      <c r="H4241" s="154"/>
      <c r="I4241" s="152"/>
    </row>
    <row r="4242" spans="3:9" x14ac:dyDescent="0.2">
      <c r="C4242" s="152"/>
      <c r="D4242" s="152"/>
      <c r="E4242" s="152"/>
      <c r="F4242" s="153"/>
      <c r="G4242" s="153"/>
      <c r="H4242" s="154"/>
      <c r="I4242" s="152"/>
    </row>
    <row r="4243" spans="3:9" x14ac:dyDescent="0.2">
      <c r="C4243" s="152"/>
      <c r="D4243" s="152"/>
      <c r="E4243" s="152"/>
      <c r="F4243" s="153"/>
      <c r="G4243" s="153"/>
      <c r="H4243" s="154"/>
      <c r="I4243" s="152"/>
    </row>
    <row r="4244" spans="3:9" x14ac:dyDescent="0.2">
      <c r="C4244" s="152"/>
      <c r="D4244" s="152"/>
      <c r="E4244" s="152"/>
      <c r="F4244" s="153"/>
      <c r="G4244" s="153"/>
      <c r="H4244" s="154"/>
      <c r="I4244" s="152"/>
    </row>
    <row r="4245" spans="3:9" x14ac:dyDescent="0.2">
      <c r="C4245" s="152"/>
      <c r="D4245" s="152"/>
      <c r="E4245" s="152"/>
      <c r="F4245" s="153"/>
      <c r="G4245" s="153"/>
      <c r="H4245" s="154"/>
      <c r="I4245" s="152"/>
    </row>
    <row r="4246" spans="3:9" x14ac:dyDescent="0.2">
      <c r="C4246" s="152"/>
      <c r="D4246" s="152"/>
      <c r="E4246" s="152"/>
      <c r="F4246" s="153"/>
      <c r="G4246" s="153"/>
      <c r="H4246" s="154"/>
      <c r="I4246" s="152"/>
    </row>
    <row r="4247" spans="3:9" x14ac:dyDescent="0.2">
      <c r="C4247" s="152"/>
      <c r="D4247" s="152"/>
      <c r="E4247" s="152"/>
      <c r="F4247" s="153"/>
      <c r="G4247" s="153"/>
      <c r="H4247" s="154"/>
      <c r="I4247" s="152"/>
    </row>
    <row r="4248" spans="3:9" x14ac:dyDescent="0.2">
      <c r="C4248" s="152"/>
      <c r="D4248" s="152"/>
      <c r="E4248" s="152"/>
      <c r="F4248" s="153"/>
      <c r="G4248" s="153"/>
      <c r="H4248" s="154"/>
      <c r="I4248" s="152"/>
    </row>
    <row r="4249" spans="3:9" x14ac:dyDescent="0.2">
      <c r="C4249" s="152"/>
      <c r="D4249" s="152"/>
      <c r="E4249" s="152"/>
      <c r="F4249" s="153"/>
      <c r="G4249" s="153"/>
      <c r="H4249" s="154"/>
      <c r="I4249" s="152"/>
    </row>
    <row r="4250" spans="3:9" x14ac:dyDescent="0.2">
      <c r="C4250" s="152"/>
      <c r="D4250" s="152"/>
      <c r="E4250" s="152"/>
      <c r="F4250" s="153"/>
      <c r="G4250" s="153"/>
      <c r="H4250" s="154"/>
      <c r="I4250" s="152"/>
    </row>
    <row r="4251" spans="3:9" x14ac:dyDescent="0.2">
      <c r="C4251" s="152"/>
      <c r="D4251" s="152"/>
      <c r="E4251" s="152"/>
      <c r="F4251" s="153"/>
      <c r="G4251" s="153"/>
      <c r="H4251" s="154"/>
      <c r="I4251" s="152"/>
    </row>
    <row r="4252" spans="3:9" x14ac:dyDescent="0.2">
      <c r="C4252" s="152"/>
      <c r="D4252" s="152"/>
      <c r="E4252" s="152"/>
      <c r="F4252" s="153"/>
      <c r="G4252" s="153"/>
      <c r="H4252" s="154"/>
      <c r="I4252" s="152"/>
    </row>
    <row r="4253" spans="3:9" x14ac:dyDescent="0.2">
      <c r="C4253" s="152"/>
      <c r="D4253" s="152"/>
      <c r="E4253" s="152"/>
      <c r="F4253" s="153"/>
      <c r="G4253" s="153"/>
      <c r="H4253" s="154"/>
      <c r="I4253" s="152"/>
    </row>
    <row r="4254" spans="3:9" x14ac:dyDescent="0.2">
      <c r="C4254" s="152"/>
      <c r="D4254" s="152"/>
      <c r="E4254" s="152"/>
      <c r="F4254" s="153"/>
      <c r="G4254" s="153"/>
      <c r="H4254" s="154"/>
      <c r="I4254" s="152"/>
    </row>
    <row r="4255" spans="3:9" x14ac:dyDescent="0.2">
      <c r="C4255" s="152"/>
      <c r="D4255" s="152"/>
      <c r="E4255" s="152"/>
      <c r="F4255" s="153"/>
      <c r="G4255" s="153"/>
      <c r="H4255" s="154"/>
      <c r="I4255" s="152"/>
    </row>
    <row r="4256" spans="3:9" x14ac:dyDescent="0.2">
      <c r="C4256" s="152"/>
      <c r="D4256" s="152"/>
      <c r="E4256" s="152"/>
      <c r="F4256" s="153"/>
      <c r="G4256" s="153"/>
      <c r="H4256" s="154"/>
      <c r="I4256" s="152"/>
    </row>
    <row r="4257" spans="3:9" x14ac:dyDescent="0.2">
      <c r="C4257" s="152"/>
      <c r="D4257" s="152"/>
      <c r="E4257" s="152"/>
      <c r="F4257" s="153"/>
      <c r="G4257" s="153"/>
      <c r="H4257" s="154"/>
      <c r="I4257" s="152"/>
    </row>
    <row r="4258" spans="3:9" x14ac:dyDescent="0.2">
      <c r="C4258" s="152"/>
      <c r="D4258" s="152"/>
      <c r="E4258" s="152"/>
      <c r="F4258" s="153"/>
      <c r="G4258" s="153"/>
      <c r="H4258" s="154"/>
      <c r="I4258" s="152"/>
    </row>
    <row r="4259" spans="3:9" x14ac:dyDescent="0.2">
      <c r="C4259" s="152"/>
      <c r="D4259" s="152"/>
      <c r="E4259" s="152"/>
      <c r="F4259" s="153"/>
      <c r="G4259" s="153"/>
      <c r="H4259" s="154"/>
      <c r="I4259" s="152"/>
    </row>
    <row r="4260" spans="3:9" x14ac:dyDescent="0.2">
      <c r="C4260" s="152"/>
      <c r="D4260" s="152"/>
      <c r="E4260" s="152"/>
      <c r="F4260" s="153"/>
      <c r="G4260" s="153"/>
      <c r="H4260" s="154"/>
      <c r="I4260" s="152"/>
    </row>
    <row r="4261" spans="3:9" x14ac:dyDescent="0.2">
      <c r="C4261" s="152"/>
      <c r="D4261" s="152"/>
      <c r="E4261" s="152"/>
      <c r="F4261" s="153"/>
      <c r="G4261" s="153"/>
      <c r="H4261" s="154"/>
      <c r="I4261" s="152"/>
    </row>
    <row r="4262" spans="3:9" x14ac:dyDescent="0.2">
      <c r="C4262" s="152"/>
      <c r="D4262" s="152"/>
      <c r="E4262" s="152"/>
      <c r="F4262" s="153"/>
      <c r="G4262" s="153"/>
      <c r="H4262" s="154"/>
      <c r="I4262" s="152"/>
    </row>
    <row r="4263" spans="3:9" x14ac:dyDescent="0.2">
      <c r="C4263" s="152"/>
      <c r="D4263" s="152"/>
      <c r="E4263" s="152"/>
      <c r="F4263" s="153"/>
      <c r="G4263" s="153"/>
      <c r="H4263" s="154"/>
      <c r="I4263" s="152"/>
    </row>
    <row r="4264" spans="3:9" x14ac:dyDescent="0.2">
      <c r="C4264" s="152"/>
      <c r="D4264" s="152"/>
      <c r="E4264" s="152"/>
      <c r="F4264" s="153"/>
      <c r="G4264" s="153"/>
      <c r="H4264" s="154"/>
      <c r="I4264" s="152"/>
    </row>
    <row r="4265" spans="3:9" x14ac:dyDescent="0.2">
      <c r="C4265" s="152"/>
      <c r="D4265" s="152"/>
      <c r="E4265" s="152"/>
      <c r="F4265" s="153"/>
      <c r="G4265" s="153"/>
      <c r="H4265" s="154"/>
      <c r="I4265" s="152"/>
    </row>
    <row r="4266" spans="3:9" x14ac:dyDescent="0.2">
      <c r="C4266" s="152"/>
      <c r="D4266" s="152"/>
      <c r="E4266" s="152"/>
      <c r="F4266" s="153"/>
      <c r="G4266" s="153"/>
      <c r="H4266" s="154"/>
      <c r="I4266" s="152"/>
    </row>
    <row r="4267" spans="3:9" x14ac:dyDescent="0.2">
      <c r="C4267" s="152"/>
      <c r="D4267" s="152"/>
      <c r="E4267" s="152"/>
      <c r="F4267" s="153"/>
      <c r="G4267" s="153"/>
      <c r="H4267" s="154"/>
      <c r="I4267" s="152"/>
    </row>
    <row r="4268" spans="3:9" x14ac:dyDescent="0.2">
      <c r="C4268" s="152"/>
      <c r="D4268" s="152"/>
      <c r="E4268" s="152"/>
      <c r="F4268" s="153"/>
      <c r="G4268" s="153"/>
      <c r="H4268" s="154"/>
      <c r="I4268" s="152"/>
    </row>
    <row r="4269" spans="3:9" x14ac:dyDescent="0.2">
      <c r="C4269" s="152"/>
      <c r="D4269" s="152"/>
      <c r="E4269" s="152"/>
      <c r="F4269" s="153"/>
      <c r="G4269" s="153"/>
      <c r="H4269" s="154"/>
      <c r="I4269" s="152"/>
    </row>
    <row r="4270" spans="3:9" x14ac:dyDescent="0.2">
      <c r="C4270" s="152"/>
      <c r="D4270" s="152"/>
      <c r="E4270" s="152"/>
      <c r="F4270" s="153"/>
      <c r="G4270" s="153"/>
      <c r="H4270" s="154"/>
      <c r="I4270" s="152"/>
    </row>
    <row r="4271" spans="3:9" x14ac:dyDescent="0.2">
      <c r="C4271" s="152"/>
      <c r="D4271" s="152"/>
      <c r="E4271" s="152"/>
      <c r="F4271" s="153"/>
      <c r="G4271" s="153"/>
      <c r="H4271" s="154"/>
      <c r="I4271" s="152"/>
    </row>
    <row r="4272" spans="3:9" x14ac:dyDescent="0.2">
      <c r="C4272" s="152"/>
      <c r="D4272" s="152"/>
      <c r="E4272" s="152"/>
      <c r="F4272" s="153"/>
      <c r="G4272" s="153"/>
      <c r="H4272" s="154"/>
      <c r="I4272" s="152"/>
    </row>
    <row r="4273" spans="3:9" x14ac:dyDescent="0.2">
      <c r="C4273" s="152"/>
      <c r="D4273" s="152"/>
      <c r="E4273" s="152"/>
      <c r="F4273" s="153"/>
      <c r="G4273" s="153"/>
      <c r="H4273" s="154"/>
      <c r="I4273" s="152"/>
    </row>
    <row r="4274" spans="3:9" x14ac:dyDescent="0.2">
      <c r="C4274" s="152"/>
      <c r="D4274" s="152"/>
      <c r="E4274" s="152"/>
      <c r="F4274" s="153"/>
      <c r="G4274" s="153"/>
      <c r="H4274" s="154"/>
      <c r="I4274" s="152"/>
    </row>
    <row r="4275" spans="3:9" x14ac:dyDescent="0.2">
      <c r="C4275" s="152"/>
      <c r="D4275" s="152"/>
      <c r="E4275" s="152"/>
      <c r="F4275" s="153"/>
      <c r="G4275" s="153"/>
      <c r="H4275" s="154"/>
      <c r="I4275" s="152"/>
    </row>
    <row r="4276" spans="3:9" x14ac:dyDescent="0.2">
      <c r="C4276" s="152"/>
      <c r="D4276" s="152"/>
      <c r="E4276" s="152"/>
      <c r="F4276" s="153"/>
      <c r="G4276" s="153"/>
      <c r="H4276" s="154"/>
      <c r="I4276" s="152"/>
    </row>
    <row r="4277" spans="3:9" x14ac:dyDescent="0.2">
      <c r="C4277" s="152"/>
      <c r="D4277" s="152"/>
      <c r="E4277" s="152"/>
      <c r="F4277" s="153"/>
      <c r="G4277" s="153"/>
      <c r="H4277" s="154"/>
      <c r="I4277" s="152"/>
    </row>
    <row r="4278" spans="3:9" x14ac:dyDescent="0.2">
      <c r="C4278" s="152"/>
      <c r="D4278" s="152"/>
      <c r="E4278" s="152"/>
      <c r="F4278" s="153"/>
      <c r="G4278" s="153"/>
      <c r="H4278" s="154"/>
      <c r="I4278" s="152"/>
    </row>
    <row r="4279" spans="3:9" x14ac:dyDescent="0.2">
      <c r="C4279" s="152"/>
      <c r="D4279" s="152"/>
      <c r="E4279" s="152"/>
      <c r="F4279" s="153"/>
      <c r="G4279" s="153"/>
      <c r="H4279" s="154"/>
      <c r="I4279" s="152"/>
    </row>
    <row r="4280" spans="3:9" x14ac:dyDescent="0.2">
      <c r="C4280" s="152"/>
      <c r="D4280" s="152"/>
      <c r="E4280" s="152"/>
      <c r="F4280" s="153"/>
      <c r="G4280" s="153"/>
      <c r="H4280" s="154"/>
      <c r="I4280" s="152"/>
    </row>
    <row r="4281" spans="3:9" x14ac:dyDescent="0.2">
      <c r="C4281" s="152"/>
      <c r="D4281" s="152"/>
      <c r="E4281" s="152"/>
      <c r="F4281" s="153"/>
      <c r="G4281" s="153"/>
      <c r="H4281" s="154"/>
      <c r="I4281" s="152"/>
    </row>
    <row r="4282" spans="3:9" x14ac:dyDescent="0.2">
      <c r="C4282" s="152"/>
      <c r="D4282" s="152"/>
      <c r="E4282" s="152"/>
      <c r="F4282" s="153"/>
      <c r="G4282" s="153"/>
      <c r="H4282" s="154"/>
      <c r="I4282" s="152"/>
    </row>
    <row r="4283" spans="3:9" x14ac:dyDescent="0.2">
      <c r="C4283" s="152"/>
      <c r="D4283" s="152"/>
      <c r="E4283" s="152"/>
      <c r="F4283" s="153"/>
      <c r="G4283" s="153"/>
      <c r="H4283" s="154"/>
      <c r="I4283" s="152"/>
    </row>
    <row r="4284" spans="3:9" x14ac:dyDescent="0.2">
      <c r="C4284" s="152"/>
      <c r="D4284" s="152"/>
      <c r="E4284" s="152"/>
      <c r="F4284" s="153"/>
      <c r="G4284" s="153"/>
      <c r="H4284" s="154"/>
      <c r="I4284" s="152"/>
    </row>
    <row r="4285" spans="3:9" x14ac:dyDescent="0.2">
      <c r="C4285" s="152"/>
      <c r="D4285" s="152"/>
      <c r="E4285" s="152"/>
      <c r="F4285" s="153"/>
      <c r="G4285" s="153"/>
      <c r="H4285" s="154"/>
      <c r="I4285" s="152"/>
    </row>
    <row r="4286" spans="3:9" x14ac:dyDescent="0.2">
      <c r="C4286" s="152"/>
      <c r="D4286" s="152"/>
      <c r="E4286" s="152"/>
      <c r="F4286" s="153"/>
      <c r="G4286" s="153"/>
      <c r="H4286" s="154"/>
      <c r="I4286" s="152"/>
    </row>
    <row r="4287" spans="3:9" x14ac:dyDescent="0.2">
      <c r="C4287" s="152"/>
      <c r="D4287" s="152"/>
      <c r="E4287" s="152"/>
      <c r="F4287" s="153"/>
      <c r="G4287" s="153"/>
      <c r="H4287" s="154"/>
      <c r="I4287" s="152"/>
    </row>
    <row r="4288" spans="3:9" x14ac:dyDescent="0.2">
      <c r="C4288" s="152"/>
      <c r="D4288" s="152"/>
      <c r="E4288" s="152"/>
      <c r="F4288" s="153"/>
      <c r="G4288" s="153"/>
      <c r="H4288" s="154"/>
      <c r="I4288" s="152"/>
    </row>
    <row r="4289" spans="3:9" x14ac:dyDescent="0.2">
      <c r="C4289" s="152"/>
      <c r="D4289" s="152"/>
      <c r="E4289" s="152"/>
      <c r="F4289" s="153"/>
      <c r="G4289" s="153"/>
      <c r="H4289" s="154"/>
      <c r="I4289" s="152"/>
    </row>
    <row r="4290" spans="3:9" x14ac:dyDescent="0.2">
      <c r="C4290" s="152"/>
      <c r="D4290" s="152"/>
      <c r="E4290" s="152"/>
      <c r="F4290" s="153"/>
      <c r="G4290" s="153"/>
      <c r="H4290" s="154"/>
      <c r="I4290" s="152"/>
    </row>
    <row r="4291" spans="3:9" x14ac:dyDescent="0.2">
      <c r="C4291" s="152"/>
      <c r="D4291" s="152"/>
      <c r="E4291" s="152"/>
      <c r="F4291" s="153"/>
      <c r="G4291" s="153"/>
      <c r="H4291" s="154"/>
      <c r="I4291" s="152"/>
    </row>
    <row r="4292" spans="3:9" x14ac:dyDescent="0.2">
      <c r="C4292" s="152"/>
      <c r="D4292" s="152"/>
      <c r="E4292" s="152"/>
      <c r="F4292" s="153"/>
      <c r="G4292" s="153"/>
      <c r="H4292" s="154"/>
      <c r="I4292" s="152"/>
    </row>
    <row r="4293" spans="3:9" x14ac:dyDescent="0.2">
      <c r="C4293" s="152"/>
      <c r="D4293" s="152"/>
      <c r="E4293" s="152"/>
      <c r="F4293" s="153"/>
      <c r="G4293" s="153"/>
      <c r="H4293" s="154"/>
      <c r="I4293" s="152"/>
    </row>
    <row r="4294" spans="3:9" x14ac:dyDescent="0.2">
      <c r="C4294" s="152"/>
      <c r="D4294" s="152"/>
      <c r="E4294" s="152"/>
      <c r="F4294" s="153"/>
      <c r="G4294" s="153"/>
      <c r="H4294" s="154"/>
      <c r="I4294" s="152"/>
    </row>
    <row r="4295" spans="3:9" x14ac:dyDescent="0.2">
      <c r="C4295" s="152"/>
      <c r="D4295" s="152"/>
      <c r="E4295" s="152"/>
      <c r="F4295" s="153"/>
      <c r="G4295" s="153"/>
      <c r="H4295" s="154"/>
      <c r="I4295" s="152"/>
    </row>
    <row r="4296" spans="3:9" x14ac:dyDescent="0.2">
      <c r="C4296" s="152"/>
      <c r="D4296" s="152"/>
      <c r="E4296" s="152"/>
      <c r="F4296" s="153"/>
      <c r="G4296" s="153"/>
      <c r="H4296" s="154"/>
      <c r="I4296" s="152"/>
    </row>
    <row r="4297" spans="3:9" x14ac:dyDescent="0.2">
      <c r="C4297" s="152"/>
      <c r="D4297" s="152"/>
      <c r="E4297" s="152"/>
      <c r="F4297" s="153"/>
      <c r="G4297" s="153"/>
      <c r="H4297" s="154"/>
      <c r="I4297" s="152"/>
    </row>
    <row r="4298" spans="3:9" x14ac:dyDescent="0.2">
      <c r="C4298" s="152"/>
      <c r="D4298" s="152"/>
      <c r="E4298" s="152"/>
      <c r="F4298" s="153"/>
      <c r="G4298" s="153"/>
      <c r="H4298" s="154"/>
      <c r="I4298" s="152"/>
    </row>
    <row r="4299" spans="3:9" x14ac:dyDescent="0.2">
      <c r="C4299" s="152"/>
      <c r="D4299" s="152"/>
      <c r="E4299" s="152"/>
      <c r="F4299" s="153"/>
      <c r="G4299" s="153"/>
      <c r="H4299" s="154"/>
      <c r="I4299" s="152"/>
    </row>
    <row r="4300" spans="3:9" x14ac:dyDescent="0.2">
      <c r="C4300" s="152"/>
      <c r="D4300" s="152"/>
      <c r="E4300" s="152"/>
      <c r="F4300" s="153"/>
      <c r="G4300" s="153"/>
      <c r="H4300" s="154"/>
      <c r="I4300" s="152"/>
    </row>
    <row r="4301" spans="3:9" x14ac:dyDescent="0.2">
      <c r="C4301" s="152"/>
      <c r="D4301" s="152"/>
      <c r="E4301" s="152"/>
      <c r="F4301" s="153"/>
      <c r="G4301" s="153"/>
      <c r="H4301" s="154"/>
      <c r="I4301" s="152"/>
    </row>
    <row r="4302" spans="3:9" x14ac:dyDescent="0.2">
      <c r="C4302" s="152"/>
      <c r="D4302" s="152"/>
      <c r="E4302" s="152"/>
      <c r="F4302" s="153"/>
      <c r="G4302" s="153"/>
      <c r="H4302" s="154"/>
      <c r="I4302" s="152"/>
    </row>
    <row r="4303" spans="3:9" x14ac:dyDescent="0.2">
      <c r="C4303" s="152"/>
      <c r="D4303" s="152"/>
      <c r="E4303" s="152"/>
      <c r="F4303" s="153"/>
      <c r="G4303" s="153"/>
      <c r="H4303" s="154"/>
      <c r="I4303" s="152"/>
    </row>
    <row r="4304" spans="3:9" x14ac:dyDescent="0.2">
      <c r="C4304" s="152"/>
      <c r="D4304" s="152"/>
      <c r="E4304" s="152"/>
      <c r="F4304" s="153"/>
      <c r="G4304" s="153"/>
      <c r="H4304" s="154"/>
      <c r="I4304" s="152"/>
    </row>
    <row r="4305" spans="3:9" x14ac:dyDescent="0.2">
      <c r="C4305" s="152"/>
      <c r="D4305" s="152"/>
      <c r="E4305" s="152"/>
      <c r="F4305" s="153"/>
      <c r="G4305" s="153"/>
      <c r="H4305" s="154"/>
      <c r="I4305" s="152"/>
    </row>
    <row r="4306" spans="3:9" x14ac:dyDescent="0.2">
      <c r="C4306" s="152"/>
      <c r="D4306" s="152"/>
      <c r="E4306" s="152"/>
      <c r="F4306" s="153"/>
      <c r="G4306" s="153"/>
      <c r="H4306" s="154"/>
      <c r="I4306" s="152"/>
    </row>
    <row r="4307" spans="3:9" x14ac:dyDescent="0.2">
      <c r="C4307" s="152"/>
      <c r="D4307" s="152"/>
      <c r="E4307" s="152"/>
      <c r="F4307" s="153"/>
      <c r="G4307" s="153"/>
      <c r="H4307" s="154"/>
      <c r="I4307" s="152"/>
    </row>
    <row r="4308" spans="3:9" x14ac:dyDescent="0.2">
      <c r="C4308" s="152"/>
      <c r="D4308" s="152"/>
      <c r="E4308" s="152"/>
      <c r="F4308" s="153"/>
      <c r="G4308" s="153"/>
      <c r="H4308" s="154"/>
      <c r="I4308" s="152"/>
    </row>
    <row r="4309" spans="3:9" x14ac:dyDescent="0.2">
      <c r="C4309" s="152"/>
      <c r="D4309" s="152"/>
      <c r="E4309" s="152"/>
      <c r="F4309" s="153"/>
      <c r="G4309" s="153"/>
      <c r="H4309" s="154"/>
      <c r="I4309" s="152"/>
    </row>
    <row r="4310" spans="3:9" x14ac:dyDescent="0.2">
      <c r="C4310" s="152"/>
      <c r="D4310" s="152"/>
      <c r="E4310" s="152"/>
      <c r="F4310" s="153"/>
      <c r="G4310" s="153"/>
      <c r="H4310" s="154"/>
      <c r="I4310" s="152"/>
    </row>
    <row r="4311" spans="3:9" x14ac:dyDescent="0.2">
      <c r="C4311" s="152"/>
      <c r="D4311" s="152"/>
      <c r="E4311" s="152"/>
      <c r="F4311" s="153"/>
      <c r="G4311" s="153"/>
      <c r="H4311" s="154"/>
      <c r="I4311" s="152"/>
    </row>
    <row r="4312" spans="3:9" x14ac:dyDescent="0.2">
      <c r="C4312" s="152"/>
      <c r="D4312" s="152"/>
      <c r="E4312" s="152"/>
      <c r="F4312" s="153"/>
      <c r="G4312" s="153"/>
      <c r="H4312" s="154"/>
      <c r="I4312" s="152"/>
    </row>
    <row r="4313" spans="3:9" x14ac:dyDescent="0.2">
      <c r="C4313" s="152"/>
      <c r="D4313" s="152"/>
      <c r="E4313" s="152"/>
      <c r="F4313" s="153"/>
      <c r="G4313" s="153"/>
      <c r="H4313" s="154"/>
      <c r="I4313" s="152"/>
    </row>
    <row r="4314" spans="3:9" x14ac:dyDescent="0.2">
      <c r="C4314" s="152"/>
      <c r="D4314" s="152"/>
      <c r="E4314" s="152"/>
      <c r="F4314" s="153"/>
      <c r="G4314" s="153"/>
      <c r="H4314" s="154"/>
      <c r="I4314" s="152"/>
    </row>
    <row r="4315" spans="3:9" x14ac:dyDescent="0.2">
      <c r="C4315" s="152"/>
      <c r="D4315" s="152"/>
      <c r="E4315" s="152"/>
      <c r="F4315" s="153"/>
      <c r="G4315" s="153"/>
      <c r="H4315" s="154"/>
      <c r="I4315" s="152"/>
    </row>
    <row r="4316" spans="3:9" x14ac:dyDescent="0.2">
      <c r="C4316" s="152"/>
      <c r="D4316" s="152"/>
      <c r="E4316" s="152"/>
      <c r="F4316" s="153"/>
      <c r="G4316" s="153"/>
      <c r="H4316" s="154"/>
      <c r="I4316" s="152"/>
    </row>
    <row r="4317" spans="3:9" x14ac:dyDescent="0.2">
      <c r="C4317" s="152"/>
      <c r="D4317" s="152"/>
      <c r="E4317" s="152"/>
      <c r="F4317" s="153"/>
      <c r="G4317" s="153"/>
      <c r="H4317" s="154"/>
      <c r="I4317" s="152"/>
    </row>
    <row r="4318" spans="3:9" x14ac:dyDescent="0.2">
      <c r="C4318" s="152"/>
      <c r="D4318" s="152"/>
      <c r="E4318" s="152"/>
      <c r="F4318" s="153"/>
      <c r="G4318" s="153"/>
      <c r="H4318" s="154"/>
      <c r="I4318" s="152"/>
    </row>
    <row r="4319" spans="3:9" x14ac:dyDescent="0.2">
      <c r="C4319" s="152"/>
      <c r="D4319" s="152"/>
      <c r="E4319" s="152"/>
      <c r="F4319" s="153"/>
      <c r="G4319" s="153"/>
      <c r="H4319" s="154"/>
      <c r="I4319" s="152"/>
    </row>
    <row r="4320" spans="3:9" x14ac:dyDescent="0.2">
      <c r="C4320" s="152"/>
      <c r="D4320" s="152"/>
      <c r="E4320" s="152"/>
      <c r="F4320" s="153"/>
      <c r="G4320" s="153"/>
      <c r="H4320" s="154"/>
      <c r="I4320" s="152"/>
    </row>
    <row r="4321" spans="3:9" x14ac:dyDescent="0.2">
      <c r="C4321" s="152"/>
      <c r="D4321" s="152"/>
      <c r="E4321" s="152"/>
      <c r="F4321" s="153"/>
      <c r="G4321" s="153"/>
      <c r="H4321" s="154"/>
      <c r="I4321" s="152"/>
    </row>
    <row r="4322" spans="3:9" x14ac:dyDescent="0.2">
      <c r="C4322" s="152"/>
      <c r="D4322" s="152"/>
      <c r="E4322" s="152"/>
      <c r="F4322" s="153"/>
      <c r="G4322" s="153"/>
      <c r="H4322" s="154"/>
      <c r="I4322" s="152"/>
    </row>
    <row r="4323" spans="3:9" x14ac:dyDescent="0.2">
      <c r="C4323" s="152"/>
      <c r="D4323" s="152"/>
      <c r="E4323" s="152"/>
      <c r="F4323" s="153"/>
      <c r="G4323" s="153"/>
      <c r="H4323" s="154"/>
      <c r="I4323" s="152"/>
    </row>
    <row r="4324" spans="3:9" x14ac:dyDescent="0.2">
      <c r="C4324" s="152"/>
      <c r="D4324" s="152"/>
      <c r="E4324" s="152"/>
      <c r="F4324" s="153"/>
      <c r="G4324" s="153"/>
      <c r="H4324" s="154"/>
      <c r="I4324" s="152"/>
    </row>
    <row r="4325" spans="3:9" x14ac:dyDescent="0.2">
      <c r="C4325" s="152"/>
      <c r="D4325" s="152"/>
      <c r="E4325" s="152"/>
      <c r="F4325" s="153"/>
      <c r="G4325" s="153"/>
      <c r="H4325" s="154"/>
      <c r="I4325" s="152"/>
    </row>
    <row r="4326" spans="3:9" x14ac:dyDescent="0.2">
      <c r="C4326" s="152"/>
      <c r="D4326" s="152"/>
      <c r="E4326" s="152"/>
      <c r="F4326" s="153"/>
      <c r="G4326" s="153"/>
      <c r="H4326" s="154"/>
      <c r="I4326" s="152"/>
    </row>
    <row r="4327" spans="3:9" x14ac:dyDescent="0.2">
      <c r="C4327" s="152"/>
      <c r="D4327" s="152"/>
      <c r="E4327" s="152"/>
      <c r="F4327" s="153"/>
      <c r="G4327" s="153"/>
      <c r="H4327" s="154"/>
      <c r="I4327" s="152"/>
    </row>
    <row r="4328" spans="3:9" x14ac:dyDescent="0.2">
      <c r="C4328" s="152"/>
      <c r="D4328" s="152"/>
      <c r="E4328" s="152"/>
      <c r="F4328" s="153"/>
      <c r="G4328" s="153"/>
      <c r="H4328" s="154"/>
      <c r="I4328" s="152"/>
    </row>
    <row r="4329" spans="3:9" x14ac:dyDescent="0.2">
      <c r="C4329" s="152"/>
      <c r="D4329" s="152"/>
      <c r="E4329" s="152"/>
      <c r="F4329" s="153"/>
      <c r="G4329" s="153"/>
      <c r="H4329" s="154"/>
      <c r="I4329" s="152"/>
    </row>
    <row r="4330" spans="3:9" x14ac:dyDescent="0.2">
      <c r="C4330" s="152"/>
      <c r="D4330" s="152"/>
      <c r="E4330" s="152"/>
      <c r="F4330" s="153"/>
      <c r="G4330" s="153"/>
      <c r="H4330" s="154"/>
      <c r="I4330" s="152"/>
    </row>
    <row r="4331" spans="3:9" x14ac:dyDescent="0.2">
      <c r="C4331" s="152"/>
      <c r="D4331" s="152"/>
      <c r="E4331" s="152"/>
      <c r="F4331" s="153"/>
      <c r="G4331" s="153"/>
      <c r="H4331" s="154"/>
      <c r="I4331" s="152"/>
    </row>
    <row r="4332" spans="3:9" x14ac:dyDescent="0.2">
      <c r="C4332" s="152"/>
      <c r="D4332" s="152"/>
      <c r="E4332" s="152"/>
      <c r="F4332" s="153"/>
      <c r="G4332" s="153"/>
      <c r="H4332" s="154"/>
      <c r="I4332" s="152"/>
    </row>
    <row r="4333" spans="3:9" x14ac:dyDescent="0.2">
      <c r="C4333" s="152"/>
      <c r="D4333" s="152"/>
      <c r="E4333" s="152"/>
      <c r="F4333" s="153"/>
      <c r="G4333" s="153"/>
      <c r="H4333" s="154"/>
      <c r="I4333" s="152"/>
    </row>
    <row r="4334" spans="3:9" x14ac:dyDescent="0.2">
      <c r="C4334" s="152"/>
      <c r="D4334" s="152"/>
      <c r="E4334" s="152"/>
      <c r="F4334" s="153"/>
      <c r="G4334" s="153"/>
      <c r="H4334" s="154"/>
      <c r="I4334" s="152"/>
    </row>
    <row r="4335" spans="3:9" x14ac:dyDescent="0.2">
      <c r="C4335" s="152"/>
      <c r="D4335" s="152"/>
      <c r="E4335" s="152"/>
      <c r="F4335" s="153"/>
      <c r="G4335" s="153"/>
      <c r="H4335" s="154"/>
      <c r="I4335" s="152"/>
    </row>
    <row r="4336" spans="3:9" x14ac:dyDescent="0.2">
      <c r="C4336" s="152"/>
      <c r="D4336" s="152"/>
      <c r="E4336" s="152"/>
      <c r="F4336" s="153"/>
      <c r="G4336" s="153"/>
      <c r="H4336" s="154"/>
      <c r="I4336" s="152"/>
    </row>
    <row r="4337" spans="3:9" x14ac:dyDescent="0.2">
      <c r="C4337" s="152"/>
      <c r="D4337" s="152"/>
      <c r="E4337" s="152"/>
      <c r="F4337" s="153"/>
      <c r="G4337" s="153"/>
      <c r="H4337" s="154"/>
      <c r="I4337" s="152"/>
    </row>
    <row r="4338" spans="3:9" x14ac:dyDescent="0.2">
      <c r="C4338" s="152"/>
      <c r="D4338" s="152"/>
      <c r="E4338" s="152"/>
      <c r="F4338" s="153"/>
      <c r="G4338" s="153"/>
      <c r="H4338" s="154"/>
      <c r="I4338" s="152"/>
    </row>
    <row r="4339" spans="3:9" x14ac:dyDescent="0.2">
      <c r="C4339" s="152"/>
      <c r="D4339" s="152"/>
      <c r="E4339" s="152"/>
      <c r="F4339" s="153"/>
      <c r="G4339" s="153"/>
      <c r="H4339" s="154"/>
      <c r="I4339" s="152"/>
    </row>
    <row r="4340" spans="3:9" x14ac:dyDescent="0.2">
      <c r="C4340" s="152"/>
      <c r="D4340" s="152"/>
      <c r="E4340" s="152"/>
      <c r="F4340" s="153"/>
      <c r="G4340" s="153"/>
      <c r="H4340" s="154"/>
      <c r="I4340" s="152"/>
    </row>
    <row r="4341" spans="3:9" x14ac:dyDescent="0.2">
      <c r="C4341" s="152"/>
      <c r="D4341" s="152"/>
      <c r="E4341" s="152"/>
      <c r="F4341" s="153"/>
      <c r="G4341" s="153"/>
      <c r="H4341" s="154"/>
      <c r="I4341" s="152"/>
    </row>
    <row r="4342" spans="3:9" x14ac:dyDescent="0.2">
      <c r="C4342" s="152"/>
      <c r="D4342" s="152"/>
      <c r="E4342" s="152"/>
      <c r="F4342" s="153"/>
      <c r="G4342" s="153"/>
      <c r="H4342" s="154"/>
      <c r="I4342" s="152"/>
    </row>
    <row r="4343" spans="3:9" x14ac:dyDescent="0.2">
      <c r="C4343" s="152"/>
      <c r="D4343" s="152"/>
      <c r="E4343" s="152"/>
      <c r="F4343" s="153"/>
      <c r="G4343" s="153"/>
      <c r="H4343" s="154"/>
      <c r="I4343" s="152"/>
    </row>
    <row r="4344" spans="3:9" x14ac:dyDescent="0.2">
      <c r="C4344" s="152"/>
      <c r="D4344" s="152"/>
      <c r="E4344" s="152"/>
      <c r="F4344" s="153"/>
      <c r="G4344" s="153"/>
      <c r="H4344" s="154"/>
      <c r="I4344" s="152"/>
    </row>
    <row r="4345" spans="3:9" x14ac:dyDescent="0.2">
      <c r="C4345" s="152"/>
      <c r="D4345" s="152"/>
      <c r="E4345" s="152"/>
      <c r="F4345" s="153"/>
      <c r="G4345" s="153"/>
      <c r="H4345" s="154"/>
      <c r="I4345" s="152"/>
    </row>
    <row r="4346" spans="3:9" x14ac:dyDescent="0.2">
      <c r="C4346" s="152"/>
      <c r="D4346" s="152"/>
      <c r="E4346" s="152"/>
      <c r="F4346" s="153"/>
      <c r="G4346" s="153"/>
      <c r="H4346" s="154"/>
      <c r="I4346" s="152"/>
    </row>
    <row r="4347" spans="3:9" x14ac:dyDescent="0.2">
      <c r="C4347" s="152"/>
      <c r="D4347" s="152"/>
      <c r="E4347" s="152"/>
      <c r="F4347" s="153"/>
      <c r="G4347" s="153"/>
      <c r="H4347" s="154"/>
      <c r="I4347" s="152"/>
    </row>
    <row r="4348" spans="3:9" x14ac:dyDescent="0.2">
      <c r="C4348" s="152"/>
      <c r="D4348" s="152"/>
      <c r="E4348" s="152"/>
      <c r="F4348" s="153"/>
      <c r="G4348" s="153"/>
      <c r="H4348" s="154"/>
      <c r="I4348" s="152"/>
    </row>
    <row r="4349" spans="3:9" x14ac:dyDescent="0.2">
      <c r="C4349" s="152"/>
      <c r="D4349" s="152"/>
      <c r="E4349" s="152"/>
      <c r="F4349" s="153"/>
      <c r="G4349" s="153"/>
      <c r="H4349" s="154"/>
      <c r="I4349" s="152"/>
    </row>
    <row r="4350" spans="3:9" x14ac:dyDescent="0.2">
      <c r="C4350" s="152"/>
      <c r="D4350" s="152"/>
      <c r="E4350" s="152"/>
      <c r="F4350" s="153"/>
      <c r="G4350" s="153"/>
      <c r="H4350" s="154"/>
      <c r="I4350" s="152"/>
    </row>
    <row r="4351" spans="3:9" x14ac:dyDescent="0.2">
      <c r="C4351" s="152"/>
      <c r="D4351" s="152"/>
      <c r="E4351" s="152"/>
      <c r="F4351" s="153"/>
      <c r="G4351" s="153"/>
      <c r="H4351" s="154"/>
      <c r="I4351" s="152"/>
    </row>
    <row r="4352" spans="3:9" x14ac:dyDescent="0.2">
      <c r="C4352" s="152"/>
      <c r="D4352" s="152"/>
      <c r="E4352" s="152"/>
      <c r="F4352" s="153"/>
      <c r="G4352" s="153"/>
      <c r="H4352" s="154"/>
      <c r="I4352" s="152"/>
    </row>
    <row r="4353" spans="3:9" x14ac:dyDescent="0.2">
      <c r="C4353" s="152"/>
      <c r="D4353" s="152"/>
      <c r="E4353" s="152"/>
      <c r="F4353" s="153"/>
      <c r="G4353" s="153"/>
      <c r="H4353" s="154"/>
      <c r="I4353" s="152"/>
    </row>
    <row r="4354" spans="3:9" x14ac:dyDescent="0.2">
      <c r="C4354" s="152"/>
      <c r="D4354" s="152"/>
      <c r="E4354" s="152"/>
      <c r="F4354" s="153"/>
      <c r="G4354" s="153"/>
      <c r="H4354" s="154"/>
      <c r="I4354" s="152"/>
    </row>
    <row r="4355" spans="3:9" x14ac:dyDescent="0.2">
      <c r="C4355" s="152"/>
      <c r="D4355" s="152"/>
      <c r="E4355" s="152"/>
      <c r="F4355" s="153"/>
      <c r="G4355" s="153"/>
      <c r="H4355" s="154"/>
      <c r="I4355" s="152"/>
    </row>
    <row r="4356" spans="3:9" x14ac:dyDescent="0.2">
      <c r="C4356" s="152"/>
      <c r="D4356" s="152"/>
      <c r="E4356" s="152"/>
      <c r="F4356" s="153"/>
      <c r="G4356" s="153"/>
      <c r="H4356" s="154"/>
      <c r="I4356" s="152"/>
    </row>
    <row r="4357" spans="3:9" x14ac:dyDescent="0.2">
      <c r="C4357" s="152"/>
      <c r="D4357" s="152"/>
      <c r="E4357" s="152"/>
      <c r="F4357" s="153"/>
      <c r="G4357" s="153"/>
      <c r="H4357" s="154"/>
      <c r="I4357" s="152"/>
    </row>
    <row r="4358" spans="3:9" x14ac:dyDescent="0.2">
      <c r="C4358" s="152"/>
      <c r="D4358" s="152"/>
      <c r="E4358" s="152"/>
      <c r="F4358" s="153"/>
      <c r="G4358" s="153"/>
      <c r="H4358" s="154"/>
      <c r="I4358" s="152"/>
    </row>
    <row r="4359" spans="3:9" x14ac:dyDescent="0.2">
      <c r="C4359" s="152"/>
      <c r="D4359" s="152"/>
      <c r="E4359" s="152"/>
      <c r="F4359" s="153"/>
      <c r="G4359" s="153"/>
      <c r="H4359" s="154"/>
      <c r="I4359" s="152"/>
    </row>
    <row r="4360" spans="3:9" x14ac:dyDescent="0.2">
      <c r="C4360" s="152"/>
      <c r="D4360" s="152"/>
      <c r="E4360" s="152"/>
      <c r="F4360" s="153"/>
      <c r="G4360" s="153"/>
      <c r="H4360" s="154"/>
      <c r="I4360" s="152"/>
    </row>
    <row r="4361" spans="3:9" x14ac:dyDescent="0.2">
      <c r="C4361" s="152"/>
      <c r="D4361" s="152"/>
      <c r="E4361" s="152"/>
      <c r="F4361" s="153"/>
      <c r="G4361" s="153"/>
      <c r="H4361" s="154"/>
      <c r="I4361" s="152"/>
    </row>
    <row r="4362" spans="3:9" x14ac:dyDescent="0.2">
      <c r="C4362" s="152"/>
      <c r="D4362" s="152"/>
      <c r="E4362" s="152"/>
      <c r="F4362" s="153"/>
      <c r="G4362" s="153"/>
      <c r="H4362" s="154"/>
      <c r="I4362" s="152"/>
    </row>
    <row r="4363" spans="3:9" x14ac:dyDescent="0.2">
      <c r="C4363" s="152"/>
      <c r="D4363" s="152"/>
      <c r="E4363" s="152"/>
      <c r="F4363" s="153"/>
      <c r="G4363" s="153"/>
      <c r="H4363" s="154"/>
      <c r="I4363" s="152"/>
    </row>
    <row r="4364" spans="3:9" x14ac:dyDescent="0.2">
      <c r="C4364" s="152"/>
      <c r="D4364" s="152"/>
      <c r="E4364" s="152"/>
      <c r="F4364" s="153"/>
      <c r="G4364" s="153"/>
      <c r="H4364" s="154"/>
      <c r="I4364" s="152"/>
    </row>
    <row r="4365" spans="3:9" x14ac:dyDescent="0.2">
      <c r="C4365" s="152"/>
      <c r="D4365" s="152"/>
      <c r="E4365" s="152"/>
      <c r="F4365" s="153"/>
      <c r="G4365" s="153"/>
      <c r="H4365" s="154"/>
      <c r="I4365" s="152"/>
    </row>
    <row r="4366" spans="3:9" x14ac:dyDescent="0.2">
      <c r="C4366" s="152"/>
      <c r="D4366" s="152"/>
      <c r="E4366" s="152"/>
      <c r="F4366" s="153"/>
      <c r="G4366" s="153"/>
      <c r="H4366" s="154"/>
      <c r="I4366" s="152"/>
    </row>
    <row r="4367" spans="3:9" x14ac:dyDescent="0.2">
      <c r="C4367" s="152"/>
      <c r="D4367" s="152"/>
      <c r="E4367" s="152"/>
      <c r="F4367" s="153"/>
      <c r="G4367" s="153"/>
      <c r="H4367" s="154"/>
      <c r="I4367" s="152"/>
    </row>
    <row r="4368" spans="3:9" x14ac:dyDescent="0.2">
      <c r="C4368" s="152"/>
      <c r="D4368" s="152"/>
      <c r="E4368" s="152"/>
      <c r="F4368" s="153"/>
      <c r="G4368" s="153"/>
      <c r="H4368" s="154"/>
      <c r="I4368" s="152"/>
    </row>
    <row r="4369" spans="3:9" x14ac:dyDescent="0.2">
      <c r="C4369" s="152"/>
      <c r="D4369" s="152"/>
      <c r="E4369" s="152"/>
      <c r="F4369" s="153"/>
      <c r="G4369" s="153"/>
      <c r="H4369" s="154"/>
      <c r="I4369" s="152"/>
    </row>
    <row r="4370" spans="3:9" x14ac:dyDescent="0.2">
      <c r="C4370" s="152"/>
      <c r="D4370" s="152"/>
      <c r="E4370" s="152"/>
      <c r="F4370" s="153"/>
      <c r="G4370" s="153"/>
      <c r="H4370" s="154"/>
      <c r="I4370" s="152"/>
    </row>
    <row r="4371" spans="3:9" x14ac:dyDescent="0.2">
      <c r="C4371" s="152"/>
      <c r="D4371" s="152"/>
      <c r="E4371" s="152"/>
      <c r="F4371" s="153"/>
      <c r="G4371" s="153"/>
      <c r="H4371" s="154"/>
      <c r="I4371" s="152"/>
    </row>
    <row r="4372" spans="3:9" x14ac:dyDescent="0.2">
      <c r="C4372" s="152"/>
      <c r="D4372" s="152"/>
      <c r="E4372" s="152"/>
      <c r="F4372" s="153"/>
      <c r="G4372" s="153"/>
      <c r="H4372" s="154"/>
      <c r="I4372" s="152"/>
    </row>
    <row r="4373" spans="3:9" x14ac:dyDescent="0.2">
      <c r="C4373" s="152"/>
      <c r="D4373" s="152"/>
      <c r="E4373" s="152"/>
      <c r="F4373" s="153"/>
      <c r="G4373" s="153"/>
      <c r="H4373" s="154"/>
      <c r="I4373" s="152"/>
    </row>
    <row r="4374" spans="3:9" x14ac:dyDescent="0.2">
      <c r="C4374" s="152"/>
      <c r="D4374" s="152"/>
      <c r="E4374" s="152"/>
      <c r="F4374" s="153"/>
      <c r="G4374" s="153"/>
      <c r="H4374" s="154"/>
      <c r="I4374" s="152"/>
    </row>
    <row r="4375" spans="3:9" x14ac:dyDescent="0.2">
      <c r="C4375" s="152"/>
      <c r="D4375" s="152"/>
      <c r="E4375" s="152"/>
      <c r="F4375" s="153"/>
      <c r="G4375" s="153"/>
      <c r="H4375" s="154"/>
      <c r="I4375" s="152"/>
    </row>
    <row r="4376" spans="3:9" x14ac:dyDescent="0.2">
      <c r="C4376" s="152"/>
      <c r="D4376" s="152"/>
      <c r="E4376" s="152"/>
      <c r="F4376" s="153"/>
      <c r="G4376" s="153"/>
      <c r="H4376" s="154"/>
      <c r="I4376" s="152"/>
    </row>
    <row r="4377" spans="3:9" x14ac:dyDescent="0.2">
      <c r="C4377" s="152"/>
      <c r="D4377" s="152"/>
      <c r="E4377" s="152"/>
      <c r="F4377" s="153"/>
      <c r="G4377" s="153"/>
      <c r="H4377" s="154"/>
      <c r="I4377" s="152"/>
    </row>
    <row r="4378" spans="3:9" x14ac:dyDescent="0.2">
      <c r="C4378" s="152"/>
      <c r="D4378" s="152"/>
      <c r="E4378" s="152"/>
      <c r="F4378" s="153"/>
      <c r="G4378" s="153"/>
      <c r="H4378" s="154"/>
      <c r="I4378" s="152"/>
    </row>
    <row r="4379" spans="3:9" x14ac:dyDescent="0.2">
      <c r="C4379" s="152"/>
      <c r="D4379" s="152"/>
      <c r="E4379" s="152"/>
      <c r="F4379" s="153"/>
      <c r="G4379" s="153"/>
      <c r="H4379" s="154"/>
      <c r="I4379" s="152"/>
    </row>
    <row r="4380" spans="3:9" x14ac:dyDescent="0.2">
      <c r="C4380" s="152"/>
      <c r="D4380" s="152"/>
      <c r="E4380" s="152"/>
      <c r="F4380" s="153"/>
      <c r="G4380" s="153"/>
      <c r="H4380" s="154"/>
      <c r="I4380" s="152"/>
    </row>
    <row r="4381" spans="3:9" x14ac:dyDescent="0.2">
      <c r="C4381" s="152"/>
      <c r="D4381" s="152"/>
      <c r="E4381" s="152"/>
      <c r="F4381" s="153"/>
      <c r="G4381" s="153"/>
      <c r="H4381" s="154"/>
      <c r="I4381" s="152"/>
    </row>
    <row r="4382" spans="3:9" x14ac:dyDescent="0.2">
      <c r="C4382" s="152"/>
      <c r="D4382" s="152"/>
      <c r="E4382" s="152"/>
      <c r="F4382" s="153"/>
      <c r="G4382" s="153"/>
      <c r="H4382" s="154"/>
      <c r="I4382" s="152"/>
    </row>
    <row r="4383" spans="3:9" x14ac:dyDescent="0.2">
      <c r="C4383" s="152"/>
      <c r="D4383" s="152"/>
      <c r="E4383" s="152"/>
      <c r="F4383" s="153"/>
      <c r="G4383" s="153"/>
      <c r="H4383" s="154"/>
      <c r="I4383" s="152"/>
    </row>
    <row r="4384" spans="3:9" x14ac:dyDescent="0.2">
      <c r="C4384" s="152"/>
      <c r="D4384" s="152"/>
      <c r="E4384" s="152"/>
      <c r="F4384" s="153"/>
      <c r="G4384" s="153"/>
      <c r="H4384" s="154"/>
      <c r="I4384" s="152"/>
    </row>
    <row r="4385" spans="3:9" x14ac:dyDescent="0.2">
      <c r="C4385" s="152"/>
      <c r="D4385" s="152"/>
      <c r="E4385" s="152"/>
      <c r="F4385" s="153"/>
      <c r="G4385" s="153"/>
      <c r="H4385" s="154"/>
      <c r="I4385" s="152"/>
    </row>
    <row r="4386" spans="3:9" x14ac:dyDescent="0.2">
      <c r="C4386" s="152"/>
      <c r="D4386" s="152"/>
      <c r="E4386" s="152"/>
      <c r="F4386" s="153"/>
      <c r="G4386" s="153"/>
      <c r="H4386" s="154"/>
      <c r="I4386" s="152"/>
    </row>
    <row r="4387" spans="3:9" x14ac:dyDescent="0.2">
      <c r="C4387" s="152"/>
      <c r="D4387" s="152"/>
      <c r="E4387" s="152"/>
      <c r="F4387" s="153"/>
      <c r="G4387" s="153"/>
      <c r="H4387" s="154"/>
      <c r="I4387" s="152"/>
    </row>
    <row r="4388" spans="3:9" x14ac:dyDescent="0.2">
      <c r="C4388" s="152"/>
      <c r="D4388" s="152"/>
      <c r="E4388" s="152"/>
      <c r="F4388" s="153"/>
      <c r="G4388" s="153"/>
      <c r="H4388" s="154"/>
      <c r="I4388" s="152"/>
    </row>
    <row r="4389" spans="3:9" x14ac:dyDescent="0.2">
      <c r="C4389" s="152"/>
      <c r="D4389" s="152"/>
      <c r="E4389" s="152"/>
      <c r="F4389" s="153"/>
      <c r="G4389" s="153"/>
      <c r="H4389" s="154"/>
      <c r="I4389" s="152"/>
    </row>
    <row r="4390" spans="3:9" x14ac:dyDescent="0.2">
      <c r="C4390" s="152"/>
      <c r="D4390" s="152"/>
      <c r="E4390" s="152"/>
      <c r="F4390" s="153"/>
      <c r="G4390" s="153"/>
      <c r="H4390" s="154"/>
      <c r="I4390" s="152"/>
    </row>
    <row r="4391" spans="3:9" x14ac:dyDescent="0.2">
      <c r="C4391" s="152"/>
      <c r="D4391" s="152"/>
      <c r="E4391" s="152"/>
      <c r="F4391" s="153"/>
      <c r="G4391" s="153"/>
      <c r="H4391" s="154"/>
      <c r="I4391" s="152"/>
    </row>
    <row r="4392" spans="3:9" x14ac:dyDescent="0.2">
      <c r="C4392" s="152"/>
      <c r="D4392" s="152"/>
      <c r="E4392" s="152"/>
      <c r="F4392" s="153"/>
      <c r="G4392" s="153"/>
      <c r="H4392" s="154"/>
      <c r="I4392" s="152"/>
    </row>
    <row r="4393" spans="3:9" x14ac:dyDescent="0.2">
      <c r="C4393" s="152"/>
      <c r="D4393" s="152"/>
      <c r="E4393" s="152"/>
      <c r="F4393" s="153"/>
      <c r="G4393" s="153"/>
      <c r="H4393" s="154"/>
      <c r="I4393" s="152"/>
    </row>
    <row r="4394" spans="3:9" x14ac:dyDescent="0.2">
      <c r="C4394" s="152"/>
      <c r="D4394" s="152"/>
      <c r="E4394" s="152"/>
      <c r="F4394" s="153"/>
      <c r="G4394" s="153"/>
      <c r="H4394" s="154"/>
      <c r="I4394" s="152"/>
    </row>
    <row r="4395" spans="3:9" x14ac:dyDescent="0.2">
      <c r="C4395" s="152"/>
      <c r="D4395" s="152"/>
      <c r="E4395" s="152"/>
      <c r="F4395" s="153"/>
      <c r="G4395" s="153"/>
      <c r="H4395" s="154"/>
      <c r="I4395" s="152"/>
    </row>
    <row r="4396" spans="3:9" x14ac:dyDescent="0.2">
      <c r="C4396" s="152"/>
      <c r="D4396" s="152"/>
      <c r="E4396" s="152"/>
      <c r="F4396" s="153"/>
      <c r="G4396" s="153"/>
      <c r="H4396" s="154"/>
      <c r="I4396" s="152"/>
    </row>
    <row r="4397" spans="3:9" x14ac:dyDescent="0.2">
      <c r="C4397" s="152"/>
      <c r="D4397" s="152"/>
      <c r="E4397" s="152"/>
      <c r="F4397" s="153"/>
      <c r="G4397" s="153"/>
      <c r="H4397" s="154"/>
      <c r="I4397" s="152"/>
    </row>
    <row r="4398" spans="3:9" x14ac:dyDescent="0.2">
      <c r="C4398" s="152"/>
      <c r="D4398" s="152"/>
      <c r="E4398" s="152"/>
      <c r="F4398" s="153"/>
      <c r="G4398" s="153"/>
      <c r="H4398" s="154"/>
      <c r="I4398" s="152"/>
    </row>
    <row r="4399" spans="3:9" x14ac:dyDescent="0.2">
      <c r="C4399" s="152"/>
      <c r="D4399" s="152"/>
      <c r="E4399" s="152"/>
      <c r="F4399" s="153"/>
      <c r="G4399" s="153"/>
      <c r="H4399" s="154"/>
      <c r="I4399" s="152"/>
    </row>
    <row r="4400" spans="3:9" x14ac:dyDescent="0.2">
      <c r="C4400" s="152"/>
      <c r="D4400" s="152"/>
      <c r="E4400" s="152"/>
      <c r="F4400" s="153"/>
      <c r="G4400" s="153"/>
      <c r="H4400" s="154"/>
      <c r="I4400" s="152"/>
    </row>
    <row r="4401" spans="3:9" x14ac:dyDescent="0.2">
      <c r="C4401" s="152"/>
      <c r="D4401" s="152"/>
      <c r="E4401" s="152"/>
      <c r="F4401" s="153"/>
      <c r="G4401" s="153"/>
      <c r="H4401" s="154"/>
      <c r="I4401" s="152"/>
    </row>
    <row r="4402" spans="3:9" x14ac:dyDescent="0.2">
      <c r="C4402" s="152"/>
      <c r="D4402" s="152"/>
      <c r="E4402" s="152"/>
      <c r="F4402" s="153"/>
      <c r="G4402" s="153"/>
      <c r="H4402" s="154"/>
      <c r="I4402" s="152"/>
    </row>
    <row r="4403" spans="3:9" x14ac:dyDescent="0.2">
      <c r="C4403" s="152"/>
      <c r="D4403" s="152"/>
      <c r="E4403" s="152"/>
      <c r="F4403" s="153"/>
      <c r="G4403" s="153"/>
      <c r="H4403" s="154"/>
      <c r="I4403" s="152"/>
    </row>
    <row r="4404" spans="3:9" x14ac:dyDescent="0.2">
      <c r="C4404" s="152"/>
      <c r="D4404" s="152"/>
      <c r="E4404" s="152"/>
      <c r="F4404" s="153"/>
      <c r="G4404" s="153"/>
      <c r="H4404" s="154"/>
      <c r="I4404" s="152"/>
    </row>
    <row r="4405" spans="3:9" x14ac:dyDescent="0.2">
      <c r="C4405" s="152"/>
      <c r="D4405" s="152"/>
      <c r="E4405" s="152"/>
      <c r="F4405" s="153"/>
      <c r="G4405" s="153"/>
      <c r="H4405" s="154"/>
      <c r="I4405" s="152"/>
    </row>
    <row r="4406" spans="3:9" x14ac:dyDescent="0.2">
      <c r="C4406" s="152"/>
      <c r="D4406" s="152"/>
      <c r="E4406" s="152"/>
      <c r="F4406" s="153"/>
      <c r="G4406" s="153"/>
      <c r="H4406" s="154"/>
      <c r="I4406" s="152"/>
    </row>
    <row r="4407" spans="3:9" x14ac:dyDescent="0.2">
      <c r="C4407" s="152"/>
      <c r="D4407" s="152"/>
      <c r="E4407" s="152"/>
      <c r="F4407" s="153"/>
      <c r="G4407" s="153"/>
      <c r="H4407" s="154"/>
      <c r="I4407" s="152"/>
    </row>
    <row r="4408" spans="3:9" x14ac:dyDescent="0.2">
      <c r="C4408" s="152"/>
      <c r="D4408" s="152"/>
      <c r="E4408" s="152"/>
      <c r="F4408" s="153"/>
      <c r="G4408" s="153"/>
      <c r="H4408" s="154"/>
      <c r="I4408" s="152"/>
    </row>
    <row r="4409" spans="3:9" x14ac:dyDescent="0.2">
      <c r="C4409" s="152"/>
      <c r="D4409" s="152"/>
      <c r="E4409" s="152"/>
      <c r="F4409" s="153"/>
      <c r="G4409" s="153"/>
      <c r="H4409" s="154"/>
      <c r="I4409" s="152"/>
    </row>
    <row r="4410" spans="3:9" x14ac:dyDescent="0.2">
      <c r="C4410" s="152"/>
      <c r="D4410" s="152"/>
      <c r="E4410" s="152"/>
      <c r="F4410" s="153"/>
      <c r="G4410" s="153"/>
      <c r="H4410" s="154"/>
      <c r="I4410" s="152"/>
    </row>
    <row r="4411" spans="3:9" x14ac:dyDescent="0.2">
      <c r="C4411" s="152"/>
      <c r="D4411" s="152"/>
      <c r="E4411" s="152"/>
      <c r="F4411" s="153"/>
      <c r="G4411" s="153"/>
      <c r="H4411" s="154"/>
      <c r="I4411" s="152"/>
    </row>
    <row r="4412" spans="3:9" x14ac:dyDescent="0.2">
      <c r="C4412" s="152"/>
      <c r="D4412" s="152"/>
      <c r="E4412" s="152"/>
      <c r="F4412" s="153"/>
      <c r="G4412" s="153"/>
      <c r="H4412" s="154"/>
      <c r="I4412" s="152"/>
    </row>
    <row r="4413" spans="3:9" x14ac:dyDescent="0.2">
      <c r="C4413" s="152"/>
      <c r="D4413" s="152"/>
      <c r="E4413" s="152"/>
      <c r="F4413" s="153"/>
      <c r="G4413" s="153"/>
      <c r="H4413" s="154"/>
      <c r="I4413" s="152"/>
    </row>
    <row r="4414" spans="3:9" x14ac:dyDescent="0.2">
      <c r="C4414" s="152"/>
      <c r="D4414" s="152"/>
      <c r="E4414" s="152"/>
      <c r="F4414" s="153"/>
      <c r="G4414" s="153"/>
      <c r="H4414" s="154"/>
      <c r="I4414" s="152"/>
    </row>
    <row r="4415" spans="3:9" x14ac:dyDescent="0.2">
      <c r="C4415" s="152"/>
      <c r="D4415" s="152"/>
      <c r="E4415" s="152"/>
      <c r="F4415" s="153"/>
      <c r="G4415" s="153"/>
      <c r="H4415" s="154"/>
      <c r="I4415" s="152"/>
    </row>
    <row r="4416" spans="3:9" x14ac:dyDescent="0.2">
      <c r="C4416" s="152"/>
      <c r="D4416" s="152"/>
      <c r="E4416" s="152"/>
      <c r="F4416" s="153"/>
      <c r="G4416" s="153"/>
      <c r="H4416" s="154"/>
      <c r="I4416" s="152"/>
    </row>
    <row r="4417" spans="3:9" x14ac:dyDescent="0.2">
      <c r="C4417" s="152"/>
      <c r="D4417" s="152"/>
      <c r="E4417" s="152"/>
      <c r="F4417" s="153"/>
      <c r="G4417" s="153"/>
      <c r="H4417" s="154"/>
      <c r="I4417" s="152"/>
    </row>
    <row r="4418" spans="3:9" x14ac:dyDescent="0.2">
      <c r="C4418" s="152"/>
      <c r="D4418" s="152"/>
      <c r="E4418" s="152"/>
      <c r="F4418" s="153"/>
      <c r="G4418" s="153"/>
      <c r="H4418" s="154"/>
      <c r="I4418" s="152"/>
    </row>
    <row r="4419" spans="3:9" x14ac:dyDescent="0.2">
      <c r="C4419" s="152"/>
      <c r="D4419" s="152"/>
      <c r="E4419" s="152"/>
      <c r="F4419" s="153"/>
      <c r="G4419" s="153"/>
      <c r="H4419" s="154"/>
      <c r="I4419" s="152"/>
    </row>
    <row r="4420" spans="3:9" x14ac:dyDescent="0.2">
      <c r="C4420" s="152"/>
      <c r="D4420" s="152"/>
      <c r="E4420" s="152"/>
      <c r="F4420" s="153"/>
      <c r="G4420" s="153"/>
      <c r="H4420" s="154"/>
      <c r="I4420" s="152"/>
    </row>
    <row r="4421" spans="3:9" x14ac:dyDescent="0.2">
      <c r="C4421" s="152"/>
      <c r="D4421" s="152"/>
      <c r="E4421" s="152"/>
      <c r="F4421" s="153"/>
      <c r="G4421" s="153"/>
      <c r="H4421" s="154"/>
      <c r="I4421" s="152"/>
    </row>
    <row r="4422" spans="3:9" x14ac:dyDescent="0.2">
      <c r="C4422" s="152"/>
      <c r="D4422" s="152"/>
      <c r="E4422" s="152"/>
      <c r="F4422" s="153"/>
      <c r="G4422" s="153"/>
      <c r="H4422" s="154"/>
      <c r="I4422" s="152"/>
    </row>
    <row r="4423" spans="3:9" x14ac:dyDescent="0.2">
      <c r="C4423" s="152"/>
      <c r="D4423" s="152"/>
      <c r="E4423" s="152"/>
      <c r="F4423" s="153"/>
      <c r="G4423" s="153"/>
      <c r="H4423" s="154"/>
      <c r="I4423" s="152"/>
    </row>
    <row r="4424" spans="3:9" x14ac:dyDescent="0.2">
      <c r="C4424" s="152"/>
      <c r="D4424" s="152"/>
      <c r="E4424" s="152"/>
      <c r="F4424" s="153"/>
      <c r="G4424" s="153"/>
      <c r="H4424" s="154"/>
      <c r="I4424" s="152"/>
    </row>
    <row r="4425" spans="3:9" x14ac:dyDescent="0.2">
      <c r="C4425" s="152"/>
      <c r="D4425" s="152"/>
      <c r="E4425" s="152"/>
      <c r="F4425" s="153"/>
      <c r="G4425" s="153"/>
      <c r="H4425" s="154"/>
      <c r="I4425" s="152"/>
    </row>
    <row r="4426" spans="3:9" x14ac:dyDescent="0.2">
      <c r="C4426" s="152"/>
      <c r="D4426" s="152"/>
      <c r="E4426" s="152"/>
      <c r="F4426" s="153"/>
      <c r="G4426" s="153"/>
      <c r="H4426" s="154"/>
      <c r="I4426" s="152"/>
    </row>
    <row r="4427" spans="3:9" x14ac:dyDescent="0.2">
      <c r="C4427" s="152"/>
      <c r="D4427" s="152"/>
      <c r="E4427" s="152"/>
      <c r="F4427" s="153"/>
      <c r="G4427" s="153"/>
      <c r="H4427" s="154"/>
      <c r="I4427" s="152"/>
    </row>
    <row r="4428" spans="3:9" x14ac:dyDescent="0.2">
      <c r="C4428" s="152"/>
      <c r="D4428" s="152"/>
      <c r="E4428" s="152"/>
      <c r="F4428" s="153"/>
      <c r="G4428" s="153"/>
      <c r="H4428" s="154"/>
      <c r="I4428" s="152"/>
    </row>
    <row r="4429" spans="3:9" x14ac:dyDescent="0.2">
      <c r="C4429" s="152"/>
      <c r="D4429" s="152"/>
      <c r="E4429" s="152"/>
      <c r="F4429" s="153"/>
      <c r="G4429" s="153"/>
      <c r="H4429" s="154"/>
      <c r="I4429" s="152"/>
    </row>
    <row r="4430" spans="3:9" x14ac:dyDescent="0.2">
      <c r="C4430" s="152"/>
      <c r="D4430" s="152"/>
      <c r="E4430" s="152"/>
      <c r="F4430" s="153"/>
      <c r="G4430" s="153"/>
      <c r="H4430" s="154"/>
      <c r="I4430" s="152"/>
    </row>
    <row r="4431" spans="3:9" x14ac:dyDescent="0.2">
      <c r="C4431" s="152"/>
      <c r="D4431" s="152"/>
      <c r="E4431" s="152"/>
      <c r="F4431" s="153"/>
      <c r="G4431" s="153"/>
      <c r="H4431" s="154"/>
      <c r="I4431" s="152"/>
    </row>
    <row r="4432" spans="3:9" x14ac:dyDescent="0.2">
      <c r="C4432" s="152"/>
      <c r="D4432" s="152"/>
      <c r="E4432" s="152"/>
      <c r="F4432" s="153"/>
      <c r="G4432" s="153"/>
      <c r="H4432" s="154"/>
      <c r="I4432" s="152"/>
    </row>
    <row r="4433" spans="3:9" x14ac:dyDescent="0.2">
      <c r="C4433" s="152"/>
      <c r="D4433" s="152"/>
      <c r="E4433" s="152"/>
      <c r="F4433" s="153"/>
      <c r="G4433" s="153"/>
      <c r="H4433" s="154"/>
      <c r="I4433" s="152"/>
    </row>
    <row r="4434" spans="3:9" x14ac:dyDescent="0.2">
      <c r="C4434" s="152"/>
      <c r="D4434" s="152"/>
      <c r="E4434" s="152"/>
      <c r="F4434" s="153"/>
      <c r="G4434" s="153"/>
      <c r="H4434" s="154"/>
      <c r="I4434" s="152"/>
    </row>
    <row r="4435" spans="3:9" x14ac:dyDescent="0.2">
      <c r="C4435" s="152"/>
      <c r="D4435" s="152"/>
      <c r="E4435" s="152"/>
      <c r="F4435" s="153"/>
      <c r="G4435" s="153"/>
      <c r="H4435" s="154"/>
      <c r="I4435" s="152"/>
    </row>
    <row r="4436" spans="3:9" x14ac:dyDescent="0.2">
      <c r="C4436" s="152"/>
      <c r="D4436" s="152"/>
      <c r="E4436" s="152"/>
      <c r="F4436" s="153"/>
      <c r="G4436" s="153"/>
      <c r="H4436" s="154"/>
      <c r="I4436" s="152"/>
    </row>
    <row r="4437" spans="3:9" x14ac:dyDescent="0.2">
      <c r="C4437" s="152"/>
      <c r="D4437" s="152"/>
      <c r="E4437" s="152"/>
      <c r="F4437" s="153"/>
      <c r="G4437" s="153"/>
      <c r="H4437" s="154"/>
      <c r="I4437" s="152"/>
    </row>
    <row r="4438" spans="3:9" x14ac:dyDescent="0.2">
      <c r="C4438" s="152"/>
      <c r="D4438" s="152"/>
      <c r="E4438" s="152"/>
      <c r="F4438" s="153"/>
      <c r="G4438" s="153"/>
      <c r="H4438" s="154"/>
      <c r="I4438" s="152"/>
    </row>
    <row r="4439" spans="3:9" x14ac:dyDescent="0.2">
      <c r="C4439" s="152"/>
      <c r="D4439" s="152"/>
      <c r="E4439" s="152"/>
      <c r="F4439" s="153"/>
      <c r="G4439" s="153"/>
      <c r="H4439" s="154"/>
      <c r="I4439" s="152"/>
    </row>
    <row r="4440" spans="3:9" x14ac:dyDescent="0.2">
      <c r="C4440" s="152"/>
      <c r="D4440" s="152"/>
      <c r="E4440" s="152"/>
      <c r="F4440" s="153"/>
      <c r="G4440" s="153"/>
      <c r="H4440" s="154"/>
      <c r="I4440" s="152"/>
    </row>
    <row r="4441" spans="3:9" x14ac:dyDescent="0.2">
      <c r="C4441" s="152"/>
      <c r="D4441" s="152"/>
      <c r="E4441" s="152"/>
      <c r="F4441" s="153"/>
      <c r="G4441" s="153"/>
      <c r="H4441" s="154"/>
      <c r="I4441" s="152"/>
    </row>
    <row r="4442" spans="3:9" x14ac:dyDescent="0.2">
      <c r="C4442" s="152"/>
      <c r="D4442" s="152"/>
      <c r="E4442" s="152"/>
      <c r="F4442" s="153"/>
      <c r="G4442" s="153"/>
      <c r="H4442" s="154"/>
      <c r="I4442" s="152"/>
    </row>
    <row r="4443" spans="3:9" x14ac:dyDescent="0.2">
      <c r="C4443" s="152"/>
      <c r="D4443" s="152"/>
      <c r="E4443" s="152"/>
      <c r="F4443" s="153"/>
      <c r="G4443" s="153"/>
      <c r="H4443" s="154"/>
      <c r="I4443" s="152"/>
    </row>
    <row r="4444" spans="3:9" x14ac:dyDescent="0.2">
      <c r="C4444" s="152"/>
      <c r="D4444" s="152"/>
      <c r="E4444" s="152"/>
      <c r="F4444" s="153"/>
      <c r="G4444" s="153"/>
      <c r="H4444" s="154"/>
      <c r="I4444" s="152"/>
    </row>
    <row r="4445" spans="3:9" x14ac:dyDescent="0.2">
      <c r="C4445" s="152"/>
      <c r="D4445" s="152"/>
      <c r="E4445" s="152"/>
      <c r="F4445" s="153"/>
      <c r="G4445" s="153"/>
      <c r="H4445" s="154"/>
      <c r="I4445" s="152"/>
    </row>
    <row r="4446" spans="3:9" x14ac:dyDescent="0.2">
      <c r="C4446" s="152"/>
      <c r="D4446" s="152"/>
      <c r="E4446" s="152"/>
      <c r="F4446" s="153"/>
      <c r="G4446" s="153"/>
      <c r="H4446" s="154"/>
      <c r="I4446" s="152"/>
    </row>
    <row r="4447" spans="3:9" x14ac:dyDescent="0.2">
      <c r="C4447" s="152"/>
      <c r="D4447" s="152"/>
      <c r="E4447" s="152"/>
      <c r="F4447" s="153"/>
      <c r="G4447" s="153"/>
      <c r="H4447" s="154"/>
      <c r="I4447" s="152"/>
    </row>
    <row r="4448" spans="3:9" x14ac:dyDescent="0.2">
      <c r="C4448" s="152"/>
      <c r="D4448" s="152"/>
      <c r="E4448" s="152"/>
      <c r="F4448" s="153"/>
      <c r="G4448" s="153"/>
      <c r="H4448" s="154"/>
      <c r="I4448" s="152"/>
    </row>
    <row r="4449" spans="3:9" x14ac:dyDescent="0.2">
      <c r="C4449" s="152"/>
      <c r="D4449" s="152"/>
      <c r="E4449" s="152"/>
      <c r="F4449" s="153"/>
      <c r="G4449" s="153"/>
      <c r="H4449" s="154"/>
      <c r="I4449" s="152"/>
    </row>
    <row r="4450" spans="3:9" x14ac:dyDescent="0.2">
      <c r="C4450" s="152"/>
      <c r="D4450" s="152"/>
      <c r="E4450" s="152"/>
      <c r="F4450" s="153"/>
      <c r="G4450" s="153"/>
      <c r="H4450" s="154"/>
      <c r="I4450" s="152"/>
    </row>
    <row r="4451" spans="3:9" x14ac:dyDescent="0.2">
      <c r="C4451" s="152"/>
      <c r="D4451" s="152"/>
      <c r="E4451" s="152"/>
      <c r="F4451" s="153"/>
      <c r="G4451" s="153"/>
      <c r="H4451" s="154"/>
      <c r="I4451" s="152"/>
    </row>
    <row r="4452" spans="3:9" x14ac:dyDescent="0.2">
      <c r="C4452" s="152"/>
      <c r="D4452" s="152"/>
      <c r="E4452" s="152"/>
      <c r="F4452" s="153"/>
      <c r="G4452" s="153"/>
      <c r="H4452" s="154"/>
      <c r="I4452" s="152"/>
    </row>
    <row r="4453" spans="3:9" x14ac:dyDescent="0.2">
      <c r="C4453" s="152"/>
      <c r="D4453" s="152"/>
      <c r="E4453" s="152"/>
      <c r="F4453" s="153"/>
      <c r="G4453" s="153"/>
      <c r="H4453" s="154"/>
      <c r="I4453" s="152"/>
    </row>
    <row r="4454" spans="3:9" x14ac:dyDescent="0.2">
      <c r="C4454" s="152"/>
      <c r="D4454" s="152"/>
      <c r="E4454" s="152"/>
      <c r="F4454" s="153"/>
      <c r="G4454" s="153"/>
      <c r="H4454" s="154"/>
      <c r="I4454" s="152"/>
    </row>
    <row r="4455" spans="3:9" x14ac:dyDescent="0.2">
      <c r="C4455" s="152"/>
      <c r="D4455" s="152"/>
      <c r="E4455" s="152"/>
      <c r="F4455" s="153"/>
      <c r="G4455" s="153"/>
      <c r="H4455" s="154"/>
      <c r="I4455" s="152"/>
    </row>
    <row r="4456" spans="3:9" x14ac:dyDescent="0.2">
      <c r="C4456" s="152"/>
      <c r="D4456" s="152"/>
      <c r="E4456" s="152"/>
      <c r="F4456" s="153"/>
      <c r="G4456" s="153"/>
      <c r="H4456" s="154"/>
      <c r="I4456" s="152"/>
    </row>
    <row r="4457" spans="3:9" x14ac:dyDescent="0.2">
      <c r="C4457" s="152"/>
      <c r="D4457" s="152"/>
      <c r="E4457" s="152"/>
      <c r="F4457" s="153"/>
      <c r="G4457" s="153"/>
      <c r="H4457" s="154"/>
      <c r="I4457" s="152"/>
    </row>
    <row r="4458" spans="3:9" x14ac:dyDescent="0.2">
      <c r="C4458" s="152"/>
      <c r="D4458" s="152"/>
      <c r="E4458" s="152"/>
      <c r="F4458" s="153"/>
      <c r="G4458" s="153"/>
      <c r="H4458" s="154"/>
      <c r="I4458" s="152"/>
    </row>
    <row r="4459" spans="3:9" x14ac:dyDescent="0.2">
      <c r="C4459" s="152"/>
      <c r="D4459" s="152"/>
      <c r="E4459" s="152"/>
      <c r="F4459" s="153"/>
      <c r="G4459" s="153"/>
      <c r="H4459" s="154"/>
      <c r="I4459" s="152"/>
    </row>
    <row r="4460" spans="3:9" x14ac:dyDescent="0.2">
      <c r="C4460" s="152"/>
      <c r="D4460" s="152"/>
      <c r="E4460" s="152"/>
      <c r="F4460" s="153"/>
      <c r="G4460" s="153"/>
      <c r="H4460" s="154"/>
      <c r="I4460" s="152"/>
    </row>
    <row r="4461" spans="3:9" x14ac:dyDescent="0.2">
      <c r="C4461" s="152"/>
      <c r="D4461" s="152"/>
      <c r="E4461" s="152"/>
      <c r="F4461" s="153"/>
      <c r="G4461" s="153"/>
      <c r="H4461" s="154"/>
      <c r="I4461" s="152"/>
    </row>
    <row r="4462" spans="3:9" x14ac:dyDescent="0.2">
      <c r="C4462" s="152"/>
      <c r="D4462" s="152"/>
      <c r="E4462" s="152"/>
      <c r="F4462" s="153"/>
      <c r="G4462" s="153"/>
      <c r="H4462" s="154"/>
      <c r="I4462" s="152"/>
    </row>
    <row r="4463" spans="3:9" x14ac:dyDescent="0.2">
      <c r="C4463" s="152"/>
      <c r="D4463" s="152"/>
      <c r="E4463" s="152"/>
      <c r="F4463" s="153"/>
      <c r="G4463" s="153"/>
      <c r="H4463" s="154"/>
      <c r="I4463" s="152"/>
    </row>
    <row r="4464" spans="3:9" x14ac:dyDescent="0.2">
      <c r="C4464" s="152"/>
      <c r="D4464" s="152"/>
      <c r="E4464" s="152"/>
      <c r="F4464" s="153"/>
      <c r="G4464" s="153"/>
      <c r="H4464" s="154"/>
      <c r="I4464" s="152"/>
    </row>
    <row r="4465" spans="3:9" x14ac:dyDescent="0.2">
      <c r="C4465" s="152"/>
      <c r="D4465" s="152"/>
      <c r="E4465" s="152"/>
      <c r="F4465" s="153"/>
      <c r="G4465" s="153"/>
      <c r="H4465" s="154"/>
      <c r="I4465" s="152"/>
    </row>
    <row r="4466" spans="3:9" x14ac:dyDescent="0.2">
      <c r="C4466" s="152"/>
      <c r="D4466" s="152"/>
      <c r="E4466" s="152"/>
      <c r="F4466" s="153"/>
      <c r="G4466" s="153"/>
      <c r="H4466" s="154"/>
      <c r="I4466" s="152"/>
    </row>
    <row r="4467" spans="3:9" x14ac:dyDescent="0.2">
      <c r="C4467" s="152"/>
      <c r="D4467" s="152"/>
      <c r="E4467" s="152"/>
      <c r="F4467" s="153"/>
      <c r="G4467" s="153"/>
      <c r="H4467" s="154"/>
      <c r="I4467" s="152"/>
    </row>
    <row r="4468" spans="3:9" x14ac:dyDescent="0.2">
      <c r="C4468" s="152"/>
      <c r="D4468" s="152"/>
      <c r="E4468" s="152"/>
      <c r="F4468" s="153"/>
      <c r="G4468" s="153"/>
      <c r="H4468" s="154"/>
      <c r="I4468" s="152"/>
    </row>
    <row r="4469" spans="3:9" x14ac:dyDescent="0.2">
      <c r="C4469" s="152"/>
      <c r="D4469" s="152"/>
      <c r="E4469" s="152"/>
      <c r="F4469" s="153"/>
      <c r="G4469" s="153"/>
      <c r="H4469" s="154"/>
      <c r="I4469" s="152"/>
    </row>
    <row r="4470" spans="3:9" x14ac:dyDescent="0.2">
      <c r="C4470" s="152"/>
      <c r="D4470" s="152"/>
      <c r="E4470" s="152"/>
      <c r="F4470" s="153"/>
      <c r="G4470" s="153"/>
      <c r="H4470" s="154"/>
      <c r="I4470" s="152"/>
    </row>
    <row r="4471" spans="3:9" x14ac:dyDescent="0.2">
      <c r="C4471" s="152"/>
      <c r="D4471" s="152"/>
      <c r="E4471" s="152"/>
      <c r="F4471" s="153"/>
      <c r="G4471" s="153"/>
      <c r="H4471" s="154"/>
      <c r="I4471" s="152"/>
    </row>
    <row r="4472" spans="3:9" x14ac:dyDescent="0.2">
      <c r="C4472" s="152"/>
      <c r="D4472" s="152"/>
      <c r="E4472" s="152"/>
      <c r="F4472" s="153"/>
      <c r="G4472" s="153"/>
      <c r="H4472" s="154"/>
      <c r="I4472" s="152"/>
    </row>
    <row r="4473" spans="3:9" x14ac:dyDescent="0.2">
      <c r="C4473" s="152"/>
      <c r="D4473" s="152"/>
      <c r="E4473" s="152"/>
      <c r="F4473" s="153"/>
      <c r="G4473" s="153"/>
      <c r="H4473" s="154"/>
      <c r="I4473" s="152"/>
    </row>
    <row r="4474" spans="3:9" x14ac:dyDescent="0.2">
      <c r="C4474" s="152"/>
      <c r="D4474" s="152"/>
      <c r="E4474" s="152"/>
      <c r="F4474" s="153"/>
      <c r="G4474" s="153"/>
      <c r="H4474" s="154"/>
      <c r="I4474" s="152"/>
    </row>
    <row r="4475" spans="3:9" x14ac:dyDescent="0.2">
      <c r="C4475" s="152"/>
      <c r="D4475" s="152"/>
      <c r="E4475" s="152"/>
      <c r="F4475" s="153"/>
      <c r="G4475" s="153"/>
      <c r="H4475" s="154"/>
      <c r="I4475" s="152"/>
    </row>
    <row r="4476" spans="3:9" x14ac:dyDescent="0.2">
      <c r="C4476" s="152"/>
      <c r="D4476" s="152"/>
      <c r="E4476" s="152"/>
      <c r="F4476" s="153"/>
      <c r="G4476" s="153"/>
      <c r="H4476" s="154"/>
      <c r="I4476" s="152"/>
    </row>
    <row r="4477" spans="3:9" x14ac:dyDescent="0.2">
      <c r="C4477" s="152"/>
      <c r="D4477" s="152"/>
      <c r="E4477" s="152"/>
      <c r="F4477" s="153"/>
      <c r="G4477" s="153"/>
      <c r="H4477" s="154"/>
      <c r="I4477" s="152"/>
    </row>
    <row r="4478" spans="3:9" x14ac:dyDescent="0.2">
      <c r="C4478" s="152"/>
      <c r="D4478" s="152"/>
      <c r="E4478" s="152"/>
      <c r="F4478" s="153"/>
      <c r="G4478" s="153"/>
      <c r="H4478" s="154"/>
      <c r="I4478" s="152"/>
    </row>
    <row r="4479" spans="3:9" x14ac:dyDescent="0.2">
      <c r="C4479" s="152"/>
      <c r="D4479" s="152"/>
      <c r="E4479" s="152"/>
      <c r="F4479" s="153"/>
      <c r="G4479" s="153"/>
      <c r="H4479" s="154"/>
      <c r="I4479" s="152"/>
    </row>
    <row r="4480" spans="3:9" x14ac:dyDescent="0.2">
      <c r="C4480" s="152"/>
      <c r="D4480" s="152"/>
      <c r="E4480" s="152"/>
      <c r="F4480" s="153"/>
      <c r="G4480" s="153"/>
      <c r="H4480" s="154"/>
      <c r="I4480" s="152"/>
    </row>
    <row r="4481" spans="3:9" x14ac:dyDescent="0.2">
      <c r="C4481" s="152"/>
      <c r="D4481" s="152"/>
      <c r="E4481" s="152"/>
      <c r="F4481" s="153"/>
      <c r="G4481" s="153"/>
      <c r="H4481" s="154"/>
      <c r="I4481" s="152"/>
    </row>
    <row r="4482" spans="3:9" x14ac:dyDescent="0.2">
      <c r="C4482" s="152"/>
      <c r="D4482" s="152"/>
      <c r="E4482" s="152"/>
      <c r="F4482" s="153"/>
      <c r="G4482" s="153"/>
      <c r="H4482" s="154"/>
      <c r="I4482" s="152"/>
    </row>
    <row r="4483" spans="3:9" x14ac:dyDescent="0.2">
      <c r="C4483" s="152"/>
      <c r="D4483" s="152"/>
      <c r="E4483" s="152"/>
      <c r="F4483" s="153"/>
      <c r="G4483" s="153"/>
      <c r="H4483" s="154"/>
      <c r="I4483" s="152"/>
    </row>
    <row r="4484" spans="3:9" x14ac:dyDescent="0.2">
      <c r="C4484" s="152"/>
      <c r="D4484" s="152"/>
      <c r="E4484" s="152"/>
      <c r="F4484" s="153"/>
      <c r="G4484" s="153"/>
      <c r="H4484" s="154"/>
      <c r="I4484" s="152"/>
    </row>
    <row r="4485" spans="3:9" x14ac:dyDescent="0.2">
      <c r="C4485" s="152"/>
      <c r="D4485" s="152"/>
      <c r="E4485" s="152"/>
      <c r="F4485" s="153"/>
      <c r="G4485" s="153"/>
      <c r="H4485" s="154"/>
      <c r="I4485" s="152"/>
    </row>
    <row r="4486" spans="3:9" x14ac:dyDescent="0.2">
      <c r="C4486" s="152"/>
      <c r="D4486" s="152"/>
      <c r="E4486" s="152"/>
      <c r="F4486" s="153"/>
      <c r="G4486" s="153"/>
      <c r="H4486" s="154"/>
      <c r="I4486" s="152"/>
    </row>
    <row r="4487" spans="3:9" x14ac:dyDescent="0.2">
      <c r="C4487" s="152"/>
      <c r="D4487" s="152"/>
      <c r="E4487" s="152"/>
      <c r="F4487" s="153"/>
      <c r="G4487" s="153"/>
      <c r="H4487" s="154"/>
      <c r="I4487" s="152"/>
    </row>
    <row r="4488" spans="3:9" x14ac:dyDescent="0.2">
      <c r="C4488" s="152"/>
      <c r="D4488" s="152"/>
      <c r="E4488" s="152"/>
      <c r="F4488" s="153"/>
      <c r="G4488" s="153"/>
      <c r="H4488" s="154"/>
      <c r="I4488" s="152"/>
    </row>
    <row r="4489" spans="3:9" x14ac:dyDescent="0.2">
      <c r="C4489" s="152"/>
      <c r="D4489" s="152"/>
      <c r="E4489" s="152"/>
      <c r="F4489" s="153"/>
      <c r="G4489" s="153"/>
      <c r="H4489" s="154"/>
      <c r="I4489" s="152"/>
    </row>
    <row r="4490" spans="3:9" x14ac:dyDescent="0.2">
      <c r="C4490" s="152"/>
      <c r="D4490" s="152"/>
      <c r="E4490" s="152"/>
      <c r="F4490" s="153"/>
      <c r="G4490" s="153"/>
      <c r="H4490" s="154"/>
      <c r="I4490" s="152"/>
    </row>
    <row r="4491" spans="3:9" x14ac:dyDescent="0.2">
      <c r="C4491" s="152"/>
      <c r="D4491" s="152"/>
      <c r="E4491" s="152"/>
      <c r="F4491" s="153"/>
      <c r="G4491" s="153"/>
      <c r="H4491" s="154"/>
      <c r="I4491" s="152"/>
    </row>
    <row r="4492" spans="3:9" x14ac:dyDescent="0.2">
      <c r="C4492" s="152"/>
      <c r="D4492" s="152"/>
      <c r="E4492" s="152"/>
      <c r="F4492" s="153"/>
      <c r="G4492" s="153"/>
      <c r="H4492" s="154"/>
      <c r="I4492" s="152"/>
    </row>
    <row r="4493" spans="3:9" x14ac:dyDescent="0.2">
      <c r="C4493" s="152"/>
      <c r="D4493" s="152"/>
      <c r="E4493" s="152"/>
      <c r="F4493" s="153"/>
      <c r="G4493" s="153"/>
      <c r="H4493" s="154"/>
      <c r="I4493" s="152"/>
    </row>
    <row r="4494" spans="3:9" x14ac:dyDescent="0.2">
      <c r="C4494" s="152"/>
      <c r="D4494" s="152"/>
      <c r="E4494" s="152"/>
      <c r="F4494" s="153"/>
      <c r="G4494" s="153"/>
      <c r="H4494" s="154"/>
      <c r="I4494" s="152"/>
    </row>
    <row r="4495" spans="3:9" x14ac:dyDescent="0.2">
      <c r="C4495" s="152"/>
      <c r="D4495" s="152"/>
      <c r="E4495" s="152"/>
      <c r="F4495" s="153"/>
      <c r="G4495" s="153"/>
      <c r="H4495" s="154"/>
      <c r="I4495" s="152"/>
    </row>
    <row r="4496" spans="3:9" x14ac:dyDescent="0.2">
      <c r="C4496" s="152"/>
      <c r="D4496" s="152"/>
      <c r="E4496" s="152"/>
      <c r="F4496" s="153"/>
      <c r="G4496" s="153"/>
      <c r="H4496" s="154"/>
      <c r="I4496" s="152"/>
    </row>
    <row r="4497" spans="3:9" x14ac:dyDescent="0.2">
      <c r="C4497" s="152"/>
      <c r="D4497" s="152"/>
      <c r="E4497" s="152"/>
      <c r="F4497" s="153"/>
      <c r="G4497" s="153"/>
      <c r="H4497" s="154"/>
      <c r="I4497" s="152"/>
    </row>
    <row r="4498" spans="3:9" x14ac:dyDescent="0.2">
      <c r="C4498" s="152"/>
      <c r="D4498" s="152"/>
      <c r="E4498" s="152"/>
      <c r="F4498" s="153"/>
      <c r="G4498" s="153"/>
      <c r="H4498" s="154"/>
      <c r="I4498" s="152"/>
    </row>
    <row r="4499" spans="3:9" x14ac:dyDescent="0.2">
      <c r="C4499" s="152"/>
      <c r="D4499" s="152"/>
      <c r="E4499" s="152"/>
      <c r="F4499" s="153"/>
      <c r="G4499" s="153"/>
      <c r="H4499" s="154"/>
      <c r="I4499" s="152"/>
    </row>
    <row r="4500" spans="3:9" x14ac:dyDescent="0.2">
      <c r="C4500" s="152"/>
      <c r="D4500" s="152"/>
      <c r="E4500" s="152"/>
      <c r="F4500" s="153"/>
      <c r="G4500" s="153"/>
      <c r="H4500" s="154"/>
      <c r="I4500" s="152"/>
    </row>
    <row r="4501" spans="3:9" x14ac:dyDescent="0.2">
      <c r="C4501" s="152"/>
      <c r="D4501" s="152"/>
      <c r="E4501" s="152"/>
      <c r="F4501" s="153"/>
      <c r="G4501" s="153"/>
      <c r="H4501" s="154"/>
      <c r="I4501" s="152"/>
    </row>
    <row r="4502" spans="3:9" x14ac:dyDescent="0.2">
      <c r="C4502" s="152"/>
      <c r="D4502" s="152"/>
      <c r="E4502" s="152"/>
      <c r="F4502" s="153"/>
      <c r="G4502" s="153"/>
      <c r="H4502" s="154"/>
      <c r="I4502" s="152"/>
    </row>
    <row r="4503" spans="3:9" x14ac:dyDescent="0.2">
      <c r="C4503" s="152"/>
      <c r="D4503" s="152"/>
      <c r="E4503" s="152"/>
      <c r="F4503" s="153"/>
      <c r="G4503" s="153"/>
      <c r="H4503" s="154"/>
      <c r="I4503" s="152"/>
    </row>
    <row r="4504" spans="3:9" x14ac:dyDescent="0.2">
      <c r="C4504" s="152"/>
      <c r="D4504" s="152"/>
      <c r="E4504" s="152"/>
      <c r="F4504" s="153"/>
      <c r="G4504" s="153"/>
      <c r="H4504" s="154"/>
      <c r="I4504" s="152"/>
    </row>
    <row r="4505" spans="3:9" x14ac:dyDescent="0.2">
      <c r="C4505" s="152"/>
      <c r="D4505" s="152"/>
      <c r="E4505" s="152"/>
      <c r="F4505" s="153"/>
      <c r="G4505" s="153"/>
      <c r="H4505" s="154"/>
      <c r="I4505" s="152"/>
    </row>
    <row r="4506" spans="3:9" x14ac:dyDescent="0.2">
      <c r="C4506" s="152"/>
      <c r="D4506" s="152"/>
      <c r="E4506" s="152"/>
      <c r="F4506" s="153"/>
      <c r="G4506" s="153"/>
      <c r="H4506" s="154"/>
      <c r="I4506" s="152"/>
    </row>
    <row r="4507" spans="3:9" x14ac:dyDescent="0.2">
      <c r="C4507" s="152"/>
      <c r="D4507" s="152"/>
      <c r="E4507" s="152"/>
      <c r="F4507" s="153"/>
      <c r="G4507" s="153"/>
      <c r="H4507" s="154"/>
      <c r="I4507" s="152"/>
    </row>
    <row r="4508" spans="3:9" x14ac:dyDescent="0.2">
      <c r="C4508" s="152"/>
      <c r="D4508" s="152"/>
      <c r="E4508" s="152"/>
      <c r="F4508" s="153"/>
      <c r="G4508" s="153"/>
      <c r="H4508" s="154"/>
      <c r="I4508" s="152"/>
    </row>
    <row r="4509" spans="3:9" x14ac:dyDescent="0.2">
      <c r="C4509" s="152"/>
      <c r="D4509" s="152"/>
      <c r="E4509" s="152"/>
      <c r="F4509" s="153"/>
      <c r="G4509" s="153"/>
      <c r="H4509" s="154"/>
      <c r="I4509" s="152"/>
    </row>
    <row r="4510" spans="3:9" x14ac:dyDescent="0.2">
      <c r="C4510" s="152"/>
      <c r="D4510" s="152"/>
      <c r="E4510" s="152"/>
      <c r="F4510" s="153"/>
      <c r="G4510" s="153"/>
      <c r="H4510" s="154"/>
      <c r="I4510" s="152"/>
    </row>
    <row r="4511" spans="3:9" x14ac:dyDescent="0.2">
      <c r="C4511" s="152"/>
      <c r="D4511" s="152"/>
      <c r="E4511" s="152"/>
      <c r="F4511" s="153"/>
      <c r="G4511" s="153"/>
      <c r="H4511" s="154"/>
      <c r="I4511" s="152"/>
    </row>
    <row r="4512" spans="3:9" x14ac:dyDescent="0.2">
      <c r="C4512" s="152"/>
      <c r="D4512" s="152"/>
      <c r="E4512" s="152"/>
      <c r="F4512" s="153"/>
      <c r="G4512" s="153"/>
      <c r="H4512" s="154"/>
      <c r="I4512" s="152"/>
    </row>
    <row r="4513" spans="3:9" x14ac:dyDescent="0.2">
      <c r="C4513" s="152"/>
      <c r="D4513" s="152"/>
      <c r="E4513" s="152"/>
      <c r="F4513" s="153"/>
      <c r="G4513" s="153"/>
      <c r="H4513" s="154"/>
      <c r="I4513" s="152"/>
    </row>
    <row r="4514" spans="3:9" x14ac:dyDescent="0.2">
      <c r="C4514" s="152"/>
      <c r="D4514" s="152"/>
      <c r="E4514" s="152"/>
      <c r="F4514" s="153"/>
      <c r="G4514" s="153"/>
      <c r="H4514" s="154"/>
      <c r="I4514" s="152"/>
    </row>
    <row r="4515" spans="3:9" x14ac:dyDescent="0.2">
      <c r="C4515" s="152"/>
      <c r="D4515" s="152"/>
      <c r="E4515" s="152"/>
      <c r="F4515" s="153"/>
      <c r="G4515" s="153"/>
      <c r="H4515" s="154"/>
      <c r="I4515" s="152"/>
    </row>
    <row r="4516" spans="3:9" x14ac:dyDescent="0.2">
      <c r="C4516" s="152"/>
      <c r="D4516" s="152"/>
      <c r="E4516" s="152"/>
      <c r="F4516" s="153"/>
      <c r="G4516" s="153"/>
      <c r="H4516" s="154"/>
      <c r="I4516" s="152"/>
    </row>
    <row r="4517" spans="3:9" x14ac:dyDescent="0.2">
      <c r="C4517" s="152"/>
      <c r="D4517" s="152"/>
      <c r="E4517" s="152"/>
      <c r="F4517" s="153"/>
      <c r="G4517" s="153"/>
      <c r="H4517" s="154"/>
      <c r="I4517" s="152"/>
    </row>
    <row r="4518" spans="3:9" x14ac:dyDescent="0.2">
      <c r="C4518" s="152"/>
      <c r="D4518" s="152"/>
      <c r="E4518" s="152"/>
      <c r="F4518" s="153"/>
      <c r="G4518" s="153"/>
      <c r="H4518" s="154"/>
      <c r="I4518" s="152"/>
    </row>
    <row r="4519" spans="3:9" x14ac:dyDescent="0.2">
      <c r="C4519" s="152"/>
      <c r="D4519" s="152"/>
      <c r="E4519" s="152"/>
      <c r="F4519" s="153"/>
      <c r="G4519" s="153"/>
      <c r="H4519" s="154"/>
      <c r="I4519" s="152"/>
    </row>
    <row r="4520" spans="3:9" x14ac:dyDescent="0.2">
      <c r="C4520" s="152"/>
      <c r="D4520" s="152"/>
      <c r="E4520" s="152"/>
      <c r="F4520" s="153"/>
      <c r="G4520" s="153"/>
      <c r="H4520" s="154"/>
      <c r="I4520" s="152"/>
    </row>
    <row r="4521" spans="3:9" x14ac:dyDescent="0.2">
      <c r="C4521" s="152"/>
      <c r="D4521" s="152"/>
      <c r="E4521" s="152"/>
      <c r="F4521" s="153"/>
      <c r="G4521" s="153"/>
      <c r="H4521" s="154"/>
      <c r="I4521" s="152"/>
    </row>
    <row r="4522" spans="3:9" x14ac:dyDescent="0.2">
      <c r="C4522" s="152"/>
      <c r="D4522" s="152"/>
      <c r="E4522" s="152"/>
      <c r="F4522" s="153"/>
      <c r="G4522" s="153"/>
      <c r="H4522" s="154"/>
      <c r="I4522" s="152"/>
    </row>
    <row r="4523" spans="3:9" x14ac:dyDescent="0.2">
      <c r="C4523" s="152"/>
      <c r="D4523" s="152"/>
      <c r="E4523" s="152"/>
      <c r="F4523" s="153"/>
      <c r="G4523" s="153"/>
      <c r="H4523" s="154"/>
      <c r="I4523" s="152"/>
    </row>
    <row r="4524" spans="3:9" x14ac:dyDescent="0.2">
      <c r="C4524" s="152"/>
      <c r="D4524" s="152"/>
      <c r="E4524" s="152"/>
      <c r="F4524" s="153"/>
      <c r="G4524" s="153"/>
      <c r="H4524" s="154"/>
      <c r="I4524" s="152"/>
    </row>
    <row r="4525" spans="3:9" x14ac:dyDescent="0.2">
      <c r="C4525" s="152"/>
      <c r="D4525" s="152"/>
      <c r="E4525" s="152"/>
      <c r="F4525" s="153"/>
      <c r="G4525" s="153"/>
      <c r="H4525" s="154"/>
      <c r="I4525" s="152"/>
    </row>
    <row r="4526" spans="3:9" x14ac:dyDescent="0.2">
      <c r="C4526" s="152"/>
      <c r="D4526" s="152"/>
      <c r="E4526" s="152"/>
      <c r="F4526" s="153"/>
      <c r="G4526" s="153"/>
      <c r="H4526" s="154"/>
      <c r="I4526" s="152"/>
    </row>
    <row r="4527" spans="3:9" x14ac:dyDescent="0.2">
      <c r="C4527" s="152"/>
      <c r="D4527" s="152"/>
      <c r="E4527" s="152"/>
      <c r="F4527" s="153"/>
      <c r="G4527" s="153"/>
      <c r="H4527" s="154"/>
      <c r="I4527" s="152"/>
    </row>
    <row r="4528" spans="3:9" x14ac:dyDescent="0.2">
      <c r="C4528" s="152"/>
      <c r="D4528" s="152"/>
      <c r="E4528" s="152"/>
      <c r="F4528" s="153"/>
      <c r="G4528" s="153"/>
      <c r="H4528" s="154"/>
      <c r="I4528" s="152"/>
    </row>
    <row r="4529" spans="3:9" x14ac:dyDescent="0.2">
      <c r="C4529" s="152"/>
      <c r="D4529" s="152"/>
      <c r="E4529" s="152"/>
      <c r="F4529" s="153"/>
      <c r="G4529" s="153"/>
      <c r="H4529" s="154"/>
      <c r="I4529" s="152"/>
    </row>
    <row r="4530" spans="3:9" x14ac:dyDescent="0.2">
      <c r="C4530" s="152"/>
      <c r="D4530" s="152"/>
      <c r="E4530" s="152"/>
      <c r="F4530" s="153"/>
      <c r="G4530" s="153"/>
      <c r="H4530" s="154"/>
      <c r="I4530" s="152"/>
    </row>
    <row r="4531" spans="3:9" x14ac:dyDescent="0.2">
      <c r="C4531" s="152"/>
      <c r="D4531" s="152"/>
      <c r="E4531" s="152"/>
      <c r="F4531" s="153"/>
      <c r="G4531" s="153"/>
      <c r="H4531" s="154"/>
      <c r="I4531" s="152"/>
    </row>
    <row r="4532" spans="3:9" x14ac:dyDescent="0.2">
      <c r="C4532" s="152"/>
      <c r="D4532" s="152"/>
      <c r="E4532" s="152"/>
      <c r="F4532" s="153"/>
      <c r="G4532" s="153"/>
      <c r="H4532" s="154"/>
      <c r="I4532" s="152"/>
    </row>
    <row r="4533" spans="3:9" x14ac:dyDescent="0.2">
      <c r="C4533" s="152"/>
      <c r="D4533" s="152"/>
      <c r="E4533" s="152"/>
      <c r="F4533" s="153"/>
      <c r="G4533" s="153"/>
      <c r="H4533" s="154"/>
      <c r="I4533" s="152"/>
    </row>
    <row r="4534" spans="3:9" x14ac:dyDescent="0.2">
      <c r="C4534" s="152"/>
      <c r="D4534" s="152"/>
      <c r="E4534" s="152"/>
      <c r="F4534" s="153"/>
      <c r="G4534" s="153"/>
      <c r="H4534" s="154"/>
      <c r="I4534" s="152"/>
    </row>
    <row r="4535" spans="3:9" x14ac:dyDescent="0.2">
      <c r="C4535" s="152"/>
      <c r="D4535" s="152"/>
      <c r="E4535" s="152"/>
      <c r="F4535" s="153"/>
      <c r="G4535" s="153"/>
      <c r="H4535" s="154"/>
      <c r="I4535" s="152"/>
    </row>
    <row r="4536" spans="3:9" x14ac:dyDescent="0.2">
      <c r="C4536" s="152"/>
      <c r="D4536" s="152"/>
      <c r="E4536" s="152"/>
      <c r="F4536" s="153"/>
      <c r="G4536" s="153"/>
      <c r="H4536" s="154"/>
      <c r="I4536" s="152"/>
    </row>
    <row r="4537" spans="3:9" x14ac:dyDescent="0.2">
      <c r="C4537" s="152"/>
      <c r="D4537" s="152"/>
      <c r="E4537" s="152"/>
      <c r="F4537" s="153"/>
      <c r="G4537" s="153"/>
      <c r="H4537" s="154"/>
      <c r="I4537" s="152"/>
    </row>
    <row r="4538" spans="3:9" x14ac:dyDescent="0.2">
      <c r="C4538" s="152"/>
      <c r="D4538" s="152"/>
      <c r="E4538" s="152"/>
      <c r="F4538" s="153"/>
      <c r="G4538" s="153"/>
      <c r="H4538" s="154"/>
      <c r="I4538" s="152"/>
    </row>
    <row r="4539" spans="3:9" x14ac:dyDescent="0.2">
      <c r="C4539" s="152"/>
      <c r="D4539" s="152"/>
      <c r="E4539" s="152"/>
      <c r="F4539" s="153"/>
      <c r="G4539" s="153"/>
      <c r="H4539" s="154"/>
      <c r="I4539" s="152"/>
    </row>
    <row r="4540" spans="3:9" x14ac:dyDescent="0.2">
      <c r="C4540" s="152"/>
      <c r="D4540" s="152"/>
      <c r="E4540" s="152"/>
      <c r="F4540" s="153"/>
      <c r="G4540" s="153"/>
      <c r="H4540" s="154"/>
      <c r="I4540" s="152"/>
    </row>
    <row r="4541" spans="3:9" x14ac:dyDescent="0.2">
      <c r="C4541" s="152"/>
      <c r="D4541" s="152"/>
      <c r="E4541" s="152"/>
      <c r="F4541" s="153"/>
      <c r="G4541" s="153"/>
      <c r="H4541" s="154"/>
      <c r="I4541" s="152"/>
    </row>
    <row r="4542" spans="3:9" x14ac:dyDescent="0.2">
      <c r="C4542" s="152"/>
      <c r="D4542" s="152"/>
      <c r="E4542" s="152"/>
      <c r="F4542" s="153"/>
      <c r="G4542" s="153"/>
      <c r="H4542" s="154"/>
      <c r="I4542" s="152"/>
    </row>
    <row r="4543" spans="3:9" x14ac:dyDescent="0.2">
      <c r="C4543" s="152"/>
      <c r="D4543" s="152"/>
      <c r="E4543" s="152"/>
      <c r="F4543" s="153"/>
      <c r="G4543" s="153"/>
      <c r="H4543" s="154"/>
      <c r="I4543" s="152"/>
    </row>
    <row r="4544" spans="3:9" x14ac:dyDescent="0.2">
      <c r="C4544" s="152"/>
      <c r="D4544" s="152"/>
      <c r="E4544" s="152"/>
      <c r="F4544" s="153"/>
      <c r="G4544" s="153"/>
      <c r="H4544" s="154"/>
      <c r="I4544" s="152"/>
    </row>
    <row r="4545" spans="3:9" x14ac:dyDescent="0.2">
      <c r="C4545" s="152"/>
      <c r="D4545" s="152"/>
      <c r="E4545" s="152"/>
      <c r="F4545" s="153"/>
      <c r="G4545" s="153"/>
      <c r="H4545" s="154"/>
      <c r="I4545" s="152"/>
    </row>
    <row r="4546" spans="3:9" x14ac:dyDescent="0.2">
      <c r="C4546" s="152"/>
      <c r="D4546" s="152"/>
      <c r="E4546" s="152"/>
      <c r="F4546" s="153"/>
      <c r="G4546" s="153"/>
      <c r="H4546" s="154"/>
      <c r="I4546" s="152"/>
    </row>
    <row r="4547" spans="3:9" x14ac:dyDescent="0.2">
      <c r="C4547" s="152"/>
      <c r="D4547" s="152"/>
      <c r="E4547" s="152"/>
      <c r="F4547" s="153"/>
      <c r="G4547" s="153"/>
      <c r="H4547" s="154"/>
      <c r="I4547" s="152"/>
    </row>
    <row r="4548" spans="3:9" x14ac:dyDescent="0.2">
      <c r="C4548" s="152"/>
      <c r="D4548" s="152"/>
      <c r="E4548" s="152"/>
      <c r="F4548" s="153"/>
      <c r="G4548" s="153"/>
      <c r="H4548" s="154"/>
      <c r="I4548" s="152"/>
    </row>
    <row r="4549" spans="3:9" x14ac:dyDescent="0.2">
      <c r="C4549" s="152"/>
      <c r="D4549" s="152"/>
      <c r="E4549" s="152"/>
      <c r="F4549" s="153"/>
      <c r="G4549" s="153"/>
      <c r="H4549" s="154"/>
      <c r="I4549" s="152"/>
    </row>
    <row r="4550" spans="3:9" x14ac:dyDescent="0.2">
      <c r="C4550" s="152"/>
      <c r="D4550" s="152"/>
      <c r="E4550" s="152"/>
      <c r="F4550" s="153"/>
      <c r="G4550" s="153"/>
      <c r="H4550" s="154"/>
      <c r="I4550" s="152"/>
    </row>
    <row r="4551" spans="3:9" x14ac:dyDescent="0.2">
      <c r="C4551" s="152"/>
      <c r="D4551" s="152"/>
      <c r="E4551" s="152"/>
      <c r="F4551" s="153"/>
      <c r="G4551" s="153"/>
      <c r="H4551" s="154"/>
      <c r="I4551" s="152"/>
    </row>
    <row r="4552" spans="3:9" x14ac:dyDescent="0.2">
      <c r="C4552" s="152"/>
      <c r="D4552" s="152"/>
      <c r="E4552" s="152"/>
      <c r="F4552" s="153"/>
      <c r="G4552" s="153"/>
      <c r="H4552" s="154"/>
      <c r="I4552" s="152"/>
    </row>
    <row r="4553" spans="3:9" x14ac:dyDescent="0.2">
      <c r="C4553" s="152"/>
      <c r="D4553" s="152"/>
      <c r="E4553" s="152"/>
      <c r="F4553" s="153"/>
      <c r="G4553" s="153"/>
      <c r="H4553" s="154"/>
      <c r="I4553" s="152"/>
    </row>
    <row r="4554" spans="3:9" x14ac:dyDescent="0.2">
      <c r="C4554" s="152"/>
      <c r="D4554" s="152"/>
      <c r="E4554" s="152"/>
      <c r="F4554" s="153"/>
      <c r="G4554" s="153"/>
      <c r="H4554" s="154"/>
      <c r="I4554" s="152"/>
    </row>
    <row r="4555" spans="3:9" x14ac:dyDescent="0.2">
      <c r="C4555" s="152"/>
      <c r="D4555" s="152"/>
      <c r="E4555" s="152"/>
      <c r="F4555" s="153"/>
      <c r="G4555" s="153"/>
      <c r="H4555" s="154"/>
      <c r="I4555" s="152"/>
    </row>
    <row r="4556" spans="3:9" x14ac:dyDescent="0.2">
      <c r="C4556" s="152"/>
      <c r="D4556" s="152"/>
      <c r="E4556" s="152"/>
      <c r="F4556" s="153"/>
      <c r="G4556" s="153"/>
      <c r="H4556" s="154"/>
      <c r="I4556" s="152"/>
    </row>
    <row r="4557" spans="3:9" x14ac:dyDescent="0.2">
      <c r="C4557" s="152"/>
      <c r="D4557" s="152"/>
      <c r="E4557" s="152"/>
      <c r="F4557" s="153"/>
      <c r="G4557" s="153"/>
      <c r="H4557" s="154"/>
      <c r="I4557" s="152"/>
    </row>
    <row r="4558" spans="3:9" x14ac:dyDescent="0.2">
      <c r="C4558" s="152"/>
      <c r="D4558" s="152"/>
      <c r="E4558" s="152"/>
      <c r="F4558" s="153"/>
      <c r="G4558" s="153"/>
      <c r="H4558" s="154"/>
      <c r="I4558" s="152"/>
    </row>
    <row r="4559" spans="3:9" x14ac:dyDescent="0.2">
      <c r="C4559" s="152"/>
      <c r="D4559" s="152"/>
      <c r="E4559" s="152"/>
      <c r="F4559" s="153"/>
      <c r="G4559" s="153"/>
      <c r="H4559" s="154"/>
      <c r="I4559" s="152"/>
    </row>
    <row r="4560" spans="3:9" x14ac:dyDescent="0.2">
      <c r="C4560" s="152"/>
      <c r="D4560" s="152"/>
      <c r="E4560" s="152"/>
      <c r="F4560" s="153"/>
      <c r="G4560" s="153"/>
      <c r="H4560" s="154"/>
      <c r="I4560" s="152"/>
    </row>
    <row r="4561" spans="3:9" x14ac:dyDescent="0.2">
      <c r="C4561" s="152"/>
      <c r="D4561" s="152"/>
      <c r="E4561" s="152"/>
      <c r="F4561" s="153"/>
      <c r="G4561" s="153"/>
      <c r="H4561" s="154"/>
      <c r="I4561" s="152"/>
    </row>
    <row r="4562" spans="3:9" x14ac:dyDescent="0.2">
      <c r="C4562" s="152"/>
      <c r="D4562" s="152"/>
      <c r="E4562" s="152"/>
      <c r="F4562" s="153"/>
      <c r="G4562" s="153"/>
      <c r="H4562" s="154"/>
      <c r="I4562" s="152"/>
    </row>
    <row r="4563" spans="3:9" x14ac:dyDescent="0.2">
      <c r="C4563" s="152"/>
      <c r="D4563" s="152"/>
      <c r="E4563" s="152"/>
      <c r="F4563" s="153"/>
      <c r="G4563" s="153"/>
      <c r="H4563" s="154"/>
      <c r="I4563" s="152"/>
    </row>
    <row r="4564" spans="3:9" x14ac:dyDescent="0.2">
      <c r="C4564" s="152"/>
      <c r="D4564" s="152"/>
      <c r="E4564" s="152"/>
      <c r="F4564" s="153"/>
      <c r="G4564" s="153"/>
      <c r="H4564" s="154"/>
      <c r="I4564" s="152"/>
    </row>
    <row r="4565" spans="3:9" x14ac:dyDescent="0.2">
      <c r="C4565" s="152"/>
      <c r="D4565" s="152"/>
      <c r="E4565" s="152"/>
      <c r="F4565" s="153"/>
      <c r="G4565" s="153"/>
      <c r="H4565" s="154"/>
      <c r="I4565" s="152"/>
    </row>
    <row r="4566" spans="3:9" x14ac:dyDescent="0.2">
      <c r="C4566" s="152"/>
      <c r="D4566" s="152"/>
      <c r="E4566" s="152"/>
      <c r="F4566" s="153"/>
      <c r="G4566" s="153"/>
      <c r="H4566" s="154"/>
      <c r="I4566" s="152"/>
    </row>
    <row r="4567" spans="3:9" x14ac:dyDescent="0.2">
      <c r="C4567" s="152"/>
      <c r="D4567" s="152"/>
      <c r="E4567" s="152"/>
      <c r="F4567" s="153"/>
      <c r="G4567" s="153"/>
      <c r="H4567" s="154"/>
      <c r="I4567" s="152"/>
    </row>
    <row r="4568" spans="3:9" x14ac:dyDescent="0.2">
      <c r="C4568" s="152"/>
      <c r="D4568" s="152"/>
      <c r="E4568" s="152"/>
      <c r="F4568" s="153"/>
      <c r="G4568" s="153"/>
      <c r="H4568" s="154"/>
      <c r="I4568" s="152"/>
    </row>
    <row r="4569" spans="3:9" x14ac:dyDescent="0.2">
      <c r="C4569" s="152"/>
      <c r="D4569" s="152"/>
      <c r="E4569" s="152"/>
      <c r="F4569" s="153"/>
      <c r="G4569" s="153"/>
      <c r="H4569" s="154"/>
      <c r="I4569" s="152"/>
    </row>
    <row r="4570" spans="3:9" x14ac:dyDescent="0.2">
      <c r="C4570" s="152"/>
      <c r="D4570" s="152"/>
      <c r="E4570" s="152"/>
      <c r="F4570" s="153"/>
      <c r="G4570" s="153"/>
      <c r="H4570" s="154"/>
      <c r="I4570" s="152"/>
    </row>
    <row r="4571" spans="3:9" x14ac:dyDescent="0.2">
      <c r="C4571" s="152"/>
      <c r="D4571" s="152"/>
      <c r="E4571" s="152"/>
      <c r="F4571" s="153"/>
      <c r="G4571" s="153"/>
      <c r="H4571" s="154"/>
      <c r="I4571" s="152"/>
    </row>
    <row r="4572" spans="3:9" x14ac:dyDescent="0.2">
      <c r="C4572" s="152"/>
      <c r="D4572" s="152"/>
      <c r="E4572" s="152"/>
      <c r="F4572" s="153"/>
      <c r="G4572" s="153"/>
      <c r="H4572" s="154"/>
      <c r="I4572" s="152"/>
    </row>
    <row r="4573" spans="3:9" x14ac:dyDescent="0.2">
      <c r="C4573" s="152"/>
      <c r="D4573" s="152"/>
      <c r="E4573" s="152"/>
      <c r="F4573" s="153"/>
      <c r="G4573" s="153"/>
      <c r="H4573" s="154"/>
      <c r="I4573" s="152"/>
    </row>
    <row r="4574" spans="3:9" x14ac:dyDescent="0.2">
      <c r="C4574" s="152"/>
      <c r="D4574" s="152"/>
      <c r="E4574" s="152"/>
      <c r="F4574" s="153"/>
      <c r="G4574" s="153"/>
      <c r="H4574" s="154"/>
      <c r="I4574" s="152"/>
    </row>
    <row r="4575" spans="3:9" x14ac:dyDescent="0.2">
      <c r="C4575" s="152"/>
      <c r="D4575" s="152"/>
      <c r="E4575" s="152"/>
      <c r="F4575" s="153"/>
      <c r="G4575" s="153"/>
      <c r="H4575" s="154"/>
      <c r="I4575" s="152"/>
    </row>
    <row r="4576" spans="3:9" x14ac:dyDescent="0.2">
      <c r="C4576" s="152"/>
      <c r="D4576" s="152"/>
      <c r="E4576" s="152"/>
      <c r="F4576" s="153"/>
      <c r="G4576" s="153"/>
      <c r="H4576" s="154"/>
      <c r="I4576" s="152"/>
    </row>
    <row r="4577" spans="3:9" x14ac:dyDescent="0.2">
      <c r="C4577" s="152"/>
      <c r="D4577" s="152"/>
      <c r="E4577" s="152"/>
      <c r="F4577" s="153"/>
      <c r="G4577" s="153"/>
      <c r="H4577" s="154"/>
      <c r="I4577" s="152"/>
    </row>
    <row r="4578" spans="3:9" x14ac:dyDescent="0.2">
      <c r="C4578" s="152"/>
      <c r="D4578" s="152"/>
      <c r="E4578" s="152"/>
      <c r="F4578" s="153"/>
      <c r="G4578" s="153"/>
      <c r="H4578" s="154"/>
      <c r="I4578" s="152"/>
    </row>
    <row r="4579" spans="3:9" x14ac:dyDescent="0.2">
      <c r="C4579" s="152"/>
      <c r="D4579" s="152"/>
      <c r="E4579" s="152"/>
      <c r="F4579" s="153"/>
      <c r="G4579" s="153"/>
      <c r="H4579" s="154"/>
      <c r="I4579" s="152"/>
    </row>
    <row r="4580" spans="3:9" x14ac:dyDescent="0.2">
      <c r="C4580" s="152"/>
      <c r="D4580" s="152"/>
      <c r="E4580" s="152"/>
      <c r="F4580" s="153"/>
      <c r="G4580" s="153"/>
      <c r="H4580" s="154"/>
      <c r="I4580" s="152"/>
    </row>
    <row r="4581" spans="3:9" x14ac:dyDescent="0.2">
      <c r="C4581" s="152"/>
      <c r="D4581" s="152"/>
      <c r="E4581" s="152"/>
      <c r="F4581" s="153"/>
      <c r="G4581" s="153"/>
      <c r="H4581" s="154"/>
      <c r="I4581" s="152"/>
    </row>
    <row r="4582" spans="3:9" x14ac:dyDescent="0.2">
      <c r="C4582" s="152"/>
      <c r="D4582" s="152"/>
      <c r="E4582" s="152"/>
      <c r="F4582" s="153"/>
      <c r="G4582" s="153"/>
      <c r="H4582" s="154"/>
      <c r="I4582" s="152"/>
    </row>
    <row r="4583" spans="3:9" x14ac:dyDescent="0.2">
      <c r="C4583" s="152"/>
      <c r="D4583" s="152"/>
      <c r="E4583" s="152"/>
      <c r="F4583" s="153"/>
      <c r="G4583" s="153"/>
      <c r="H4583" s="154"/>
      <c r="I4583" s="152"/>
    </row>
    <row r="4584" spans="3:9" x14ac:dyDescent="0.2">
      <c r="C4584" s="152"/>
      <c r="D4584" s="152"/>
      <c r="E4584" s="152"/>
      <c r="F4584" s="153"/>
      <c r="G4584" s="153"/>
      <c r="H4584" s="154"/>
      <c r="I4584" s="152"/>
    </row>
    <row r="4585" spans="3:9" x14ac:dyDescent="0.2">
      <c r="C4585" s="152"/>
      <c r="D4585" s="152"/>
      <c r="E4585" s="152"/>
      <c r="F4585" s="153"/>
      <c r="G4585" s="153"/>
      <c r="H4585" s="154"/>
      <c r="I4585" s="152"/>
    </row>
    <row r="4586" spans="3:9" x14ac:dyDescent="0.2">
      <c r="C4586" s="152"/>
      <c r="D4586" s="152"/>
      <c r="E4586" s="152"/>
      <c r="F4586" s="153"/>
      <c r="G4586" s="153"/>
      <c r="H4586" s="154"/>
      <c r="I4586" s="152"/>
    </row>
    <row r="4587" spans="3:9" x14ac:dyDescent="0.2">
      <c r="C4587" s="152"/>
      <c r="D4587" s="152"/>
      <c r="E4587" s="152"/>
      <c r="F4587" s="153"/>
      <c r="G4587" s="153"/>
      <c r="H4587" s="154"/>
      <c r="I4587" s="152"/>
    </row>
    <row r="4588" spans="3:9" x14ac:dyDescent="0.2">
      <c r="C4588" s="152"/>
      <c r="D4588" s="152"/>
      <c r="E4588" s="152"/>
      <c r="F4588" s="153"/>
      <c r="G4588" s="153"/>
      <c r="H4588" s="154"/>
      <c r="I4588" s="152"/>
    </row>
    <row r="4589" spans="3:9" x14ac:dyDescent="0.2">
      <c r="C4589" s="152"/>
      <c r="D4589" s="152"/>
      <c r="E4589" s="152"/>
      <c r="F4589" s="153"/>
      <c r="G4589" s="153"/>
      <c r="H4589" s="154"/>
      <c r="I4589" s="152"/>
    </row>
    <row r="4590" spans="3:9" x14ac:dyDescent="0.2">
      <c r="C4590" s="152"/>
      <c r="D4590" s="152"/>
      <c r="E4590" s="152"/>
      <c r="F4590" s="153"/>
      <c r="G4590" s="153"/>
      <c r="H4590" s="154"/>
      <c r="I4590" s="152"/>
    </row>
    <row r="4591" spans="3:9" x14ac:dyDescent="0.2">
      <c r="C4591" s="152"/>
      <c r="D4591" s="152"/>
      <c r="E4591" s="152"/>
      <c r="F4591" s="153"/>
      <c r="G4591" s="153"/>
      <c r="H4591" s="154"/>
      <c r="I4591" s="152"/>
    </row>
    <row r="4592" spans="3:9" x14ac:dyDescent="0.2">
      <c r="C4592" s="152"/>
      <c r="D4592" s="152"/>
      <c r="E4592" s="152"/>
      <c r="F4592" s="153"/>
      <c r="G4592" s="153"/>
      <c r="H4592" s="154"/>
      <c r="I4592" s="152"/>
    </row>
    <row r="4593" spans="3:9" x14ac:dyDescent="0.2">
      <c r="C4593" s="152"/>
      <c r="D4593" s="152"/>
      <c r="E4593" s="152"/>
      <c r="F4593" s="153"/>
      <c r="G4593" s="153"/>
      <c r="H4593" s="154"/>
      <c r="I4593" s="152"/>
    </row>
    <row r="4594" spans="3:9" x14ac:dyDescent="0.2">
      <c r="C4594" s="152"/>
      <c r="D4594" s="152"/>
      <c r="E4594" s="152"/>
      <c r="F4594" s="153"/>
      <c r="G4594" s="153"/>
      <c r="H4594" s="154"/>
      <c r="I4594" s="152"/>
    </row>
    <row r="4595" spans="3:9" x14ac:dyDescent="0.2">
      <c r="C4595" s="152"/>
      <c r="D4595" s="152"/>
      <c r="E4595" s="152"/>
      <c r="F4595" s="153"/>
      <c r="G4595" s="153"/>
      <c r="H4595" s="154"/>
      <c r="I4595" s="152"/>
    </row>
    <row r="4596" spans="3:9" x14ac:dyDescent="0.2">
      <c r="C4596" s="152"/>
      <c r="D4596" s="152"/>
      <c r="E4596" s="152"/>
      <c r="F4596" s="153"/>
      <c r="G4596" s="153"/>
      <c r="H4596" s="154"/>
      <c r="I4596" s="152"/>
    </row>
    <row r="4597" spans="3:9" x14ac:dyDescent="0.2">
      <c r="C4597" s="152"/>
      <c r="D4597" s="152"/>
      <c r="E4597" s="152"/>
      <c r="F4597" s="153"/>
      <c r="G4597" s="153"/>
      <c r="H4597" s="154"/>
      <c r="I4597" s="152"/>
    </row>
    <row r="4598" spans="3:9" x14ac:dyDescent="0.2">
      <c r="C4598" s="152"/>
      <c r="D4598" s="152"/>
      <c r="E4598" s="152"/>
      <c r="F4598" s="153"/>
      <c r="G4598" s="153"/>
      <c r="H4598" s="154"/>
      <c r="I4598" s="152"/>
    </row>
    <row r="4599" spans="3:9" x14ac:dyDescent="0.2">
      <c r="C4599" s="152"/>
      <c r="D4599" s="152"/>
      <c r="E4599" s="152"/>
      <c r="F4599" s="153"/>
      <c r="G4599" s="153"/>
      <c r="H4599" s="154"/>
      <c r="I4599" s="152"/>
    </row>
    <row r="4600" spans="3:9" x14ac:dyDescent="0.2">
      <c r="C4600" s="152"/>
      <c r="D4600" s="152"/>
      <c r="E4600" s="152"/>
      <c r="F4600" s="153"/>
      <c r="G4600" s="153"/>
      <c r="H4600" s="154"/>
      <c r="I4600" s="152"/>
    </row>
    <row r="4601" spans="3:9" x14ac:dyDescent="0.2">
      <c r="C4601" s="152"/>
      <c r="D4601" s="152"/>
      <c r="E4601" s="152"/>
      <c r="F4601" s="153"/>
      <c r="G4601" s="153"/>
      <c r="H4601" s="154"/>
      <c r="I4601" s="152"/>
    </row>
    <row r="4602" spans="3:9" x14ac:dyDescent="0.2">
      <c r="C4602" s="152"/>
      <c r="D4602" s="152"/>
      <c r="E4602" s="152"/>
      <c r="F4602" s="153"/>
      <c r="G4602" s="153"/>
      <c r="H4602" s="154"/>
      <c r="I4602" s="152"/>
    </row>
    <row r="4603" spans="3:9" x14ac:dyDescent="0.2">
      <c r="C4603" s="152"/>
      <c r="D4603" s="152"/>
      <c r="E4603" s="152"/>
      <c r="F4603" s="153"/>
      <c r="G4603" s="153"/>
      <c r="H4603" s="154"/>
      <c r="I4603" s="152"/>
    </row>
    <row r="4604" spans="3:9" x14ac:dyDescent="0.2">
      <c r="C4604" s="152"/>
      <c r="D4604" s="152"/>
      <c r="E4604" s="152"/>
      <c r="F4604" s="153"/>
      <c r="G4604" s="153"/>
      <c r="H4604" s="154"/>
      <c r="I4604" s="152"/>
    </row>
    <row r="4605" spans="3:9" x14ac:dyDescent="0.2">
      <c r="C4605" s="152"/>
      <c r="D4605" s="152"/>
      <c r="E4605" s="152"/>
      <c r="F4605" s="153"/>
      <c r="G4605" s="153"/>
      <c r="H4605" s="154"/>
      <c r="I4605" s="152"/>
    </row>
    <row r="4606" spans="3:9" x14ac:dyDescent="0.2">
      <c r="C4606" s="152"/>
      <c r="D4606" s="152"/>
      <c r="E4606" s="152"/>
      <c r="F4606" s="153"/>
      <c r="G4606" s="153"/>
      <c r="H4606" s="154"/>
      <c r="I4606" s="152"/>
    </row>
    <row r="4607" spans="3:9" x14ac:dyDescent="0.2">
      <c r="C4607" s="152"/>
      <c r="D4607" s="152"/>
      <c r="E4607" s="152"/>
      <c r="F4607" s="153"/>
      <c r="G4607" s="153"/>
      <c r="H4607" s="154"/>
      <c r="I4607" s="152"/>
    </row>
    <row r="4608" spans="3:9" x14ac:dyDescent="0.2">
      <c r="C4608" s="152"/>
      <c r="D4608" s="152"/>
      <c r="E4608" s="152"/>
      <c r="F4608" s="153"/>
      <c r="G4608" s="153"/>
      <c r="H4608" s="154"/>
      <c r="I4608" s="152"/>
    </row>
    <row r="4609" spans="3:9" x14ac:dyDescent="0.2">
      <c r="C4609" s="152"/>
      <c r="D4609" s="152"/>
      <c r="E4609" s="152"/>
      <c r="F4609" s="153"/>
      <c r="G4609" s="153"/>
      <c r="H4609" s="154"/>
      <c r="I4609" s="152"/>
    </row>
    <row r="4610" spans="3:9" x14ac:dyDescent="0.2">
      <c r="C4610" s="152"/>
      <c r="D4610" s="152"/>
      <c r="E4610" s="152"/>
      <c r="F4610" s="153"/>
      <c r="G4610" s="153"/>
      <c r="H4610" s="154"/>
      <c r="I4610" s="152"/>
    </row>
    <row r="4611" spans="3:9" x14ac:dyDescent="0.2">
      <c r="C4611" s="152"/>
      <c r="D4611" s="152"/>
      <c r="E4611" s="152"/>
      <c r="F4611" s="153"/>
      <c r="G4611" s="153"/>
      <c r="H4611" s="154"/>
      <c r="I4611" s="152"/>
    </row>
    <row r="4612" spans="3:9" x14ac:dyDescent="0.2">
      <c r="C4612" s="152"/>
      <c r="D4612" s="152"/>
      <c r="E4612" s="152"/>
      <c r="F4612" s="153"/>
      <c r="G4612" s="153"/>
      <c r="H4612" s="154"/>
      <c r="I4612" s="152"/>
    </row>
    <row r="4613" spans="3:9" x14ac:dyDescent="0.2">
      <c r="C4613" s="152"/>
      <c r="D4613" s="152"/>
      <c r="E4613" s="152"/>
      <c r="F4613" s="153"/>
      <c r="G4613" s="153"/>
      <c r="H4613" s="154"/>
      <c r="I4613" s="152"/>
    </row>
    <row r="4614" spans="3:9" x14ac:dyDescent="0.2">
      <c r="C4614" s="152"/>
      <c r="D4614" s="152"/>
      <c r="E4614" s="152"/>
      <c r="F4614" s="153"/>
      <c r="G4614" s="153"/>
      <c r="H4614" s="154"/>
      <c r="I4614" s="152"/>
    </row>
    <row r="4615" spans="3:9" x14ac:dyDescent="0.2">
      <c r="C4615" s="152"/>
      <c r="D4615" s="152"/>
      <c r="E4615" s="152"/>
      <c r="F4615" s="153"/>
      <c r="G4615" s="153"/>
      <c r="H4615" s="154"/>
      <c r="I4615" s="152"/>
    </row>
    <row r="4616" spans="3:9" x14ac:dyDescent="0.2">
      <c r="C4616" s="152"/>
      <c r="D4616" s="152"/>
      <c r="E4616" s="152"/>
      <c r="F4616" s="153"/>
      <c r="G4616" s="153"/>
      <c r="H4616" s="154"/>
      <c r="I4616" s="152"/>
    </row>
    <row r="4617" spans="3:9" x14ac:dyDescent="0.2">
      <c r="C4617" s="152"/>
      <c r="D4617" s="152"/>
      <c r="E4617" s="152"/>
      <c r="F4617" s="153"/>
      <c r="G4617" s="153"/>
      <c r="H4617" s="154"/>
      <c r="I4617" s="152"/>
    </row>
    <row r="4618" spans="3:9" x14ac:dyDescent="0.2">
      <c r="C4618" s="152"/>
      <c r="D4618" s="152"/>
      <c r="E4618" s="152"/>
      <c r="F4618" s="153"/>
      <c r="G4618" s="153"/>
      <c r="H4618" s="154"/>
      <c r="I4618" s="152"/>
    </row>
    <row r="4619" spans="3:9" x14ac:dyDescent="0.2">
      <c r="C4619" s="152"/>
      <c r="D4619" s="152"/>
      <c r="E4619" s="152"/>
      <c r="F4619" s="153"/>
      <c r="G4619" s="153"/>
      <c r="H4619" s="154"/>
      <c r="I4619" s="152"/>
    </row>
    <row r="4620" spans="3:9" x14ac:dyDescent="0.2">
      <c r="C4620" s="152"/>
      <c r="D4620" s="152"/>
      <c r="E4620" s="152"/>
      <c r="F4620" s="153"/>
      <c r="G4620" s="153"/>
      <c r="H4620" s="154"/>
      <c r="I4620" s="152"/>
    </row>
    <row r="4621" spans="3:9" x14ac:dyDescent="0.2">
      <c r="C4621" s="152"/>
      <c r="D4621" s="152"/>
      <c r="E4621" s="152"/>
      <c r="F4621" s="153"/>
      <c r="G4621" s="153"/>
      <c r="H4621" s="154"/>
      <c r="I4621" s="152"/>
    </row>
    <row r="4622" spans="3:9" x14ac:dyDescent="0.2">
      <c r="C4622" s="152"/>
      <c r="D4622" s="152"/>
      <c r="E4622" s="152"/>
      <c r="F4622" s="153"/>
      <c r="G4622" s="153"/>
      <c r="H4622" s="154"/>
      <c r="I4622" s="152"/>
    </row>
    <row r="4623" spans="3:9" x14ac:dyDescent="0.2">
      <c r="C4623" s="152"/>
      <c r="D4623" s="152"/>
      <c r="E4623" s="152"/>
      <c r="F4623" s="153"/>
      <c r="G4623" s="153"/>
      <c r="H4623" s="154"/>
      <c r="I4623" s="152"/>
    </row>
    <row r="4624" spans="3:9" x14ac:dyDescent="0.2">
      <c r="C4624" s="152"/>
      <c r="D4624" s="152"/>
      <c r="E4624" s="152"/>
      <c r="F4624" s="153"/>
      <c r="G4624" s="153"/>
      <c r="H4624" s="154"/>
      <c r="I4624" s="152"/>
    </row>
    <row r="4625" spans="3:9" x14ac:dyDescent="0.2">
      <c r="C4625" s="152"/>
      <c r="D4625" s="152"/>
      <c r="E4625" s="152"/>
      <c r="F4625" s="153"/>
      <c r="G4625" s="153"/>
      <c r="H4625" s="154"/>
      <c r="I4625" s="152"/>
    </row>
    <row r="4626" spans="3:9" x14ac:dyDescent="0.2">
      <c r="C4626" s="152"/>
      <c r="D4626" s="152"/>
      <c r="E4626" s="152"/>
      <c r="F4626" s="153"/>
      <c r="G4626" s="153"/>
      <c r="H4626" s="154"/>
      <c r="I4626" s="152"/>
    </row>
    <row r="4627" spans="3:9" x14ac:dyDescent="0.2">
      <c r="C4627" s="152"/>
      <c r="D4627" s="152"/>
      <c r="E4627" s="152"/>
      <c r="F4627" s="153"/>
      <c r="G4627" s="153"/>
      <c r="H4627" s="154"/>
      <c r="I4627" s="152"/>
    </row>
    <row r="4628" spans="3:9" x14ac:dyDescent="0.2">
      <c r="C4628" s="152"/>
      <c r="D4628" s="152"/>
      <c r="E4628" s="152"/>
      <c r="F4628" s="153"/>
      <c r="G4628" s="153"/>
      <c r="H4628" s="154"/>
      <c r="I4628" s="152"/>
    </row>
    <row r="4629" spans="3:9" x14ac:dyDescent="0.2">
      <c r="C4629" s="152"/>
      <c r="D4629" s="152"/>
      <c r="E4629" s="152"/>
      <c r="F4629" s="153"/>
      <c r="G4629" s="153"/>
      <c r="H4629" s="154"/>
      <c r="I4629" s="152"/>
    </row>
    <row r="4630" spans="3:9" x14ac:dyDescent="0.2">
      <c r="C4630" s="152"/>
      <c r="D4630" s="152"/>
      <c r="E4630" s="152"/>
      <c r="F4630" s="153"/>
      <c r="G4630" s="153"/>
      <c r="H4630" s="154"/>
      <c r="I4630" s="152"/>
    </row>
    <row r="4631" spans="3:9" x14ac:dyDescent="0.2">
      <c r="C4631" s="152"/>
      <c r="D4631" s="152"/>
      <c r="E4631" s="152"/>
      <c r="F4631" s="153"/>
      <c r="G4631" s="153"/>
      <c r="H4631" s="154"/>
      <c r="I4631" s="152"/>
    </row>
    <row r="4632" spans="3:9" x14ac:dyDescent="0.2">
      <c r="C4632" s="152"/>
      <c r="D4632" s="152"/>
      <c r="E4632" s="152"/>
      <c r="F4632" s="153"/>
      <c r="G4632" s="153"/>
      <c r="H4632" s="154"/>
      <c r="I4632" s="152"/>
    </row>
    <row r="4633" spans="3:9" x14ac:dyDescent="0.2">
      <c r="C4633" s="152"/>
      <c r="D4633" s="152"/>
      <c r="E4633" s="152"/>
      <c r="F4633" s="153"/>
      <c r="G4633" s="153"/>
      <c r="H4633" s="154"/>
      <c r="I4633" s="152"/>
    </row>
    <row r="4634" spans="3:9" x14ac:dyDescent="0.2">
      <c r="C4634" s="152"/>
      <c r="D4634" s="152"/>
      <c r="E4634" s="152"/>
      <c r="F4634" s="153"/>
      <c r="G4634" s="153"/>
      <c r="H4634" s="154"/>
      <c r="I4634" s="152"/>
    </row>
    <row r="4635" spans="3:9" x14ac:dyDescent="0.2">
      <c r="C4635" s="152"/>
      <c r="D4635" s="152"/>
      <c r="E4635" s="152"/>
      <c r="F4635" s="153"/>
      <c r="G4635" s="153"/>
      <c r="H4635" s="154"/>
      <c r="I4635" s="152"/>
    </row>
    <row r="4636" spans="3:9" x14ac:dyDescent="0.2">
      <c r="C4636" s="152"/>
      <c r="D4636" s="152"/>
      <c r="E4636" s="152"/>
      <c r="F4636" s="153"/>
      <c r="G4636" s="153"/>
      <c r="H4636" s="154"/>
      <c r="I4636" s="152"/>
    </row>
    <row r="4637" spans="3:9" x14ac:dyDescent="0.2">
      <c r="C4637" s="152"/>
      <c r="D4637" s="152"/>
      <c r="E4637" s="152"/>
      <c r="F4637" s="153"/>
      <c r="G4637" s="153"/>
      <c r="H4637" s="154"/>
      <c r="I4637" s="152"/>
    </row>
    <row r="4638" spans="3:9" x14ac:dyDescent="0.2">
      <c r="C4638" s="152"/>
      <c r="D4638" s="152"/>
      <c r="E4638" s="152"/>
      <c r="F4638" s="153"/>
      <c r="G4638" s="153"/>
      <c r="H4638" s="154"/>
      <c r="I4638" s="152"/>
    </row>
    <row r="4639" spans="3:9" x14ac:dyDescent="0.2">
      <c r="C4639" s="152"/>
      <c r="D4639" s="152"/>
      <c r="E4639" s="152"/>
      <c r="F4639" s="153"/>
      <c r="G4639" s="153"/>
      <c r="H4639" s="154"/>
      <c r="I4639" s="152"/>
    </row>
    <row r="4640" spans="3:9" x14ac:dyDescent="0.2">
      <c r="C4640" s="152"/>
      <c r="D4640" s="152"/>
      <c r="E4640" s="152"/>
      <c r="F4640" s="153"/>
      <c r="G4640" s="153"/>
      <c r="H4640" s="154"/>
      <c r="I4640" s="152"/>
    </row>
    <row r="4641" spans="3:9" x14ac:dyDescent="0.2">
      <c r="C4641" s="152"/>
      <c r="D4641" s="152"/>
      <c r="E4641" s="152"/>
      <c r="F4641" s="153"/>
      <c r="G4641" s="153"/>
      <c r="H4641" s="154"/>
      <c r="I4641" s="152"/>
    </row>
    <row r="4642" spans="3:9" x14ac:dyDescent="0.2">
      <c r="C4642" s="152"/>
      <c r="D4642" s="152"/>
      <c r="E4642" s="152"/>
      <c r="F4642" s="153"/>
      <c r="G4642" s="153"/>
      <c r="H4642" s="154"/>
      <c r="I4642" s="152"/>
    </row>
    <row r="4643" spans="3:9" x14ac:dyDescent="0.2">
      <c r="C4643" s="152"/>
      <c r="D4643" s="152"/>
      <c r="E4643" s="152"/>
      <c r="F4643" s="153"/>
      <c r="G4643" s="153"/>
      <c r="H4643" s="154"/>
      <c r="I4643" s="152"/>
    </row>
    <row r="4644" spans="3:9" x14ac:dyDescent="0.2">
      <c r="C4644" s="152"/>
      <c r="D4644" s="152"/>
      <c r="E4644" s="152"/>
      <c r="F4644" s="153"/>
      <c r="G4644" s="153"/>
      <c r="H4644" s="154"/>
      <c r="I4644" s="152"/>
    </row>
    <row r="4645" spans="3:9" x14ac:dyDescent="0.2">
      <c r="C4645" s="152"/>
      <c r="D4645" s="152"/>
      <c r="E4645" s="152"/>
      <c r="F4645" s="153"/>
      <c r="G4645" s="153"/>
      <c r="H4645" s="154"/>
      <c r="I4645" s="152"/>
    </row>
    <row r="4646" spans="3:9" x14ac:dyDescent="0.2">
      <c r="C4646" s="152"/>
      <c r="D4646" s="152"/>
      <c r="E4646" s="152"/>
      <c r="F4646" s="153"/>
      <c r="G4646" s="153"/>
      <c r="H4646" s="154"/>
      <c r="I4646" s="152"/>
    </row>
    <row r="4647" spans="3:9" x14ac:dyDescent="0.2">
      <c r="C4647" s="152"/>
      <c r="D4647" s="152"/>
      <c r="E4647" s="152"/>
      <c r="F4647" s="153"/>
      <c r="G4647" s="153"/>
      <c r="H4647" s="154"/>
      <c r="I4647" s="152"/>
    </row>
    <row r="4648" spans="3:9" x14ac:dyDescent="0.2">
      <c r="C4648" s="152"/>
      <c r="D4648" s="152"/>
      <c r="E4648" s="152"/>
      <c r="F4648" s="153"/>
      <c r="G4648" s="153"/>
      <c r="H4648" s="154"/>
      <c r="I4648" s="152"/>
    </row>
    <row r="4649" spans="3:9" x14ac:dyDescent="0.2">
      <c r="C4649" s="152"/>
      <c r="D4649" s="152"/>
      <c r="E4649" s="152"/>
      <c r="F4649" s="153"/>
      <c r="G4649" s="153"/>
      <c r="H4649" s="154"/>
      <c r="I4649" s="152"/>
    </row>
    <row r="4650" spans="3:9" x14ac:dyDescent="0.2">
      <c r="C4650" s="152"/>
      <c r="D4650" s="152"/>
      <c r="E4650" s="152"/>
      <c r="F4650" s="153"/>
      <c r="G4650" s="153"/>
      <c r="H4650" s="154"/>
      <c r="I4650" s="152"/>
    </row>
    <row r="4651" spans="3:9" x14ac:dyDescent="0.2">
      <c r="C4651" s="152"/>
      <c r="D4651" s="152"/>
      <c r="E4651" s="152"/>
      <c r="F4651" s="153"/>
      <c r="G4651" s="153"/>
      <c r="H4651" s="154"/>
      <c r="I4651" s="152"/>
    </row>
    <row r="4652" spans="3:9" x14ac:dyDescent="0.2">
      <c r="C4652" s="152"/>
      <c r="D4652" s="152"/>
      <c r="E4652" s="152"/>
      <c r="F4652" s="153"/>
      <c r="G4652" s="153"/>
      <c r="H4652" s="154"/>
      <c r="I4652" s="152"/>
    </row>
    <row r="4653" spans="3:9" x14ac:dyDescent="0.2">
      <c r="C4653" s="152"/>
      <c r="D4653" s="152"/>
      <c r="E4653" s="152"/>
      <c r="F4653" s="153"/>
      <c r="G4653" s="153"/>
      <c r="H4653" s="154"/>
      <c r="I4653" s="152"/>
    </row>
    <row r="4654" spans="3:9" x14ac:dyDescent="0.2">
      <c r="C4654" s="152"/>
      <c r="D4654" s="152"/>
      <c r="E4654" s="152"/>
      <c r="F4654" s="153"/>
      <c r="G4654" s="153"/>
      <c r="H4654" s="154"/>
      <c r="I4654" s="152"/>
    </row>
    <row r="4655" spans="3:9" x14ac:dyDescent="0.2">
      <c r="C4655" s="152"/>
      <c r="D4655" s="152"/>
      <c r="E4655" s="152"/>
      <c r="F4655" s="153"/>
      <c r="G4655" s="153"/>
      <c r="H4655" s="154"/>
      <c r="I4655" s="152"/>
    </row>
    <row r="4656" spans="3:9" x14ac:dyDescent="0.2">
      <c r="C4656" s="152"/>
      <c r="D4656" s="152"/>
      <c r="E4656" s="152"/>
      <c r="F4656" s="153"/>
      <c r="G4656" s="153"/>
      <c r="H4656" s="154"/>
      <c r="I4656" s="152"/>
    </row>
    <row r="4657" spans="3:9" x14ac:dyDescent="0.2">
      <c r="C4657" s="152"/>
      <c r="D4657" s="152"/>
      <c r="E4657" s="152"/>
      <c r="F4657" s="153"/>
      <c r="G4657" s="153"/>
      <c r="H4657" s="154"/>
      <c r="I4657" s="152"/>
    </row>
    <row r="4658" spans="3:9" x14ac:dyDescent="0.2">
      <c r="C4658" s="152"/>
      <c r="D4658" s="152"/>
      <c r="E4658" s="152"/>
      <c r="F4658" s="153"/>
      <c r="G4658" s="153"/>
      <c r="H4658" s="154"/>
      <c r="I4658" s="152"/>
    </row>
    <row r="4659" spans="3:9" x14ac:dyDescent="0.2">
      <c r="C4659" s="152"/>
      <c r="D4659" s="152"/>
      <c r="E4659" s="152"/>
      <c r="F4659" s="153"/>
      <c r="G4659" s="153"/>
      <c r="H4659" s="154"/>
      <c r="I4659" s="152"/>
    </row>
    <row r="4660" spans="3:9" x14ac:dyDescent="0.2">
      <c r="C4660" s="152"/>
      <c r="D4660" s="152"/>
      <c r="E4660" s="152"/>
      <c r="F4660" s="153"/>
      <c r="G4660" s="153"/>
      <c r="H4660" s="154"/>
      <c r="I4660" s="152"/>
    </row>
    <row r="4661" spans="3:9" x14ac:dyDescent="0.2">
      <c r="C4661" s="152"/>
      <c r="D4661" s="152"/>
      <c r="E4661" s="152"/>
      <c r="F4661" s="153"/>
      <c r="G4661" s="153"/>
      <c r="H4661" s="154"/>
      <c r="I4661" s="152"/>
    </row>
    <row r="4662" spans="3:9" x14ac:dyDescent="0.2">
      <c r="C4662" s="152"/>
      <c r="D4662" s="152"/>
      <c r="E4662" s="152"/>
      <c r="F4662" s="153"/>
      <c r="G4662" s="153"/>
      <c r="H4662" s="154"/>
      <c r="I4662" s="152"/>
    </row>
    <row r="4663" spans="3:9" x14ac:dyDescent="0.2">
      <c r="C4663" s="152"/>
      <c r="D4663" s="152"/>
      <c r="E4663" s="152"/>
      <c r="F4663" s="153"/>
      <c r="G4663" s="153"/>
      <c r="H4663" s="154"/>
      <c r="I4663" s="152"/>
    </row>
    <row r="4664" spans="3:9" x14ac:dyDescent="0.2">
      <c r="C4664" s="152"/>
      <c r="D4664" s="152"/>
      <c r="E4664" s="152"/>
      <c r="F4664" s="153"/>
      <c r="G4664" s="153"/>
      <c r="H4664" s="154"/>
      <c r="I4664" s="152"/>
    </row>
    <row r="4665" spans="3:9" x14ac:dyDescent="0.2">
      <c r="C4665" s="152"/>
      <c r="D4665" s="152"/>
      <c r="E4665" s="152"/>
      <c r="F4665" s="153"/>
      <c r="G4665" s="153"/>
      <c r="H4665" s="154"/>
      <c r="I4665" s="152"/>
    </row>
    <row r="4666" spans="3:9" x14ac:dyDescent="0.2">
      <c r="C4666" s="152"/>
      <c r="D4666" s="152"/>
      <c r="E4666" s="152"/>
      <c r="F4666" s="153"/>
      <c r="G4666" s="153"/>
      <c r="H4666" s="154"/>
      <c r="I4666" s="152"/>
    </row>
    <row r="4667" spans="3:9" x14ac:dyDescent="0.2">
      <c r="C4667" s="152"/>
      <c r="D4667" s="152"/>
      <c r="E4667" s="152"/>
      <c r="F4667" s="153"/>
      <c r="G4667" s="153"/>
      <c r="H4667" s="154"/>
      <c r="I4667" s="152"/>
    </row>
    <row r="4668" spans="3:9" x14ac:dyDescent="0.2">
      <c r="C4668" s="152"/>
      <c r="D4668" s="152"/>
      <c r="E4668" s="152"/>
      <c r="F4668" s="153"/>
      <c r="G4668" s="153"/>
      <c r="H4668" s="154"/>
      <c r="I4668" s="152"/>
    </row>
    <row r="4669" spans="3:9" x14ac:dyDescent="0.2">
      <c r="C4669" s="152"/>
      <c r="D4669" s="152"/>
      <c r="E4669" s="152"/>
      <c r="F4669" s="153"/>
      <c r="G4669" s="153"/>
      <c r="H4669" s="154"/>
      <c r="I4669" s="152"/>
    </row>
    <row r="4670" spans="3:9" x14ac:dyDescent="0.2">
      <c r="C4670" s="152"/>
      <c r="D4670" s="152"/>
      <c r="E4670" s="152"/>
      <c r="F4670" s="153"/>
      <c r="G4670" s="153"/>
      <c r="H4670" s="154"/>
      <c r="I4670" s="152"/>
    </row>
    <row r="4671" spans="3:9" x14ac:dyDescent="0.2">
      <c r="C4671" s="152"/>
      <c r="D4671" s="152"/>
      <c r="E4671" s="152"/>
      <c r="F4671" s="153"/>
      <c r="G4671" s="153"/>
      <c r="H4671" s="154"/>
      <c r="I4671" s="152"/>
    </row>
    <row r="4672" spans="3:9" x14ac:dyDescent="0.2">
      <c r="C4672" s="152"/>
      <c r="D4672" s="152"/>
      <c r="E4672" s="152"/>
      <c r="F4672" s="153"/>
      <c r="G4672" s="153"/>
      <c r="H4672" s="154"/>
      <c r="I4672" s="152"/>
    </row>
    <row r="4673" spans="3:9" x14ac:dyDescent="0.2">
      <c r="C4673" s="152"/>
      <c r="D4673" s="152"/>
      <c r="E4673" s="152"/>
      <c r="F4673" s="153"/>
      <c r="G4673" s="153"/>
      <c r="H4673" s="154"/>
      <c r="I4673" s="152"/>
    </row>
    <row r="4674" spans="3:9" x14ac:dyDescent="0.2">
      <c r="C4674" s="152"/>
      <c r="D4674" s="152"/>
      <c r="E4674" s="152"/>
      <c r="F4674" s="153"/>
      <c r="G4674" s="153"/>
      <c r="H4674" s="154"/>
      <c r="I4674" s="152"/>
    </row>
    <row r="4675" spans="3:9" x14ac:dyDescent="0.2">
      <c r="C4675" s="152"/>
      <c r="D4675" s="152"/>
      <c r="E4675" s="152"/>
      <c r="F4675" s="153"/>
      <c r="G4675" s="153"/>
      <c r="H4675" s="154"/>
      <c r="I4675" s="152"/>
    </row>
    <row r="4676" spans="3:9" x14ac:dyDescent="0.2">
      <c r="C4676" s="152"/>
      <c r="D4676" s="152"/>
      <c r="E4676" s="152"/>
      <c r="F4676" s="153"/>
      <c r="G4676" s="153"/>
      <c r="H4676" s="154"/>
      <c r="I4676" s="152"/>
    </row>
    <row r="4677" spans="3:9" x14ac:dyDescent="0.2">
      <c r="C4677" s="152"/>
      <c r="D4677" s="152"/>
      <c r="E4677" s="152"/>
      <c r="F4677" s="153"/>
      <c r="G4677" s="153"/>
      <c r="H4677" s="154"/>
      <c r="I4677" s="152"/>
    </row>
    <row r="4678" spans="3:9" x14ac:dyDescent="0.2">
      <c r="C4678" s="152"/>
      <c r="D4678" s="152"/>
      <c r="E4678" s="152"/>
      <c r="F4678" s="153"/>
      <c r="G4678" s="153"/>
      <c r="H4678" s="154"/>
      <c r="I4678" s="152"/>
    </row>
    <row r="4679" spans="3:9" x14ac:dyDescent="0.2">
      <c r="C4679" s="152"/>
      <c r="D4679" s="152"/>
      <c r="E4679" s="152"/>
      <c r="F4679" s="153"/>
      <c r="G4679" s="153"/>
      <c r="H4679" s="154"/>
      <c r="I4679" s="152"/>
    </row>
    <row r="4680" spans="3:9" x14ac:dyDescent="0.2">
      <c r="C4680" s="152"/>
      <c r="D4680" s="152"/>
      <c r="E4680" s="152"/>
      <c r="F4680" s="153"/>
      <c r="G4680" s="153"/>
      <c r="H4680" s="154"/>
      <c r="I4680" s="152"/>
    </row>
    <row r="4681" spans="3:9" x14ac:dyDescent="0.2">
      <c r="C4681" s="152"/>
      <c r="D4681" s="152"/>
      <c r="E4681" s="152"/>
      <c r="F4681" s="153"/>
      <c r="G4681" s="153"/>
      <c r="H4681" s="154"/>
      <c r="I4681" s="152"/>
    </row>
    <row r="4682" spans="3:9" x14ac:dyDescent="0.2">
      <c r="C4682" s="152"/>
      <c r="D4682" s="152"/>
      <c r="E4682" s="152"/>
      <c r="F4682" s="153"/>
      <c r="G4682" s="153"/>
      <c r="H4682" s="154"/>
      <c r="I4682" s="152"/>
    </row>
    <row r="4683" spans="3:9" x14ac:dyDescent="0.2">
      <c r="C4683" s="152"/>
      <c r="D4683" s="152"/>
      <c r="E4683" s="152"/>
      <c r="F4683" s="153"/>
      <c r="G4683" s="153"/>
      <c r="H4683" s="154"/>
      <c r="I4683" s="152"/>
    </row>
    <row r="4684" spans="3:9" x14ac:dyDescent="0.2">
      <c r="C4684" s="152"/>
      <c r="D4684" s="152"/>
      <c r="E4684" s="152"/>
      <c r="F4684" s="153"/>
      <c r="G4684" s="153"/>
      <c r="H4684" s="154"/>
      <c r="I4684" s="152"/>
    </row>
    <row r="4685" spans="3:9" x14ac:dyDescent="0.2">
      <c r="C4685" s="152"/>
      <c r="D4685" s="152"/>
      <c r="E4685" s="152"/>
      <c r="F4685" s="153"/>
      <c r="G4685" s="153"/>
      <c r="H4685" s="154"/>
      <c r="I4685" s="152"/>
    </row>
    <row r="4686" spans="3:9" x14ac:dyDescent="0.2">
      <c r="C4686" s="152"/>
      <c r="D4686" s="152"/>
      <c r="E4686" s="152"/>
      <c r="F4686" s="153"/>
      <c r="G4686" s="153"/>
      <c r="H4686" s="154"/>
      <c r="I4686" s="152"/>
    </row>
    <row r="4687" spans="3:9" x14ac:dyDescent="0.2">
      <c r="C4687" s="152"/>
      <c r="D4687" s="152"/>
      <c r="E4687" s="152"/>
      <c r="F4687" s="153"/>
      <c r="G4687" s="153"/>
      <c r="H4687" s="154"/>
      <c r="I4687" s="152"/>
    </row>
    <row r="4688" spans="3:9" x14ac:dyDescent="0.2">
      <c r="C4688" s="152"/>
      <c r="D4688" s="152"/>
      <c r="E4688" s="152"/>
      <c r="F4688" s="153"/>
      <c r="G4688" s="153"/>
      <c r="H4688" s="154"/>
      <c r="I4688" s="152"/>
    </row>
    <row r="4689" spans="3:9" x14ac:dyDescent="0.2">
      <c r="C4689" s="152"/>
      <c r="D4689" s="152"/>
      <c r="E4689" s="152"/>
      <c r="F4689" s="153"/>
      <c r="G4689" s="153"/>
      <c r="H4689" s="154"/>
      <c r="I4689" s="152"/>
    </row>
    <row r="4690" spans="3:9" x14ac:dyDescent="0.2">
      <c r="C4690" s="152"/>
      <c r="D4690" s="152"/>
      <c r="E4690" s="152"/>
      <c r="F4690" s="153"/>
      <c r="G4690" s="153"/>
      <c r="H4690" s="154"/>
      <c r="I4690" s="152"/>
    </row>
    <row r="4691" spans="3:9" x14ac:dyDescent="0.2">
      <c r="C4691" s="152"/>
      <c r="D4691" s="152"/>
      <c r="E4691" s="152"/>
      <c r="F4691" s="153"/>
      <c r="G4691" s="153"/>
      <c r="H4691" s="154"/>
      <c r="I4691" s="152"/>
    </row>
    <row r="4692" spans="3:9" x14ac:dyDescent="0.2">
      <c r="C4692" s="152"/>
      <c r="D4692" s="152"/>
      <c r="E4692" s="152"/>
      <c r="F4692" s="153"/>
      <c r="G4692" s="153"/>
      <c r="H4692" s="154"/>
      <c r="I4692" s="152"/>
    </row>
    <row r="4693" spans="3:9" x14ac:dyDescent="0.2">
      <c r="C4693" s="152"/>
      <c r="D4693" s="152"/>
      <c r="E4693" s="152"/>
      <c r="F4693" s="153"/>
      <c r="G4693" s="153"/>
      <c r="H4693" s="154"/>
      <c r="I4693" s="152"/>
    </row>
    <row r="4694" spans="3:9" x14ac:dyDescent="0.2">
      <c r="C4694" s="152"/>
      <c r="D4694" s="152"/>
      <c r="E4694" s="152"/>
      <c r="F4694" s="153"/>
      <c r="G4694" s="153"/>
      <c r="H4694" s="154"/>
      <c r="I4694" s="152"/>
    </row>
    <row r="4695" spans="3:9" x14ac:dyDescent="0.2">
      <c r="C4695" s="152"/>
      <c r="D4695" s="152"/>
      <c r="E4695" s="152"/>
      <c r="F4695" s="153"/>
      <c r="G4695" s="153"/>
      <c r="H4695" s="154"/>
      <c r="I4695" s="152"/>
    </row>
    <row r="4696" spans="3:9" x14ac:dyDescent="0.2">
      <c r="C4696" s="152"/>
      <c r="D4696" s="152"/>
      <c r="E4696" s="152"/>
      <c r="F4696" s="153"/>
      <c r="G4696" s="153"/>
      <c r="H4696" s="154"/>
      <c r="I4696" s="152"/>
    </row>
    <row r="4697" spans="3:9" x14ac:dyDescent="0.2">
      <c r="C4697" s="152"/>
      <c r="D4697" s="152"/>
      <c r="E4697" s="152"/>
      <c r="F4697" s="153"/>
      <c r="G4697" s="153"/>
      <c r="H4697" s="154"/>
      <c r="I4697" s="152"/>
    </row>
    <row r="4698" spans="3:9" x14ac:dyDescent="0.2">
      <c r="C4698" s="152"/>
      <c r="D4698" s="152"/>
      <c r="E4698" s="152"/>
      <c r="F4698" s="153"/>
      <c r="G4698" s="153"/>
      <c r="H4698" s="154"/>
      <c r="I4698" s="152"/>
    </row>
    <row r="4699" spans="3:9" x14ac:dyDescent="0.2">
      <c r="C4699" s="152"/>
      <c r="D4699" s="152"/>
      <c r="E4699" s="152"/>
      <c r="F4699" s="153"/>
      <c r="G4699" s="153"/>
      <c r="H4699" s="154"/>
      <c r="I4699" s="152"/>
    </row>
    <row r="4700" spans="3:9" x14ac:dyDescent="0.2">
      <c r="C4700" s="152"/>
      <c r="D4700" s="152"/>
      <c r="E4700" s="152"/>
      <c r="F4700" s="153"/>
      <c r="G4700" s="153"/>
      <c r="H4700" s="154"/>
      <c r="I4700" s="152"/>
    </row>
    <row r="4701" spans="3:9" x14ac:dyDescent="0.2">
      <c r="C4701" s="152"/>
      <c r="D4701" s="152"/>
      <c r="E4701" s="152"/>
      <c r="F4701" s="153"/>
      <c r="G4701" s="153"/>
      <c r="H4701" s="154"/>
      <c r="I4701" s="152"/>
    </row>
    <row r="4702" spans="3:9" x14ac:dyDescent="0.2">
      <c r="C4702" s="152"/>
      <c r="D4702" s="152"/>
      <c r="E4702" s="152"/>
      <c r="F4702" s="153"/>
      <c r="G4702" s="153"/>
      <c r="H4702" s="154"/>
      <c r="I4702" s="152"/>
    </row>
    <row r="4703" spans="3:9" x14ac:dyDescent="0.2">
      <c r="C4703" s="152"/>
      <c r="D4703" s="152"/>
      <c r="E4703" s="152"/>
      <c r="F4703" s="153"/>
      <c r="G4703" s="153"/>
      <c r="H4703" s="154"/>
      <c r="I4703" s="152"/>
    </row>
    <row r="4704" spans="3:9" x14ac:dyDescent="0.2">
      <c r="C4704" s="152"/>
      <c r="D4704" s="152"/>
      <c r="E4704" s="152"/>
      <c r="F4704" s="153"/>
      <c r="G4704" s="153"/>
      <c r="H4704" s="154"/>
      <c r="I4704" s="152"/>
    </row>
    <row r="4705" spans="3:9" x14ac:dyDescent="0.2">
      <c r="C4705" s="152"/>
      <c r="D4705" s="152"/>
      <c r="E4705" s="152"/>
      <c r="F4705" s="153"/>
      <c r="G4705" s="153"/>
      <c r="H4705" s="154"/>
      <c r="I4705" s="152"/>
    </row>
    <row r="4706" spans="3:9" x14ac:dyDescent="0.2">
      <c r="C4706" s="152"/>
      <c r="D4706" s="152"/>
      <c r="E4706" s="152"/>
      <c r="F4706" s="153"/>
      <c r="G4706" s="153"/>
      <c r="H4706" s="154"/>
      <c r="I4706" s="152"/>
    </row>
    <row r="4707" spans="3:9" x14ac:dyDescent="0.2">
      <c r="C4707" s="152"/>
      <c r="D4707" s="152"/>
      <c r="E4707" s="152"/>
      <c r="F4707" s="153"/>
      <c r="G4707" s="153"/>
      <c r="H4707" s="154"/>
      <c r="I4707" s="152"/>
    </row>
    <row r="4708" spans="3:9" x14ac:dyDescent="0.2">
      <c r="C4708" s="152"/>
      <c r="D4708" s="152"/>
      <c r="E4708" s="152"/>
      <c r="F4708" s="153"/>
      <c r="G4708" s="153"/>
      <c r="H4708" s="154"/>
      <c r="I4708" s="152"/>
    </row>
    <row r="4709" spans="3:9" x14ac:dyDescent="0.2">
      <c r="C4709" s="152"/>
      <c r="D4709" s="152"/>
      <c r="E4709" s="152"/>
      <c r="F4709" s="153"/>
      <c r="G4709" s="153"/>
      <c r="H4709" s="154"/>
      <c r="I4709" s="152"/>
    </row>
    <row r="4710" spans="3:9" x14ac:dyDescent="0.2">
      <c r="C4710" s="152"/>
      <c r="D4710" s="152"/>
      <c r="E4710" s="152"/>
      <c r="F4710" s="153"/>
      <c r="G4710" s="153"/>
      <c r="H4710" s="154"/>
      <c r="I4710" s="152"/>
    </row>
    <row r="4711" spans="3:9" x14ac:dyDescent="0.2">
      <c r="C4711" s="152"/>
      <c r="D4711" s="152"/>
      <c r="E4711" s="152"/>
      <c r="F4711" s="153"/>
      <c r="G4711" s="153"/>
      <c r="H4711" s="154"/>
      <c r="I4711" s="152"/>
    </row>
    <row r="4712" spans="3:9" x14ac:dyDescent="0.2">
      <c r="C4712" s="152"/>
      <c r="D4712" s="152"/>
      <c r="E4712" s="152"/>
      <c r="F4712" s="153"/>
      <c r="G4712" s="153"/>
      <c r="H4712" s="154"/>
      <c r="I4712" s="152"/>
    </row>
    <row r="4713" spans="3:9" x14ac:dyDescent="0.2">
      <c r="C4713" s="152"/>
      <c r="D4713" s="152"/>
      <c r="E4713" s="152"/>
      <c r="F4713" s="153"/>
      <c r="G4713" s="153"/>
      <c r="H4713" s="154"/>
      <c r="I4713" s="152"/>
    </row>
    <row r="4714" spans="3:9" x14ac:dyDescent="0.2">
      <c r="C4714" s="152"/>
      <c r="D4714" s="152"/>
      <c r="E4714" s="152"/>
      <c r="F4714" s="153"/>
      <c r="G4714" s="153"/>
      <c r="H4714" s="154"/>
      <c r="I4714" s="152"/>
    </row>
    <row r="4715" spans="3:9" x14ac:dyDescent="0.2">
      <c r="C4715" s="152"/>
      <c r="D4715" s="152"/>
      <c r="E4715" s="152"/>
      <c r="F4715" s="153"/>
      <c r="G4715" s="153"/>
      <c r="H4715" s="154"/>
      <c r="I4715" s="152"/>
    </row>
    <row r="4716" spans="3:9" x14ac:dyDescent="0.2">
      <c r="C4716" s="152"/>
      <c r="D4716" s="152"/>
      <c r="E4716" s="152"/>
      <c r="F4716" s="153"/>
      <c r="G4716" s="153"/>
      <c r="H4716" s="154"/>
      <c r="I4716" s="152"/>
    </row>
    <row r="4717" spans="3:9" x14ac:dyDescent="0.2">
      <c r="C4717" s="152"/>
      <c r="D4717" s="152"/>
      <c r="E4717" s="152"/>
      <c r="F4717" s="153"/>
      <c r="G4717" s="153"/>
      <c r="H4717" s="154"/>
      <c r="I4717" s="152"/>
    </row>
    <row r="4718" spans="3:9" x14ac:dyDescent="0.2">
      <c r="C4718" s="152"/>
      <c r="D4718" s="152"/>
      <c r="E4718" s="152"/>
      <c r="F4718" s="153"/>
      <c r="G4718" s="153"/>
      <c r="H4718" s="154"/>
      <c r="I4718" s="152"/>
    </row>
    <row r="4719" spans="3:9" x14ac:dyDescent="0.2">
      <c r="C4719" s="152"/>
      <c r="D4719" s="152"/>
      <c r="E4719" s="152"/>
      <c r="F4719" s="153"/>
      <c r="G4719" s="153"/>
      <c r="H4719" s="154"/>
      <c r="I4719" s="152"/>
    </row>
    <row r="4720" spans="3:9" x14ac:dyDescent="0.2">
      <c r="C4720" s="152"/>
      <c r="D4720" s="152"/>
      <c r="E4720" s="152"/>
      <c r="F4720" s="153"/>
      <c r="G4720" s="153"/>
      <c r="H4720" s="154"/>
      <c r="I4720" s="152"/>
    </row>
    <row r="4721" spans="3:9" x14ac:dyDescent="0.2">
      <c r="C4721" s="152"/>
      <c r="D4721" s="152"/>
      <c r="E4721" s="152"/>
      <c r="F4721" s="153"/>
      <c r="G4721" s="153"/>
      <c r="H4721" s="154"/>
      <c r="I4721" s="152"/>
    </row>
    <row r="4722" spans="3:9" x14ac:dyDescent="0.2">
      <c r="C4722" s="152"/>
      <c r="D4722" s="152"/>
      <c r="E4722" s="152"/>
      <c r="F4722" s="153"/>
      <c r="G4722" s="153"/>
      <c r="H4722" s="154"/>
      <c r="I4722" s="152"/>
    </row>
    <row r="4723" spans="3:9" x14ac:dyDescent="0.2">
      <c r="C4723" s="152"/>
      <c r="D4723" s="152"/>
      <c r="E4723" s="152"/>
      <c r="F4723" s="153"/>
      <c r="G4723" s="153"/>
      <c r="H4723" s="154"/>
      <c r="I4723" s="152"/>
    </row>
    <row r="4724" spans="3:9" x14ac:dyDescent="0.2">
      <c r="C4724" s="152"/>
      <c r="D4724" s="152"/>
      <c r="E4724" s="152"/>
      <c r="F4724" s="153"/>
      <c r="G4724" s="153"/>
      <c r="H4724" s="154"/>
      <c r="I4724" s="152"/>
    </row>
    <row r="4725" spans="3:9" x14ac:dyDescent="0.2">
      <c r="C4725" s="152"/>
      <c r="D4725" s="152"/>
      <c r="E4725" s="152"/>
      <c r="F4725" s="153"/>
      <c r="G4725" s="153"/>
      <c r="H4725" s="154"/>
      <c r="I4725" s="152"/>
    </row>
    <row r="4726" spans="3:9" x14ac:dyDescent="0.2">
      <c r="C4726" s="152"/>
      <c r="D4726" s="152"/>
      <c r="E4726" s="152"/>
      <c r="F4726" s="153"/>
      <c r="G4726" s="153"/>
      <c r="H4726" s="154"/>
      <c r="I4726" s="152"/>
    </row>
    <row r="4727" spans="3:9" x14ac:dyDescent="0.2">
      <c r="C4727" s="152"/>
      <c r="D4727" s="152"/>
      <c r="E4727" s="152"/>
      <c r="F4727" s="153"/>
      <c r="G4727" s="153"/>
      <c r="H4727" s="154"/>
      <c r="I4727" s="152"/>
    </row>
    <row r="4728" spans="3:9" x14ac:dyDescent="0.2">
      <c r="C4728" s="152"/>
      <c r="D4728" s="152"/>
      <c r="E4728" s="152"/>
      <c r="F4728" s="153"/>
      <c r="G4728" s="153"/>
      <c r="H4728" s="154"/>
      <c r="I4728" s="152"/>
    </row>
    <row r="4729" spans="3:9" x14ac:dyDescent="0.2">
      <c r="C4729" s="152"/>
      <c r="D4729" s="152"/>
      <c r="E4729" s="152"/>
      <c r="F4729" s="153"/>
      <c r="G4729" s="153"/>
      <c r="H4729" s="154"/>
      <c r="I4729" s="152"/>
    </row>
    <row r="4730" spans="3:9" x14ac:dyDescent="0.2">
      <c r="C4730" s="152"/>
      <c r="D4730" s="152"/>
      <c r="E4730" s="152"/>
      <c r="F4730" s="153"/>
      <c r="G4730" s="153"/>
      <c r="H4730" s="154"/>
      <c r="I4730" s="152"/>
    </row>
    <row r="4731" spans="3:9" x14ac:dyDescent="0.2">
      <c r="C4731" s="152"/>
      <c r="D4731" s="152"/>
      <c r="E4731" s="152"/>
      <c r="F4731" s="153"/>
      <c r="G4731" s="153"/>
      <c r="H4731" s="154"/>
      <c r="I4731" s="152"/>
    </row>
    <row r="4732" spans="3:9" x14ac:dyDescent="0.2">
      <c r="C4732" s="152"/>
      <c r="D4732" s="152"/>
      <c r="E4732" s="152"/>
      <c r="F4732" s="153"/>
      <c r="G4732" s="153"/>
      <c r="H4732" s="154"/>
      <c r="I4732" s="152"/>
    </row>
    <row r="4733" spans="3:9" x14ac:dyDescent="0.2">
      <c r="C4733" s="152"/>
      <c r="D4733" s="152"/>
      <c r="E4733" s="152"/>
      <c r="F4733" s="153"/>
      <c r="G4733" s="153"/>
      <c r="H4733" s="154"/>
      <c r="I4733" s="152"/>
    </row>
    <row r="4734" spans="3:9" x14ac:dyDescent="0.2">
      <c r="C4734" s="152"/>
      <c r="D4734" s="152"/>
      <c r="E4734" s="152"/>
      <c r="F4734" s="153"/>
      <c r="G4734" s="153"/>
      <c r="H4734" s="154"/>
      <c r="I4734" s="152"/>
    </row>
    <row r="4735" spans="3:9" x14ac:dyDescent="0.2">
      <c r="C4735" s="152"/>
      <c r="D4735" s="152"/>
      <c r="E4735" s="152"/>
      <c r="F4735" s="153"/>
      <c r="G4735" s="153"/>
      <c r="H4735" s="154"/>
      <c r="I4735" s="152"/>
    </row>
    <row r="4736" spans="3:9" x14ac:dyDescent="0.2">
      <c r="C4736" s="152"/>
      <c r="D4736" s="152"/>
      <c r="E4736" s="152"/>
      <c r="F4736" s="153"/>
      <c r="G4736" s="153"/>
      <c r="H4736" s="154"/>
      <c r="I4736" s="152"/>
    </row>
    <row r="4737" spans="3:9" x14ac:dyDescent="0.2">
      <c r="C4737" s="152"/>
      <c r="D4737" s="152"/>
      <c r="E4737" s="152"/>
      <c r="F4737" s="153"/>
      <c r="G4737" s="153"/>
      <c r="H4737" s="154"/>
      <c r="I4737" s="152"/>
    </row>
    <row r="4738" spans="3:9" x14ac:dyDescent="0.2">
      <c r="C4738" s="152"/>
      <c r="D4738" s="152"/>
      <c r="E4738" s="152"/>
      <c r="F4738" s="153"/>
      <c r="G4738" s="153"/>
      <c r="H4738" s="154"/>
      <c r="I4738" s="152"/>
    </row>
    <row r="4739" spans="3:9" x14ac:dyDescent="0.2">
      <c r="C4739" s="152"/>
      <c r="D4739" s="152"/>
      <c r="E4739" s="152"/>
      <c r="F4739" s="153"/>
      <c r="G4739" s="153"/>
      <c r="H4739" s="154"/>
      <c r="I4739" s="152"/>
    </row>
    <row r="4740" spans="3:9" x14ac:dyDescent="0.2">
      <c r="C4740" s="152"/>
      <c r="D4740" s="152"/>
      <c r="E4740" s="152"/>
      <c r="F4740" s="153"/>
      <c r="G4740" s="153"/>
      <c r="H4740" s="154"/>
      <c r="I4740" s="152"/>
    </row>
    <row r="4741" spans="3:9" x14ac:dyDescent="0.2">
      <c r="C4741" s="152"/>
      <c r="D4741" s="152"/>
      <c r="E4741" s="152"/>
      <c r="F4741" s="153"/>
      <c r="G4741" s="153"/>
      <c r="H4741" s="154"/>
      <c r="I4741" s="152"/>
    </row>
    <row r="4742" spans="3:9" x14ac:dyDescent="0.2">
      <c r="C4742" s="152"/>
      <c r="D4742" s="152"/>
      <c r="E4742" s="152"/>
      <c r="F4742" s="153"/>
      <c r="G4742" s="153"/>
      <c r="H4742" s="154"/>
      <c r="I4742" s="152"/>
    </row>
    <row r="4743" spans="3:9" x14ac:dyDescent="0.2">
      <c r="C4743" s="152"/>
      <c r="D4743" s="152"/>
      <c r="E4743" s="152"/>
      <c r="F4743" s="153"/>
      <c r="G4743" s="153"/>
      <c r="H4743" s="154"/>
      <c r="I4743" s="152"/>
    </row>
    <row r="4744" spans="3:9" x14ac:dyDescent="0.2">
      <c r="C4744" s="152"/>
      <c r="D4744" s="152"/>
      <c r="E4744" s="152"/>
      <c r="F4744" s="153"/>
      <c r="G4744" s="153"/>
      <c r="H4744" s="154"/>
      <c r="I4744" s="152"/>
    </row>
    <row r="4745" spans="3:9" x14ac:dyDescent="0.2">
      <c r="C4745" s="152"/>
      <c r="D4745" s="152"/>
      <c r="E4745" s="152"/>
      <c r="F4745" s="153"/>
      <c r="G4745" s="153"/>
      <c r="H4745" s="154"/>
      <c r="I4745" s="152"/>
    </row>
    <row r="4746" spans="3:9" x14ac:dyDescent="0.2">
      <c r="C4746" s="152"/>
      <c r="D4746" s="152"/>
      <c r="E4746" s="152"/>
      <c r="F4746" s="153"/>
      <c r="G4746" s="153"/>
      <c r="H4746" s="154"/>
      <c r="I4746" s="152"/>
    </row>
    <row r="4747" spans="3:9" x14ac:dyDescent="0.2">
      <c r="C4747" s="152"/>
      <c r="D4747" s="152"/>
      <c r="E4747" s="152"/>
      <c r="F4747" s="153"/>
      <c r="G4747" s="153"/>
      <c r="H4747" s="154"/>
      <c r="I4747" s="152"/>
    </row>
    <row r="4748" spans="3:9" x14ac:dyDescent="0.2">
      <c r="C4748" s="152"/>
      <c r="D4748" s="152"/>
      <c r="E4748" s="152"/>
      <c r="F4748" s="153"/>
      <c r="G4748" s="153"/>
      <c r="H4748" s="154"/>
      <c r="I4748" s="152"/>
    </row>
    <row r="4749" spans="3:9" x14ac:dyDescent="0.2">
      <c r="C4749" s="152"/>
      <c r="D4749" s="152"/>
      <c r="E4749" s="152"/>
      <c r="F4749" s="153"/>
      <c r="G4749" s="153"/>
      <c r="H4749" s="154"/>
      <c r="I4749" s="152"/>
    </row>
    <row r="4750" spans="3:9" x14ac:dyDescent="0.2">
      <c r="C4750" s="152"/>
      <c r="D4750" s="152"/>
      <c r="E4750" s="152"/>
      <c r="F4750" s="153"/>
      <c r="G4750" s="153"/>
      <c r="H4750" s="154"/>
      <c r="I4750" s="152"/>
    </row>
    <row r="4751" spans="3:9" x14ac:dyDescent="0.2">
      <c r="C4751" s="152"/>
      <c r="D4751" s="152"/>
      <c r="E4751" s="152"/>
      <c r="F4751" s="153"/>
      <c r="G4751" s="153"/>
      <c r="H4751" s="154"/>
      <c r="I4751" s="152"/>
    </row>
    <row r="4752" spans="3:9" x14ac:dyDescent="0.2">
      <c r="C4752" s="152"/>
      <c r="D4752" s="152"/>
      <c r="E4752" s="152"/>
      <c r="F4752" s="153"/>
      <c r="G4752" s="153"/>
      <c r="H4752" s="154"/>
      <c r="I4752" s="152"/>
    </row>
    <row r="4753" spans="3:9" x14ac:dyDescent="0.2">
      <c r="C4753" s="152"/>
      <c r="D4753" s="152"/>
      <c r="E4753" s="152"/>
      <c r="F4753" s="153"/>
      <c r="G4753" s="153"/>
      <c r="H4753" s="154"/>
      <c r="I4753" s="152"/>
    </row>
    <row r="4754" spans="3:9" x14ac:dyDescent="0.2">
      <c r="C4754" s="152"/>
      <c r="D4754" s="152"/>
      <c r="E4754" s="152"/>
      <c r="F4754" s="153"/>
      <c r="G4754" s="153"/>
      <c r="H4754" s="154"/>
      <c r="I4754" s="152"/>
    </row>
    <row r="4755" spans="3:9" x14ac:dyDescent="0.2">
      <c r="C4755" s="152"/>
      <c r="D4755" s="152"/>
      <c r="E4755" s="152"/>
      <c r="F4755" s="153"/>
      <c r="G4755" s="153"/>
      <c r="H4755" s="154"/>
      <c r="I4755" s="152"/>
    </row>
    <row r="4756" spans="3:9" x14ac:dyDescent="0.2">
      <c r="C4756" s="152"/>
      <c r="D4756" s="152"/>
      <c r="E4756" s="152"/>
      <c r="F4756" s="153"/>
      <c r="G4756" s="153"/>
      <c r="H4756" s="154"/>
      <c r="I4756" s="152"/>
    </row>
    <row r="4757" spans="3:9" x14ac:dyDescent="0.2">
      <c r="C4757" s="152"/>
      <c r="D4757" s="152"/>
      <c r="E4757" s="152"/>
      <c r="F4757" s="153"/>
      <c r="G4757" s="153"/>
      <c r="H4757" s="154"/>
      <c r="I4757" s="152"/>
    </row>
    <row r="4758" spans="3:9" x14ac:dyDescent="0.2">
      <c r="C4758" s="152"/>
      <c r="D4758" s="152"/>
      <c r="E4758" s="152"/>
      <c r="F4758" s="153"/>
      <c r="G4758" s="153"/>
      <c r="H4758" s="154"/>
      <c r="I4758" s="152"/>
    </row>
    <row r="4759" spans="3:9" x14ac:dyDescent="0.2">
      <c r="C4759" s="152"/>
      <c r="D4759" s="152"/>
      <c r="E4759" s="152"/>
      <c r="F4759" s="153"/>
      <c r="G4759" s="153"/>
      <c r="H4759" s="154"/>
      <c r="I4759" s="152"/>
    </row>
    <row r="4760" spans="3:9" x14ac:dyDescent="0.2">
      <c r="C4760" s="152"/>
      <c r="D4760" s="152"/>
      <c r="E4760" s="152"/>
      <c r="F4760" s="153"/>
      <c r="G4760" s="153"/>
      <c r="H4760" s="154"/>
      <c r="I4760" s="152"/>
    </row>
    <row r="4761" spans="3:9" x14ac:dyDescent="0.2">
      <c r="C4761" s="152"/>
      <c r="D4761" s="152"/>
      <c r="E4761" s="152"/>
      <c r="F4761" s="153"/>
      <c r="G4761" s="153"/>
      <c r="H4761" s="154"/>
      <c r="I4761" s="152"/>
    </row>
    <row r="4762" spans="3:9" x14ac:dyDescent="0.2">
      <c r="C4762" s="152"/>
      <c r="D4762" s="152"/>
      <c r="E4762" s="152"/>
      <c r="F4762" s="153"/>
      <c r="G4762" s="153"/>
      <c r="H4762" s="154"/>
      <c r="I4762" s="152"/>
    </row>
    <row r="4763" spans="3:9" x14ac:dyDescent="0.2">
      <c r="C4763" s="152"/>
      <c r="D4763" s="152"/>
      <c r="E4763" s="152"/>
      <c r="F4763" s="153"/>
      <c r="G4763" s="153"/>
      <c r="H4763" s="154"/>
      <c r="I4763" s="152"/>
    </row>
    <row r="4764" spans="3:9" x14ac:dyDescent="0.2">
      <c r="C4764" s="152"/>
      <c r="D4764" s="152"/>
      <c r="E4764" s="152"/>
      <c r="F4764" s="153"/>
      <c r="G4764" s="153"/>
      <c r="H4764" s="154"/>
      <c r="I4764" s="152"/>
    </row>
    <row r="4765" spans="3:9" x14ac:dyDescent="0.2">
      <c r="C4765" s="152"/>
      <c r="D4765" s="152"/>
      <c r="E4765" s="152"/>
      <c r="F4765" s="153"/>
      <c r="G4765" s="153"/>
      <c r="H4765" s="154"/>
      <c r="I4765" s="152"/>
    </row>
    <row r="4766" spans="3:9" x14ac:dyDescent="0.2">
      <c r="C4766" s="152"/>
      <c r="D4766" s="152"/>
      <c r="E4766" s="152"/>
      <c r="F4766" s="153"/>
      <c r="G4766" s="153"/>
      <c r="H4766" s="154"/>
      <c r="I4766" s="152"/>
    </row>
    <row r="4767" spans="3:9" x14ac:dyDescent="0.2">
      <c r="C4767" s="152"/>
      <c r="D4767" s="152"/>
      <c r="E4767" s="152"/>
      <c r="F4767" s="153"/>
      <c r="G4767" s="153"/>
      <c r="H4767" s="154"/>
      <c r="I4767" s="152"/>
    </row>
    <row r="4768" spans="3:9" x14ac:dyDescent="0.2">
      <c r="C4768" s="152"/>
      <c r="D4768" s="152"/>
      <c r="E4768" s="152"/>
      <c r="F4768" s="153"/>
      <c r="G4768" s="153"/>
      <c r="H4768" s="154"/>
      <c r="I4768" s="152"/>
    </row>
    <row r="4769" spans="3:9" x14ac:dyDescent="0.2">
      <c r="C4769" s="152"/>
      <c r="D4769" s="152"/>
      <c r="E4769" s="152"/>
      <c r="F4769" s="153"/>
      <c r="G4769" s="153"/>
      <c r="H4769" s="154"/>
      <c r="I4769" s="152"/>
    </row>
    <row r="4770" spans="3:9" x14ac:dyDescent="0.2">
      <c r="C4770" s="152"/>
      <c r="D4770" s="152"/>
      <c r="E4770" s="152"/>
      <c r="F4770" s="153"/>
      <c r="G4770" s="153"/>
      <c r="H4770" s="154"/>
      <c r="I4770" s="152"/>
    </row>
    <row r="4771" spans="3:9" x14ac:dyDescent="0.2">
      <c r="C4771" s="152"/>
      <c r="D4771" s="152"/>
      <c r="E4771" s="152"/>
      <c r="F4771" s="153"/>
      <c r="G4771" s="153"/>
      <c r="H4771" s="154"/>
      <c r="I4771" s="152"/>
    </row>
    <row r="4772" spans="3:9" x14ac:dyDescent="0.2">
      <c r="C4772" s="152"/>
      <c r="D4772" s="152"/>
      <c r="E4772" s="152"/>
      <c r="F4772" s="153"/>
      <c r="G4772" s="153"/>
      <c r="H4772" s="154"/>
      <c r="I4772" s="152"/>
    </row>
    <row r="4773" spans="3:9" x14ac:dyDescent="0.2">
      <c r="C4773" s="152"/>
      <c r="D4773" s="152"/>
      <c r="E4773" s="152"/>
      <c r="F4773" s="153"/>
      <c r="G4773" s="153"/>
      <c r="H4773" s="154"/>
      <c r="I4773" s="152"/>
    </row>
    <row r="4774" spans="3:9" x14ac:dyDescent="0.2">
      <c r="C4774" s="152"/>
      <c r="D4774" s="152"/>
      <c r="E4774" s="152"/>
      <c r="F4774" s="153"/>
      <c r="G4774" s="153"/>
      <c r="H4774" s="154"/>
      <c r="I4774" s="152"/>
    </row>
    <row r="4775" spans="3:9" x14ac:dyDescent="0.2">
      <c r="C4775" s="152"/>
      <c r="D4775" s="152"/>
      <c r="E4775" s="152"/>
      <c r="F4775" s="153"/>
      <c r="G4775" s="153"/>
      <c r="H4775" s="154"/>
      <c r="I4775" s="152"/>
    </row>
    <row r="4776" spans="3:9" x14ac:dyDescent="0.2">
      <c r="C4776" s="152"/>
      <c r="D4776" s="152"/>
      <c r="E4776" s="152"/>
      <c r="F4776" s="153"/>
      <c r="G4776" s="153"/>
      <c r="H4776" s="154"/>
      <c r="I4776" s="152"/>
    </row>
    <row r="4777" spans="3:9" x14ac:dyDescent="0.2">
      <c r="C4777" s="152"/>
      <c r="D4777" s="152"/>
      <c r="E4777" s="152"/>
      <c r="F4777" s="153"/>
      <c r="G4777" s="153"/>
      <c r="H4777" s="154"/>
      <c r="I4777" s="152"/>
    </row>
    <row r="4778" spans="3:9" x14ac:dyDescent="0.2">
      <c r="C4778" s="152"/>
      <c r="D4778" s="152"/>
      <c r="E4778" s="152"/>
      <c r="F4778" s="153"/>
      <c r="G4778" s="153"/>
      <c r="H4778" s="154"/>
      <c r="I4778" s="152"/>
    </row>
    <row r="4779" spans="3:9" x14ac:dyDescent="0.2">
      <c r="C4779" s="152"/>
      <c r="D4779" s="152"/>
      <c r="E4779" s="152"/>
      <c r="F4779" s="153"/>
      <c r="G4779" s="153"/>
      <c r="H4779" s="154"/>
      <c r="I4779" s="152"/>
    </row>
    <row r="4780" spans="3:9" x14ac:dyDescent="0.2">
      <c r="C4780" s="152"/>
      <c r="D4780" s="152"/>
      <c r="E4780" s="152"/>
      <c r="F4780" s="153"/>
      <c r="G4780" s="153"/>
      <c r="H4780" s="154"/>
      <c r="I4780" s="152"/>
    </row>
    <row r="4781" spans="3:9" x14ac:dyDescent="0.2">
      <c r="C4781" s="152"/>
      <c r="D4781" s="152"/>
      <c r="E4781" s="152"/>
      <c r="F4781" s="153"/>
      <c r="G4781" s="153"/>
      <c r="H4781" s="154"/>
      <c r="I4781" s="152"/>
    </row>
    <row r="4782" spans="3:9" x14ac:dyDescent="0.2">
      <c r="C4782" s="152"/>
      <c r="D4782" s="152"/>
      <c r="E4782" s="152"/>
      <c r="F4782" s="153"/>
      <c r="G4782" s="153"/>
      <c r="H4782" s="154"/>
      <c r="I4782" s="152"/>
    </row>
    <row r="4783" spans="3:9" x14ac:dyDescent="0.2">
      <c r="C4783" s="152"/>
      <c r="D4783" s="152"/>
      <c r="E4783" s="152"/>
      <c r="F4783" s="153"/>
      <c r="G4783" s="153"/>
      <c r="H4783" s="154"/>
      <c r="I4783" s="152"/>
    </row>
    <row r="4784" spans="3:9" x14ac:dyDescent="0.2">
      <c r="C4784" s="152"/>
      <c r="D4784" s="152"/>
      <c r="E4784" s="152"/>
      <c r="F4784" s="153"/>
      <c r="G4784" s="153"/>
      <c r="H4784" s="154"/>
      <c r="I4784" s="152"/>
    </row>
    <row r="4785" spans="3:9" x14ac:dyDescent="0.2">
      <c r="C4785" s="152"/>
      <c r="D4785" s="152"/>
      <c r="E4785" s="152"/>
      <c r="F4785" s="153"/>
      <c r="G4785" s="153"/>
      <c r="H4785" s="154"/>
      <c r="I4785" s="152"/>
    </row>
    <row r="4786" spans="3:9" x14ac:dyDescent="0.2">
      <c r="C4786" s="152"/>
      <c r="D4786" s="152"/>
      <c r="E4786" s="152"/>
      <c r="F4786" s="153"/>
      <c r="G4786" s="153"/>
      <c r="H4786" s="154"/>
      <c r="I4786" s="152"/>
    </row>
    <row r="4787" spans="3:9" x14ac:dyDescent="0.2">
      <c r="C4787" s="152"/>
      <c r="D4787" s="152"/>
      <c r="E4787" s="152"/>
      <c r="F4787" s="153"/>
      <c r="G4787" s="153"/>
      <c r="H4787" s="154"/>
      <c r="I4787" s="152"/>
    </row>
    <row r="4788" spans="3:9" x14ac:dyDescent="0.2">
      <c r="C4788" s="152"/>
      <c r="D4788" s="152"/>
      <c r="E4788" s="152"/>
      <c r="F4788" s="153"/>
      <c r="G4788" s="153"/>
      <c r="H4788" s="154"/>
      <c r="I4788" s="152"/>
    </row>
    <row r="4789" spans="3:9" x14ac:dyDescent="0.2">
      <c r="C4789" s="152"/>
      <c r="D4789" s="152"/>
      <c r="E4789" s="152"/>
      <c r="F4789" s="153"/>
      <c r="G4789" s="153"/>
      <c r="H4789" s="154"/>
      <c r="I4789" s="152"/>
    </row>
    <row r="4790" spans="3:9" x14ac:dyDescent="0.2">
      <c r="C4790" s="152"/>
      <c r="D4790" s="152"/>
      <c r="E4790" s="152"/>
      <c r="F4790" s="153"/>
      <c r="G4790" s="153"/>
      <c r="H4790" s="154"/>
      <c r="I4790" s="152"/>
    </row>
    <row r="4791" spans="3:9" x14ac:dyDescent="0.2">
      <c r="C4791" s="152"/>
      <c r="D4791" s="152"/>
      <c r="E4791" s="152"/>
      <c r="F4791" s="153"/>
      <c r="G4791" s="153"/>
      <c r="H4791" s="154"/>
      <c r="I4791" s="152"/>
    </row>
    <row r="4792" spans="3:9" x14ac:dyDescent="0.2">
      <c r="C4792" s="152"/>
      <c r="D4792" s="152"/>
      <c r="E4792" s="152"/>
      <c r="F4792" s="153"/>
      <c r="G4792" s="153"/>
      <c r="H4792" s="154"/>
      <c r="I4792" s="152"/>
    </row>
    <row r="4793" spans="3:9" x14ac:dyDescent="0.2">
      <c r="C4793" s="152"/>
      <c r="D4793" s="152"/>
      <c r="E4793" s="152"/>
      <c r="F4793" s="153"/>
      <c r="G4793" s="153"/>
      <c r="H4793" s="154"/>
      <c r="I4793" s="152"/>
    </row>
    <row r="4794" spans="3:9" x14ac:dyDescent="0.2">
      <c r="C4794" s="152"/>
      <c r="D4794" s="152"/>
      <c r="E4794" s="152"/>
      <c r="F4794" s="153"/>
      <c r="G4794" s="153"/>
      <c r="H4794" s="154"/>
      <c r="I4794" s="152"/>
    </row>
    <row r="4795" spans="3:9" x14ac:dyDescent="0.2">
      <c r="C4795" s="152"/>
      <c r="D4795" s="152"/>
      <c r="E4795" s="152"/>
      <c r="F4795" s="153"/>
      <c r="G4795" s="153"/>
      <c r="H4795" s="154"/>
      <c r="I4795" s="152"/>
    </row>
    <row r="4796" spans="3:9" x14ac:dyDescent="0.2">
      <c r="C4796" s="152"/>
      <c r="D4796" s="152"/>
      <c r="E4796" s="152"/>
      <c r="F4796" s="153"/>
      <c r="G4796" s="153"/>
      <c r="H4796" s="154"/>
      <c r="I4796" s="152"/>
    </row>
    <row r="4797" spans="3:9" x14ac:dyDescent="0.2">
      <c r="C4797" s="152"/>
      <c r="D4797" s="152"/>
      <c r="E4797" s="152"/>
      <c r="F4797" s="153"/>
      <c r="G4797" s="153"/>
      <c r="H4797" s="154"/>
      <c r="I4797" s="152"/>
    </row>
    <row r="4798" spans="3:9" x14ac:dyDescent="0.2">
      <c r="C4798" s="152"/>
      <c r="D4798" s="152"/>
      <c r="E4798" s="152"/>
      <c r="F4798" s="153"/>
      <c r="G4798" s="153"/>
      <c r="H4798" s="154"/>
      <c r="I4798" s="152"/>
    </row>
    <row r="4799" spans="3:9" x14ac:dyDescent="0.2">
      <c r="C4799" s="152"/>
      <c r="D4799" s="152"/>
      <c r="E4799" s="152"/>
      <c r="F4799" s="153"/>
      <c r="G4799" s="153"/>
      <c r="H4799" s="154"/>
      <c r="I4799" s="152"/>
    </row>
    <row r="4800" spans="3:9" x14ac:dyDescent="0.2">
      <c r="C4800" s="152"/>
      <c r="D4800" s="152"/>
      <c r="E4800" s="152"/>
      <c r="F4800" s="153"/>
      <c r="G4800" s="153"/>
      <c r="H4800" s="154"/>
      <c r="I4800" s="152"/>
    </row>
    <row r="4801" spans="3:9" x14ac:dyDescent="0.2">
      <c r="C4801" s="152"/>
      <c r="D4801" s="152"/>
      <c r="E4801" s="152"/>
      <c r="F4801" s="153"/>
      <c r="G4801" s="153"/>
      <c r="H4801" s="154"/>
      <c r="I4801" s="152"/>
    </row>
    <row r="4802" spans="3:9" x14ac:dyDescent="0.2">
      <c r="C4802" s="152"/>
      <c r="D4802" s="152"/>
      <c r="E4802" s="152"/>
      <c r="F4802" s="153"/>
      <c r="G4802" s="153"/>
      <c r="H4802" s="154"/>
      <c r="I4802" s="152"/>
    </row>
    <row r="4803" spans="3:9" x14ac:dyDescent="0.2">
      <c r="C4803" s="152"/>
      <c r="D4803" s="152"/>
      <c r="E4803" s="152"/>
      <c r="F4803" s="153"/>
      <c r="G4803" s="153"/>
      <c r="H4803" s="154"/>
      <c r="I4803" s="152"/>
    </row>
    <row r="4804" spans="3:9" x14ac:dyDescent="0.2">
      <c r="C4804" s="152"/>
      <c r="D4804" s="152"/>
      <c r="E4804" s="152"/>
      <c r="F4804" s="153"/>
      <c r="G4804" s="153"/>
      <c r="H4804" s="154"/>
      <c r="I4804" s="152"/>
    </row>
    <row r="4805" spans="3:9" x14ac:dyDescent="0.2">
      <c r="C4805" s="152"/>
      <c r="D4805" s="152"/>
      <c r="E4805" s="152"/>
      <c r="F4805" s="153"/>
      <c r="G4805" s="153"/>
      <c r="H4805" s="154"/>
      <c r="I4805" s="152"/>
    </row>
    <row r="4806" spans="3:9" x14ac:dyDescent="0.2">
      <c r="C4806" s="152"/>
      <c r="D4806" s="152"/>
      <c r="E4806" s="152"/>
      <c r="F4806" s="153"/>
      <c r="G4806" s="153"/>
      <c r="H4806" s="154"/>
      <c r="I4806" s="152"/>
    </row>
    <row r="4807" spans="3:9" x14ac:dyDescent="0.2">
      <c r="C4807" s="152"/>
      <c r="D4807" s="152"/>
      <c r="E4807" s="152"/>
      <c r="F4807" s="153"/>
      <c r="G4807" s="153"/>
      <c r="H4807" s="154"/>
      <c r="I4807" s="152"/>
    </row>
    <row r="4808" spans="3:9" x14ac:dyDescent="0.2">
      <c r="C4808" s="152"/>
      <c r="D4808" s="152"/>
      <c r="E4808" s="152"/>
      <c r="F4808" s="153"/>
      <c r="G4808" s="153"/>
      <c r="H4808" s="154"/>
      <c r="I4808" s="152"/>
    </row>
    <row r="4809" spans="3:9" x14ac:dyDescent="0.2">
      <c r="C4809" s="152"/>
      <c r="D4809" s="152"/>
      <c r="E4809" s="152"/>
      <c r="F4809" s="153"/>
      <c r="G4809" s="153"/>
      <c r="H4809" s="154"/>
      <c r="I4809" s="152"/>
    </row>
    <row r="4810" spans="3:9" x14ac:dyDescent="0.2">
      <c r="C4810" s="152"/>
      <c r="D4810" s="152"/>
      <c r="E4810" s="152"/>
      <c r="F4810" s="153"/>
      <c r="G4810" s="153"/>
      <c r="H4810" s="154"/>
      <c r="I4810" s="152"/>
    </row>
    <row r="4811" spans="3:9" x14ac:dyDescent="0.2">
      <c r="C4811" s="152"/>
      <c r="D4811" s="152"/>
      <c r="E4811" s="152"/>
      <c r="F4811" s="153"/>
      <c r="G4811" s="153"/>
      <c r="H4811" s="154"/>
      <c r="I4811" s="152"/>
    </row>
    <row r="4812" spans="3:9" x14ac:dyDescent="0.2">
      <c r="C4812" s="152"/>
      <c r="D4812" s="152"/>
      <c r="E4812" s="152"/>
      <c r="F4812" s="153"/>
      <c r="G4812" s="153"/>
      <c r="H4812" s="154"/>
      <c r="I4812" s="152"/>
    </row>
    <row r="4813" spans="3:9" x14ac:dyDescent="0.2">
      <c r="C4813" s="152"/>
      <c r="D4813" s="152"/>
      <c r="E4813" s="152"/>
      <c r="F4813" s="153"/>
      <c r="G4813" s="153"/>
      <c r="H4813" s="154"/>
      <c r="I4813" s="152"/>
    </row>
    <row r="4814" spans="3:9" x14ac:dyDescent="0.2">
      <c r="C4814" s="152"/>
      <c r="D4814" s="152"/>
      <c r="E4814" s="152"/>
      <c r="F4814" s="153"/>
      <c r="G4814" s="153"/>
      <c r="H4814" s="154"/>
      <c r="I4814" s="152"/>
    </row>
    <row r="4815" spans="3:9" x14ac:dyDescent="0.2">
      <c r="C4815" s="152"/>
      <c r="D4815" s="152"/>
      <c r="E4815" s="152"/>
      <c r="F4815" s="153"/>
      <c r="G4815" s="153"/>
      <c r="H4815" s="154"/>
      <c r="I4815" s="152"/>
    </row>
    <row r="4816" spans="3:9" x14ac:dyDescent="0.2">
      <c r="C4816" s="152"/>
      <c r="D4816" s="152"/>
      <c r="E4816" s="152"/>
      <c r="F4816" s="153"/>
      <c r="G4816" s="153"/>
      <c r="H4816" s="154"/>
      <c r="I4816" s="152"/>
    </row>
    <row r="4817" spans="3:9" x14ac:dyDescent="0.2">
      <c r="C4817" s="152"/>
      <c r="D4817" s="152"/>
      <c r="E4817" s="152"/>
      <c r="F4817" s="153"/>
      <c r="G4817" s="153"/>
      <c r="H4817" s="154"/>
      <c r="I4817" s="152"/>
    </row>
    <row r="4818" spans="3:9" x14ac:dyDescent="0.2">
      <c r="C4818" s="152"/>
      <c r="D4818" s="152"/>
      <c r="E4818" s="152"/>
      <c r="F4818" s="153"/>
      <c r="G4818" s="153"/>
      <c r="H4818" s="154"/>
      <c r="I4818" s="152"/>
    </row>
    <row r="4819" spans="3:9" x14ac:dyDescent="0.2">
      <c r="C4819" s="152"/>
      <c r="D4819" s="152"/>
      <c r="E4819" s="152"/>
      <c r="F4819" s="153"/>
      <c r="G4819" s="153"/>
      <c r="H4819" s="154"/>
      <c r="I4819" s="152"/>
    </row>
    <row r="4820" spans="3:9" x14ac:dyDescent="0.2">
      <c r="C4820" s="152"/>
      <c r="D4820" s="152"/>
      <c r="E4820" s="152"/>
      <c r="F4820" s="153"/>
      <c r="G4820" s="153"/>
      <c r="H4820" s="154"/>
      <c r="I4820" s="152"/>
    </row>
    <row r="4821" spans="3:9" x14ac:dyDescent="0.2">
      <c r="C4821" s="152"/>
      <c r="D4821" s="152"/>
      <c r="E4821" s="152"/>
      <c r="F4821" s="153"/>
      <c r="G4821" s="153"/>
      <c r="H4821" s="154"/>
      <c r="I4821" s="152"/>
    </row>
    <row r="4822" spans="3:9" x14ac:dyDescent="0.2">
      <c r="C4822" s="152"/>
      <c r="D4822" s="152"/>
      <c r="E4822" s="152"/>
      <c r="F4822" s="153"/>
      <c r="G4822" s="153"/>
      <c r="H4822" s="154"/>
      <c r="I4822" s="152"/>
    </row>
    <row r="4823" spans="3:9" x14ac:dyDescent="0.2">
      <c r="C4823" s="152"/>
      <c r="D4823" s="152"/>
      <c r="E4823" s="152"/>
      <c r="F4823" s="153"/>
      <c r="G4823" s="153"/>
      <c r="H4823" s="154"/>
      <c r="I4823" s="152"/>
    </row>
    <row r="4824" spans="3:9" x14ac:dyDescent="0.2">
      <c r="C4824" s="152"/>
      <c r="D4824" s="152"/>
      <c r="E4824" s="152"/>
      <c r="F4824" s="153"/>
      <c r="G4824" s="153"/>
      <c r="H4824" s="154"/>
      <c r="I4824" s="152"/>
    </row>
    <row r="4825" spans="3:9" x14ac:dyDescent="0.2">
      <c r="C4825" s="152"/>
      <c r="D4825" s="152"/>
      <c r="E4825" s="152"/>
      <c r="F4825" s="153"/>
      <c r="G4825" s="153"/>
      <c r="H4825" s="154"/>
      <c r="I4825" s="152"/>
    </row>
    <row r="4826" spans="3:9" x14ac:dyDescent="0.2">
      <c r="C4826" s="152"/>
      <c r="D4826" s="152"/>
      <c r="E4826" s="152"/>
      <c r="F4826" s="153"/>
      <c r="G4826" s="153"/>
      <c r="H4826" s="154"/>
      <c r="I4826" s="152"/>
    </row>
    <row r="4827" spans="3:9" x14ac:dyDescent="0.2">
      <c r="C4827" s="152"/>
      <c r="D4827" s="152"/>
      <c r="E4827" s="152"/>
      <c r="F4827" s="153"/>
      <c r="G4827" s="153"/>
      <c r="H4827" s="154"/>
      <c r="I4827" s="152"/>
    </row>
    <row r="4828" spans="3:9" x14ac:dyDescent="0.2">
      <c r="C4828" s="152"/>
      <c r="D4828" s="152"/>
      <c r="E4828" s="152"/>
      <c r="F4828" s="153"/>
      <c r="G4828" s="153"/>
      <c r="H4828" s="154"/>
      <c r="I4828" s="152"/>
    </row>
    <row r="4829" spans="3:9" x14ac:dyDescent="0.2">
      <c r="C4829" s="152"/>
      <c r="D4829" s="152"/>
      <c r="E4829" s="152"/>
      <c r="F4829" s="153"/>
      <c r="G4829" s="153"/>
      <c r="H4829" s="154"/>
      <c r="I4829" s="152"/>
    </row>
    <row r="4830" spans="3:9" x14ac:dyDescent="0.2">
      <c r="C4830" s="152"/>
      <c r="D4830" s="152"/>
      <c r="E4830" s="152"/>
      <c r="F4830" s="153"/>
      <c r="G4830" s="153"/>
      <c r="H4830" s="154"/>
      <c r="I4830" s="152"/>
    </row>
    <row r="4831" spans="3:9" x14ac:dyDescent="0.2">
      <c r="C4831" s="152"/>
      <c r="D4831" s="152"/>
      <c r="E4831" s="152"/>
      <c r="F4831" s="153"/>
      <c r="G4831" s="153"/>
      <c r="H4831" s="154"/>
      <c r="I4831" s="152"/>
    </row>
    <row r="4832" spans="3:9" x14ac:dyDescent="0.2">
      <c r="C4832" s="152"/>
      <c r="D4832" s="152"/>
      <c r="E4832" s="152"/>
      <c r="F4832" s="153"/>
      <c r="G4832" s="153"/>
      <c r="H4832" s="154"/>
      <c r="I4832" s="152"/>
    </row>
    <row r="4833" spans="3:9" x14ac:dyDescent="0.2">
      <c r="C4833" s="152"/>
      <c r="D4833" s="152"/>
      <c r="E4833" s="152"/>
      <c r="F4833" s="153"/>
      <c r="G4833" s="153"/>
      <c r="H4833" s="154"/>
      <c r="I4833" s="152"/>
    </row>
    <row r="4834" spans="3:9" x14ac:dyDescent="0.2">
      <c r="C4834" s="152"/>
      <c r="D4834" s="152"/>
      <c r="E4834" s="152"/>
      <c r="F4834" s="153"/>
      <c r="G4834" s="153"/>
      <c r="H4834" s="154"/>
      <c r="I4834" s="152"/>
    </row>
    <row r="4835" spans="3:9" x14ac:dyDescent="0.2">
      <c r="C4835" s="152"/>
      <c r="D4835" s="152"/>
      <c r="E4835" s="152"/>
      <c r="F4835" s="153"/>
      <c r="G4835" s="153"/>
      <c r="H4835" s="154"/>
      <c r="I4835" s="152"/>
    </row>
    <row r="4836" spans="3:9" x14ac:dyDescent="0.2">
      <c r="C4836" s="152"/>
      <c r="D4836" s="152"/>
      <c r="E4836" s="152"/>
      <c r="F4836" s="153"/>
      <c r="G4836" s="153"/>
      <c r="H4836" s="154"/>
      <c r="I4836" s="152"/>
    </row>
    <row r="4837" spans="3:9" x14ac:dyDescent="0.2">
      <c r="C4837" s="152"/>
      <c r="D4837" s="152"/>
      <c r="E4837" s="152"/>
      <c r="F4837" s="153"/>
      <c r="G4837" s="153"/>
      <c r="H4837" s="154"/>
      <c r="I4837" s="152"/>
    </row>
    <row r="4838" spans="3:9" x14ac:dyDescent="0.2">
      <c r="C4838" s="152"/>
      <c r="D4838" s="152"/>
      <c r="E4838" s="152"/>
      <c r="F4838" s="153"/>
      <c r="G4838" s="153"/>
      <c r="H4838" s="154"/>
      <c r="I4838" s="152"/>
    </row>
    <row r="4839" spans="3:9" x14ac:dyDescent="0.2">
      <c r="C4839" s="152"/>
      <c r="D4839" s="152"/>
      <c r="E4839" s="152"/>
      <c r="F4839" s="153"/>
      <c r="G4839" s="153"/>
      <c r="H4839" s="154"/>
      <c r="I4839" s="152"/>
    </row>
    <row r="4840" spans="3:9" x14ac:dyDescent="0.2">
      <c r="C4840" s="152"/>
      <c r="D4840" s="152"/>
      <c r="E4840" s="152"/>
      <c r="F4840" s="153"/>
      <c r="G4840" s="153"/>
      <c r="H4840" s="154"/>
      <c r="I4840" s="152"/>
    </row>
    <row r="4841" spans="3:9" x14ac:dyDescent="0.2">
      <c r="C4841" s="152"/>
      <c r="D4841" s="152"/>
      <c r="E4841" s="152"/>
      <c r="F4841" s="153"/>
      <c r="G4841" s="153"/>
      <c r="H4841" s="154"/>
      <c r="I4841" s="152"/>
    </row>
    <row r="4842" spans="3:9" x14ac:dyDescent="0.2">
      <c r="C4842" s="152"/>
      <c r="D4842" s="152"/>
      <c r="E4842" s="152"/>
      <c r="F4842" s="153"/>
      <c r="G4842" s="153"/>
      <c r="H4842" s="154"/>
      <c r="I4842" s="152"/>
    </row>
    <row r="4843" spans="3:9" x14ac:dyDescent="0.2">
      <c r="C4843" s="152"/>
      <c r="D4843" s="152"/>
      <c r="E4843" s="152"/>
      <c r="F4843" s="153"/>
      <c r="G4843" s="153"/>
      <c r="H4843" s="154"/>
      <c r="I4843" s="152"/>
    </row>
    <row r="4844" spans="3:9" x14ac:dyDescent="0.2">
      <c r="C4844" s="152"/>
      <c r="D4844" s="152"/>
      <c r="E4844" s="152"/>
      <c r="F4844" s="153"/>
      <c r="G4844" s="153"/>
      <c r="H4844" s="154"/>
      <c r="I4844" s="152"/>
    </row>
    <row r="4845" spans="3:9" x14ac:dyDescent="0.2">
      <c r="C4845" s="152"/>
      <c r="D4845" s="152"/>
      <c r="E4845" s="152"/>
      <c r="F4845" s="153"/>
      <c r="G4845" s="153"/>
      <c r="H4845" s="154"/>
      <c r="I4845" s="152"/>
    </row>
    <row r="4846" spans="3:9" x14ac:dyDescent="0.2">
      <c r="C4846" s="152"/>
      <c r="D4846" s="152"/>
      <c r="E4846" s="152"/>
      <c r="F4846" s="153"/>
      <c r="G4846" s="153"/>
      <c r="H4846" s="154"/>
      <c r="I4846" s="152"/>
    </row>
    <row r="4847" spans="3:9" x14ac:dyDescent="0.2">
      <c r="C4847" s="152"/>
      <c r="D4847" s="152"/>
      <c r="E4847" s="152"/>
      <c r="F4847" s="153"/>
      <c r="G4847" s="153"/>
      <c r="H4847" s="154"/>
      <c r="I4847" s="152"/>
    </row>
    <row r="4848" spans="3:9" x14ac:dyDescent="0.2">
      <c r="C4848" s="152"/>
      <c r="D4848" s="152"/>
      <c r="E4848" s="152"/>
      <c r="F4848" s="153"/>
      <c r="G4848" s="153"/>
      <c r="H4848" s="154"/>
      <c r="I4848" s="152"/>
    </row>
    <row r="4849" spans="3:9" x14ac:dyDescent="0.2">
      <c r="C4849" s="152"/>
      <c r="D4849" s="152"/>
      <c r="E4849" s="152"/>
      <c r="F4849" s="153"/>
      <c r="G4849" s="153"/>
      <c r="H4849" s="154"/>
      <c r="I4849" s="152"/>
    </row>
    <row r="4850" spans="3:9" x14ac:dyDescent="0.2">
      <c r="C4850" s="152"/>
      <c r="D4850" s="152"/>
      <c r="E4850" s="152"/>
      <c r="F4850" s="153"/>
      <c r="G4850" s="153"/>
      <c r="H4850" s="154"/>
      <c r="I4850" s="152"/>
    </row>
    <row r="4851" spans="3:9" x14ac:dyDescent="0.2">
      <c r="C4851" s="152"/>
      <c r="D4851" s="152"/>
      <c r="E4851" s="152"/>
      <c r="F4851" s="153"/>
      <c r="G4851" s="153"/>
      <c r="H4851" s="154"/>
      <c r="I4851" s="152"/>
    </row>
    <row r="4852" spans="3:9" x14ac:dyDescent="0.2">
      <c r="C4852" s="152"/>
      <c r="D4852" s="152"/>
      <c r="E4852" s="152"/>
      <c r="F4852" s="153"/>
      <c r="G4852" s="153"/>
      <c r="H4852" s="154"/>
      <c r="I4852" s="152"/>
    </row>
    <row r="4853" spans="3:9" x14ac:dyDescent="0.2">
      <c r="C4853" s="152"/>
      <c r="D4853" s="152"/>
      <c r="E4853" s="152"/>
      <c r="F4853" s="153"/>
      <c r="G4853" s="153"/>
      <c r="H4853" s="154"/>
      <c r="I4853" s="152"/>
    </row>
    <row r="4854" spans="3:9" x14ac:dyDescent="0.2">
      <c r="C4854" s="152"/>
      <c r="D4854" s="152"/>
      <c r="E4854" s="152"/>
      <c r="F4854" s="153"/>
      <c r="G4854" s="153"/>
      <c r="H4854" s="154"/>
      <c r="I4854" s="152"/>
    </row>
    <row r="4855" spans="3:9" x14ac:dyDescent="0.2">
      <c r="C4855" s="152"/>
      <c r="D4855" s="152"/>
      <c r="E4855" s="152"/>
      <c r="F4855" s="153"/>
      <c r="G4855" s="153"/>
      <c r="H4855" s="154"/>
      <c r="I4855" s="152"/>
    </row>
    <row r="4856" spans="3:9" x14ac:dyDescent="0.2">
      <c r="C4856" s="152"/>
      <c r="D4856" s="152"/>
      <c r="E4856" s="152"/>
      <c r="F4856" s="153"/>
      <c r="G4856" s="153"/>
      <c r="H4856" s="154"/>
      <c r="I4856" s="152"/>
    </row>
    <row r="4857" spans="3:9" x14ac:dyDescent="0.2">
      <c r="C4857" s="152"/>
      <c r="D4857" s="152"/>
      <c r="E4857" s="152"/>
      <c r="F4857" s="153"/>
      <c r="G4857" s="153"/>
      <c r="H4857" s="154"/>
      <c r="I4857" s="152"/>
    </row>
    <row r="4858" spans="3:9" x14ac:dyDescent="0.2">
      <c r="C4858" s="152"/>
      <c r="D4858" s="152"/>
      <c r="E4858" s="152"/>
      <c r="F4858" s="153"/>
      <c r="G4858" s="153"/>
      <c r="H4858" s="154"/>
      <c r="I4858" s="152"/>
    </row>
    <row r="4859" spans="3:9" x14ac:dyDescent="0.2">
      <c r="C4859" s="152"/>
      <c r="D4859" s="152"/>
      <c r="E4859" s="152"/>
      <c r="F4859" s="153"/>
      <c r="G4859" s="153"/>
      <c r="H4859" s="154"/>
      <c r="I4859" s="152"/>
    </row>
    <row r="4860" spans="3:9" x14ac:dyDescent="0.2">
      <c r="C4860" s="152"/>
      <c r="D4860" s="152"/>
      <c r="E4860" s="152"/>
      <c r="F4860" s="153"/>
      <c r="G4860" s="153"/>
      <c r="H4860" s="154"/>
      <c r="I4860" s="152"/>
    </row>
    <row r="4861" spans="3:9" x14ac:dyDescent="0.2">
      <c r="C4861" s="152"/>
      <c r="D4861" s="152"/>
      <c r="E4861" s="152"/>
      <c r="F4861" s="153"/>
      <c r="G4861" s="153"/>
      <c r="H4861" s="154"/>
      <c r="I4861" s="152"/>
    </row>
    <row r="4862" spans="3:9" x14ac:dyDescent="0.2">
      <c r="C4862" s="152"/>
      <c r="D4862" s="152"/>
      <c r="E4862" s="152"/>
      <c r="F4862" s="153"/>
      <c r="G4862" s="153"/>
      <c r="H4862" s="154"/>
      <c r="I4862" s="152"/>
    </row>
    <row r="4863" spans="3:9" x14ac:dyDescent="0.2">
      <c r="C4863" s="152"/>
      <c r="D4863" s="152"/>
      <c r="E4863" s="152"/>
      <c r="F4863" s="153"/>
      <c r="G4863" s="153"/>
      <c r="H4863" s="154"/>
      <c r="I4863" s="152"/>
    </row>
    <row r="4864" spans="3:9" x14ac:dyDescent="0.2">
      <c r="C4864" s="152"/>
      <c r="D4864" s="152"/>
      <c r="E4864" s="152"/>
      <c r="F4864" s="153"/>
      <c r="G4864" s="153"/>
      <c r="H4864" s="154"/>
      <c r="I4864" s="152"/>
    </row>
    <row r="4865" spans="3:9" x14ac:dyDescent="0.2">
      <c r="C4865" s="152"/>
      <c r="D4865" s="152"/>
      <c r="E4865" s="152"/>
      <c r="F4865" s="153"/>
      <c r="G4865" s="153"/>
      <c r="H4865" s="154"/>
      <c r="I4865" s="152"/>
    </row>
    <row r="4866" spans="3:9" x14ac:dyDescent="0.2">
      <c r="C4866" s="152"/>
      <c r="D4866" s="152"/>
      <c r="E4866" s="152"/>
      <c r="F4866" s="153"/>
      <c r="G4866" s="153"/>
      <c r="H4866" s="154"/>
      <c r="I4866" s="152"/>
    </row>
    <row r="4867" spans="3:9" x14ac:dyDescent="0.2">
      <c r="C4867" s="152"/>
      <c r="D4867" s="152"/>
      <c r="E4867" s="152"/>
      <c r="F4867" s="153"/>
      <c r="G4867" s="153"/>
      <c r="H4867" s="154"/>
      <c r="I4867" s="152"/>
    </row>
    <row r="4868" spans="3:9" x14ac:dyDescent="0.2">
      <c r="C4868" s="152"/>
      <c r="D4868" s="152"/>
      <c r="E4868" s="152"/>
      <c r="F4868" s="153"/>
      <c r="G4868" s="153"/>
      <c r="H4868" s="154"/>
      <c r="I4868" s="152"/>
    </row>
    <row r="4869" spans="3:9" x14ac:dyDescent="0.2">
      <c r="C4869" s="152"/>
      <c r="D4869" s="152"/>
      <c r="E4869" s="152"/>
      <c r="F4869" s="153"/>
      <c r="G4869" s="153"/>
      <c r="H4869" s="154"/>
      <c r="I4869" s="152"/>
    </row>
    <row r="4870" spans="3:9" x14ac:dyDescent="0.2">
      <c r="C4870" s="152"/>
      <c r="D4870" s="152"/>
      <c r="E4870" s="152"/>
      <c r="F4870" s="153"/>
      <c r="G4870" s="153"/>
      <c r="H4870" s="154"/>
      <c r="I4870" s="152"/>
    </row>
    <row r="4871" spans="3:9" x14ac:dyDescent="0.2">
      <c r="C4871" s="152"/>
      <c r="D4871" s="152"/>
      <c r="E4871" s="152"/>
      <c r="F4871" s="153"/>
      <c r="G4871" s="153"/>
      <c r="H4871" s="154"/>
      <c r="I4871" s="152"/>
    </row>
    <row r="4872" spans="3:9" x14ac:dyDescent="0.2">
      <c r="C4872" s="152"/>
      <c r="D4872" s="152"/>
      <c r="E4872" s="152"/>
      <c r="F4872" s="153"/>
      <c r="G4872" s="153"/>
      <c r="H4872" s="154"/>
      <c r="I4872" s="152"/>
    </row>
    <row r="4873" spans="3:9" x14ac:dyDescent="0.2">
      <c r="C4873" s="152"/>
      <c r="D4873" s="152"/>
      <c r="E4873" s="152"/>
      <c r="F4873" s="153"/>
      <c r="G4873" s="153"/>
      <c r="H4873" s="154"/>
      <c r="I4873" s="152"/>
    </row>
    <row r="4874" spans="3:9" x14ac:dyDescent="0.2">
      <c r="C4874" s="152"/>
      <c r="D4874" s="152"/>
      <c r="E4874" s="152"/>
      <c r="F4874" s="153"/>
      <c r="G4874" s="153"/>
      <c r="H4874" s="154"/>
      <c r="I4874" s="152"/>
    </row>
    <row r="4875" spans="3:9" x14ac:dyDescent="0.2">
      <c r="C4875" s="152"/>
      <c r="D4875" s="152"/>
      <c r="E4875" s="152"/>
      <c r="F4875" s="153"/>
      <c r="G4875" s="153"/>
      <c r="H4875" s="154"/>
      <c r="I4875" s="152"/>
    </row>
    <row r="4876" spans="3:9" x14ac:dyDescent="0.2">
      <c r="C4876" s="152"/>
      <c r="D4876" s="152"/>
      <c r="E4876" s="152"/>
      <c r="F4876" s="153"/>
      <c r="G4876" s="153"/>
      <c r="H4876" s="154"/>
      <c r="I4876" s="152"/>
    </row>
    <row r="4877" spans="3:9" x14ac:dyDescent="0.2">
      <c r="C4877" s="152"/>
      <c r="D4877" s="152"/>
      <c r="E4877" s="152"/>
      <c r="F4877" s="153"/>
      <c r="G4877" s="153"/>
      <c r="H4877" s="154"/>
      <c r="I4877" s="152"/>
    </row>
    <row r="4878" spans="3:9" x14ac:dyDescent="0.2">
      <c r="C4878" s="152"/>
      <c r="D4878" s="152"/>
      <c r="E4878" s="152"/>
      <c r="F4878" s="153"/>
      <c r="G4878" s="153"/>
      <c r="H4878" s="154"/>
      <c r="I4878" s="152"/>
    </row>
    <row r="4879" spans="3:9" x14ac:dyDescent="0.2">
      <c r="C4879" s="152"/>
      <c r="D4879" s="152"/>
      <c r="E4879" s="152"/>
      <c r="F4879" s="153"/>
      <c r="G4879" s="153"/>
      <c r="H4879" s="154"/>
      <c r="I4879" s="152"/>
    </row>
    <row r="4880" spans="3:9" x14ac:dyDescent="0.2">
      <c r="C4880" s="152"/>
      <c r="D4880" s="152"/>
      <c r="E4880" s="152"/>
      <c r="F4880" s="153"/>
      <c r="G4880" s="153"/>
      <c r="H4880" s="154"/>
      <c r="I4880" s="152"/>
    </row>
    <row r="4881" spans="3:9" x14ac:dyDescent="0.2">
      <c r="C4881" s="152"/>
      <c r="D4881" s="152"/>
      <c r="E4881" s="152"/>
      <c r="F4881" s="153"/>
      <c r="G4881" s="153"/>
      <c r="H4881" s="154"/>
      <c r="I4881" s="152"/>
    </row>
    <row r="4882" spans="3:9" x14ac:dyDescent="0.2">
      <c r="C4882" s="152"/>
      <c r="D4882" s="152"/>
      <c r="E4882" s="152"/>
      <c r="F4882" s="153"/>
      <c r="G4882" s="153"/>
      <c r="H4882" s="154"/>
      <c r="I4882" s="152"/>
    </row>
    <row r="4883" spans="3:9" x14ac:dyDescent="0.2">
      <c r="C4883" s="152"/>
      <c r="D4883" s="152"/>
      <c r="E4883" s="152"/>
      <c r="F4883" s="153"/>
      <c r="G4883" s="153"/>
      <c r="H4883" s="154"/>
      <c r="I4883" s="152"/>
    </row>
    <row r="4884" spans="3:9" x14ac:dyDescent="0.2">
      <c r="C4884" s="152"/>
      <c r="D4884" s="152"/>
      <c r="E4884" s="152"/>
      <c r="F4884" s="153"/>
      <c r="G4884" s="153"/>
      <c r="H4884" s="154"/>
      <c r="I4884" s="152"/>
    </row>
    <row r="4885" spans="3:9" x14ac:dyDescent="0.2">
      <c r="C4885" s="152"/>
      <c r="D4885" s="152"/>
      <c r="E4885" s="152"/>
      <c r="F4885" s="153"/>
      <c r="G4885" s="153"/>
      <c r="H4885" s="154"/>
      <c r="I4885" s="152"/>
    </row>
    <row r="4886" spans="3:9" x14ac:dyDescent="0.2">
      <c r="C4886" s="152"/>
      <c r="D4886" s="152"/>
      <c r="E4886" s="152"/>
      <c r="F4886" s="153"/>
      <c r="G4886" s="153"/>
      <c r="H4886" s="154"/>
      <c r="I4886" s="152"/>
    </row>
    <row r="4887" spans="3:9" x14ac:dyDescent="0.2">
      <c r="C4887" s="152"/>
      <c r="D4887" s="152"/>
      <c r="E4887" s="152"/>
      <c r="F4887" s="153"/>
      <c r="G4887" s="153"/>
      <c r="H4887" s="154"/>
      <c r="I4887" s="152"/>
    </row>
    <row r="4888" spans="3:9" x14ac:dyDescent="0.2">
      <c r="C4888" s="152"/>
      <c r="D4888" s="152"/>
      <c r="E4888" s="152"/>
      <c r="F4888" s="153"/>
      <c r="G4888" s="153"/>
      <c r="H4888" s="154"/>
      <c r="I4888" s="152"/>
    </row>
    <row r="4889" spans="3:9" x14ac:dyDescent="0.2">
      <c r="C4889" s="152"/>
      <c r="D4889" s="152"/>
      <c r="E4889" s="152"/>
      <c r="F4889" s="153"/>
      <c r="G4889" s="153"/>
      <c r="H4889" s="154"/>
      <c r="I4889" s="152"/>
    </row>
    <row r="4890" spans="3:9" x14ac:dyDescent="0.2">
      <c r="C4890" s="152"/>
      <c r="D4890" s="152"/>
      <c r="E4890" s="152"/>
      <c r="F4890" s="153"/>
      <c r="G4890" s="153"/>
      <c r="H4890" s="154"/>
      <c r="I4890" s="152"/>
    </row>
    <row r="4891" spans="3:9" x14ac:dyDescent="0.2">
      <c r="C4891" s="152"/>
      <c r="D4891" s="152"/>
      <c r="E4891" s="152"/>
      <c r="F4891" s="153"/>
      <c r="G4891" s="153"/>
      <c r="H4891" s="154"/>
      <c r="I4891" s="152"/>
    </row>
    <row r="4892" spans="3:9" x14ac:dyDescent="0.2">
      <c r="C4892" s="152"/>
      <c r="D4892" s="152"/>
      <c r="E4892" s="152"/>
      <c r="F4892" s="153"/>
      <c r="G4892" s="153"/>
      <c r="H4892" s="154"/>
      <c r="I4892" s="152"/>
    </row>
    <row r="4893" spans="3:9" x14ac:dyDescent="0.2">
      <c r="C4893" s="152"/>
      <c r="D4893" s="152"/>
      <c r="E4893" s="152"/>
      <c r="F4893" s="153"/>
      <c r="G4893" s="153"/>
      <c r="H4893" s="154"/>
      <c r="I4893" s="152"/>
    </row>
    <row r="4894" spans="3:9" x14ac:dyDescent="0.2">
      <c r="C4894" s="152"/>
      <c r="D4894" s="152"/>
      <c r="E4894" s="152"/>
      <c r="F4894" s="153"/>
      <c r="G4894" s="153"/>
      <c r="H4894" s="154"/>
      <c r="I4894" s="152"/>
    </row>
    <row r="4895" spans="3:9" x14ac:dyDescent="0.2">
      <c r="C4895" s="152"/>
      <c r="D4895" s="152"/>
      <c r="E4895" s="152"/>
      <c r="F4895" s="153"/>
      <c r="G4895" s="153"/>
      <c r="H4895" s="154"/>
      <c r="I4895" s="152"/>
    </row>
    <row r="4896" spans="3:9" x14ac:dyDescent="0.2">
      <c r="C4896" s="152"/>
      <c r="D4896" s="152"/>
      <c r="E4896" s="152"/>
      <c r="F4896" s="153"/>
      <c r="G4896" s="153"/>
      <c r="H4896" s="154"/>
      <c r="I4896" s="152"/>
    </row>
    <row r="4897" spans="3:9" x14ac:dyDescent="0.2">
      <c r="C4897" s="152"/>
      <c r="D4897" s="152"/>
      <c r="E4897" s="152"/>
      <c r="F4897" s="153"/>
      <c r="G4897" s="153"/>
      <c r="H4897" s="154"/>
      <c r="I4897" s="152"/>
    </row>
    <row r="4898" spans="3:9" x14ac:dyDescent="0.2">
      <c r="C4898" s="152"/>
      <c r="D4898" s="152"/>
      <c r="E4898" s="152"/>
      <c r="F4898" s="153"/>
      <c r="G4898" s="153"/>
      <c r="H4898" s="154"/>
      <c r="I4898" s="152"/>
    </row>
    <row r="4899" spans="3:9" x14ac:dyDescent="0.2">
      <c r="C4899" s="152"/>
      <c r="D4899" s="152"/>
      <c r="E4899" s="152"/>
      <c r="F4899" s="153"/>
      <c r="G4899" s="153"/>
      <c r="H4899" s="154"/>
      <c r="I4899" s="152"/>
    </row>
    <row r="4900" spans="3:9" x14ac:dyDescent="0.2">
      <c r="C4900" s="152"/>
      <c r="D4900" s="152"/>
      <c r="E4900" s="152"/>
      <c r="F4900" s="153"/>
      <c r="G4900" s="153"/>
      <c r="H4900" s="154"/>
      <c r="I4900" s="152"/>
    </row>
    <row r="4901" spans="3:9" x14ac:dyDescent="0.2">
      <c r="C4901" s="152"/>
      <c r="D4901" s="152"/>
      <c r="E4901" s="152"/>
      <c r="F4901" s="153"/>
      <c r="G4901" s="153"/>
      <c r="H4901" s="154"/>
      <c r="I4901" s="152"/>
    </row>
    <row r="4902" spans="3:9" x14ac:dyDescent="0.2">
      <c r="C4902" s="152"/>
      <c r="D4902" s="152"/>
      <c r="E4902" s="152"/>
      <c r="F4902" s="153"/>
      <c r="G4902" s="153"/>
      <c r="H4902" s="154"/>
      <c r="I4902" s="152"/>
    </row>
    <row r="4903" spans="3:9" x14ac:dyDescent="0.2">
      <c r="C4903" s="152"/>
      <c r="D4903" s="152"/>
      <c r="E4903" s="152"/>
      <c r="F4903" s="153"/>
      <c r="G4903" s="153"/>
      <c r="H4903" s="154"/>
      <c r="I4903" s="152"/>
    </row>
    <row r="4904" spans="3:9" x14ac:dyDescent="0.2">
      <c r="C4904" s="152"/>
      <c r="D4904" s="152"/>
      <c r="E4904" s="152"/>
      <c r="F4904" s="153"/>
      <c r="G4904" s="153"/>
      <c r="H4904" s="154"/>
      <c r="I4904" s="152"/>
    </row>
    <row r="4905" spans="3:9" x14ac:dyDescent="0.2">
      <c r="C4905" s="152"/>
      <c r="D4905" s="152"/>
      <c r="E4905" s="152"/>
      <c r="F4905" s="153"/>
      <c r="G4905" s="153"/>
      <c r="H4905" s="154"/>
      <c r="I4905" s="152"/>
    </row>
    <row r="4906" spans="3:9" x14ac:dyDescent="0.2">
      <c r="C4906" s="152"/>
      <c r="D4906" s="152"/>
      <c r="E4906" s="152"/>
      <c r="F4906" s="153"/>
      <c r="G4906" s="153"/>
      <c r="H4906" s="154"/>
      <c r="I4906" s="152"/>
    </row>
    <row r="4907" spans="3:9" x14ac:dyDescent="0.2">
      <c r="C4907" s="152"/>
      <c r="D4907" s="152"/>
      <c r="E4907" s="152"/>
      <c r="F4907" s="153"/>
      <c r="G4907" s="153"/>
      <c r="H4907" s="154"/>
      <c r="I4907" s="152"/>
    </row>
    <row r="4908" spans="3:9" x14ac:dyDescent="0.2">
      <c r="C4908" s="152"/>
      <c r="D4908" s="152"/>
      <c r="E4908" s="152"/>
      <c r="F4908" s="153"/>
      <c r="G4908" s="153"/>
      <c r="H4908" s="154"/>
      <c r="I4908" s="152"/>
    </row>
    <row r="4909" spans="3:9" x14ac:dyDescent="0.2">
      <c r="C4909" s="152"/>
      <c r="D4909" s="152"/>
      <c r="E4909" s="152"/>
      <c r="F4909" s="153"/>
      <c r="G4909" s="153"/>
      <c r="H4909" s="154"/>
      <c r="I4909" s="152"/>
    </row>
    <row r="4910" spans="3:9" x14ac:dyDescent="0.2">
      <c r="C4910" s="152"/>
      <c r="D4910" s="152"/>
      <c r="E4910" s="152"/>
      <c r="F4910" s="153"/>
      <c r="G4910" s="153"/>
      <c r="H4910" s="154"/>
      <c r="I4910" s="152"/>
    </row>
    <row r="4911" spans="3:9" x14ac:dyDescent="0.2">
      <c r="C4911" s="152"/>
      <c r="D4911" s="152"/>
      <c r="E4911" s="152"/>
      <c r="F4911" s="153"/>
      <c r="G4911" s="153"/>
      <c r="H4911" s="154"/>
      <c r="I4911" s="152"/>
    </row>
    <row r="4912" spans="3:9" x14ac:dyDescent="0.2">
      <c r="C4912" s="152"/>
      <c r="D4912" s="152"/>
      <c r="E4912" s="152"/>
      <c r="F4912" s="153"/>
      <c r="G4912" s="153"/>
      <c r="H4912" s="154"/>
      <c r="I4912" s="152"/>
    </row>
    <row r="4913" spans="3:9" x14ac:dyDescent="0.2">
      <c r="C4913" s="152"/>
      <c r="D4913" s="152"/>
      <c r="E4913" s="152"/>
      <c r="F4913" s="153"/>
      <c r="G4913" s="153"/>
      <c r="H4913" s="154"/>
      <c r="I4913" s="152"/>
    </row>
    <row r="4914" spans="3:9" x14ac:dyDescent="0.2">
      <c r="C4914" s="152"/>
      <c r="D4914" s="152"/>
      <c r="E4914" s="152"/>
      <c r="F4914" s="153"/>
      <c r="G4914" s="153"/>
      <c r="H4914" s="154"/>
      <c r="I4914" s="152"/>
    </row>
    <row r="4915" spans="3:9" x14ac:dyDescent="0.2">
      <c r="C4915" s="152"/>
      <c r="D4915" s="152"/>
      <c r="E4915" s="152"/>
      <c r="F4915" s="153"/>
      <c r="G4915" s="153"/>
      <c r="H4915" s="154"/>
      <c r="I4915" s="152"/>
    </row>
    <row r="4916" spans="3:9" x14ac:dyDescent="0.2">
      <c r="C4916" s="152"/>
      <c r="D4916" s="152"/>
      <c r="E4916" s="152"/>
      <c r="F4916" s="153"/>
      <c r="G4916" s="153"/>
      <c r="H4916" s="154"/>
      <c r="I4916" s="152"/>
    </row>
    <row r="4917" spans="3:9" x14ac:dyDescent="0.2">
      <c r="C4917" s="152"/>
      <c r="D4917" s="152"/>
      <c r="E4917" s="152"/>
      <c r="F4917" s="153"/>
      <c r="G4917" s="153"/>
      <c r="H4917" s="154"/>
      <c r="I4917" s="152"/>
    </row>
    <row r="4918" spans="3:9" x14ac:dyDescent="0.2">
      <c r="C4918" s="152"/>
      <c r="D4918" s="152"/>
      <c r="E4918" s="152"/>
      <c r="F4918" s="153"/>
      <c r="G4918" s="153"/>
      <c r="H4918" s="154"/>
      <c r="I4918" s="152"/>
    </row>
    <row r="4919" spans="3:9" x14ac:dyDescent="0.2">
      <c r="C4919" s="152"/>
      <c r="D4919" s="152"/>
      <c r="E4919" s="152"/>
      <c r="F4919" s="153"/>
      <c r="G4919" s="153"/>
      <c r="H4919" s="154"/>
      <c r="I4919" s="152"/>
    </row>
    <row r="4920" spans="3:9" x14ac:dyDescent="0.2">
      <c r="C4920" s="152"/>
      <c r="D4920" s="152"/>
      <c r="E4920" s="152"/>
      <c r="F4920" s="153"/>
      <c r="G4920" s="153"/>
      <c r="H4920" s="154"/>
      <c r="I4920" s="152"/>
    </row>
    <row r="4921" spans="3:9" x14ac:dyDescent="0.2">
      <c r="C4921" s="152"/>
      <c r="D4921" s="152"/>
      <c r="E4921" s="152"/>
      <c r="F4921" s="153"/>
      <c r="G4921" s="153"/>
      <c r="H4921" s="154"/>
      <c r="I4921" s="152"/>
    </row>
    <row r="4922" spans="3:9" x14ac:dyDescent="0.2">
      <c r="C4922" s="152"/>
      <c r="D4922" s="152"/>
      <c r="E4922" s="152"/>
      <c r="F4922" s="153"/>
      <c r="G4922" s="153"/>
      <c r="H4922" s="154"/>
      <c r="I4922" s="152"/>
    </row>
    <row r="4923" spans="3:9" x14ac:dyDescent="0.2">
      <c r="C4923" s="152"/>
      <c r="D4923" s="152"/>
      <c r="E4923" s="152"/>
      <c r="F4923" s="153"/>
      <c r="G4923" s="153"/>
      <c r="H4923" s="154"/>
      <c r="I4923" s="152"/>
    </row>
    <row r="4924" spans="3:9" x14ac:dyDescent="0.2">
      <c r="C4924" s="152"/>
      <c r="D4924" s="152"/>
      <c r="E4924" s="152"/>
      <c r="F4924" s="153"/>
      <c r="G4924" s="153"/>
      <c r="H4924" s="154"/>
      <c r="I4924" s="152"/>
    </row>
    <row r="4925" spans="3:9" x14ac:dyDescent="0.2">
      <c r="C4925" s="152"/>
      <c r="D4925" s="152"/>
      <c r="E4925" s="152"/>
      <c r="F4925" s="153"/>
      <c r="G4925" s="153"/>
      <c r="H4925" s="154"/>
      <c r="I4925" s="152"/>
    </row>
    <row r="4926" spans="3:9" x14ac:dyDescent="0.2">
      <c r="C4926" s="152"/>
      <c r="D4926" s="152"/>
      <c r="E4926" s="152"/>
      <c r="F4926" s="153"/>
      <c r="G4926" s="153"/>
      <c r="H4926" s="154"/>
      <c r="I4926" s="152"/>
    </row>
    <row r="4927" spans="3:9" x14ac:dyDescent="0.2">
      <c r="C4927" s="152"/>
      <c r="D4927" s="152"/>
      <c r="E4927" s="152"/>
      <c r="F4927" s="153"/>
      <c r="G4927" s="153"/>
      <c r="H4927" s="154"/>
      <c r="I4927" s="152"/>
    </row>
    <row r="4928" spans="3:9" x14ac:dyDescent="0.2">
      <c r="C4928" s="152"/>
      <c r="D4928" s="152"/>
      <c r="E4928" s="152"/>
      <c r="F4928" s="153"/>
      <c r="G4928" s="153"/>
      <c r="H4928" s="154"/>
      <c r="I4928" s="152"/>
    </row>
    <row r="4929" spans="3:9" x14ac:dyDescent="0.2">
      <c r="C4929" s="152"/>
      <c r="D4929" s="152"/>
      <c r="E4929" s="152"/>
      <c r="F4929" s="153"/>
      <c r="G4929" s="153"/>
      <c r="H4929" s="154"/>
      <c r="I4929" s="152"/>
    </row>
    <row r="4930" spans="3:9" x14ac:dyDescent="0.2">
      <c r="C4930" s="152"/>
      <c r="D4930" s="152"/>
      <c r="E4930" s="152"/>
      <c r="F4930" s="153"/>
      <c r="G4930" s="153"/>
      <c r="H4930" s="154"/>
      <c r="I4930" s="152"/>
    </row>
    <row r="4931" spans="3:9" x14ac:dyDescent="0.2">
      <c r="C4931" s="152"/>
      <c r="D4931" s="152"/>
      <c r="E4931" s="152"/>
      <c r="F4931" s="153"/>
      <c r="G4931" s="153"/>
      <c r="H4931" s="154"/>
      <c r="I4931" s="152"/>
    </row>
    <row r="4932" spans="3:9" x14ac:dyDescent="0.2">
      <c r="C4932" s="152"/>
      <c r="D4932" s="152"/>
      <c r="E4932" s="152"/>
      <c r="F4932" s="153"/>
      <c r="G4932" s="153"/>
      <c r="H4932" s="154"/>
      <c r="I4932" s="152"/>
    </row>
    <row r="4933" spans="3:9" x14ac:dyDescent="0.2">
      <c r="C4933" s="152"/>
      <c r="D4933" s="152"/>
      <c r="E4933" s="152"/>
      <c r="F4933" s="153"/>
      <c r="G4933" s="153"/>
      <c r="H4933" s="154"/>
      <c r="I4933" s="152"/>
    </row>
    <row r="4934" spans="3:9" x14ac:dyDescent="0.2">
      <c r="C4934" s="152"/>
      <c r="D4934" s="152"/>
      <c r="E4934" s="152"/>
      <c r="F4934" s="153"/>
      <c r="G4934" s="153"/>
      <c r="H4934" s="154"/>
      <c r="I4934" s="152"/>
    </row>
    <row r="4935" spans="3:9" x14ac:dyDescent="0.2">
      <c r="C4935" s="152"/>
      <c r="D4935" s="152"/>
      <c r="E4935" s="152"/>
      <c r="F4935" s="153"/>
      <c r="G4935" s="153"/>
      <c r="H4935" s="154"/>
      <c r="I4935" s="152"/>
    </row>
    <row r="4936" spans="3:9" x14ac:dyDescent="0.2">
      <c r="C4936" s="152"/>
      <c r="D4936" s="152"/>
      <c r="E4936" s="152"/>
      <c r="F4936" s="153"/>
      <c r="G4936" s="153"/>
      <c r="H4936" s="154"/>
      <c r="I4936" s="152"/>
    </row>
    <row r="4937" spans="3:9" x14ac:dyDescent="0.2">
      <c r="C4937" s="152"/>
      <c r="D4937" s="152"/>
      <c r="E4937" s="152"/>
      <c r="F4937" s="153"/>
      <c r="G4937" s="153"/>
      <c r="H4937" s="154"/>
      <c r="I4937" s="152"/>
    </row>
    <row r="4938" spans="3:9" x14ac:dyDescent="0.2">
      <c r="C4938" s="152"/>
      <c r="D4938" s="152"/>
      <c r="E4938" s="152"/>
      <c r="F4938" s="153"/>
      <c r="G4938" s="153"/>
      <c r="H4938" s="154"/>
      <c r="I4938" s="152"/>
    </row>
    <row r="4939" spans="3:9" x14ac:dyDescent="0.2">
      <c r="C4939" s="152"/>
      <c r="D4939" s="152"/>
      <c r="E4939" s="152"/>
      <c r="F4939" s="153"/>
      <c r="G4939" s="153"/>
      <c r="H4939" s="154"/>
      <c r="I4939" s="152"/>
    </row>
    <row r="4940" spans="3:9" x14ac:dyDescent="0.2">
      <c r="C4940" s="152"/>
      <c r="D4940" s="152"/>
      <c r="E4940" s="152"/>
      <c r="F4940" s="153"/>
      <c r="G4940" s="153"/>
      <c r="H4940" s="154"/>
      <c r="I4940" s="152"/>
    </row>
    <row r="4941" spans="3:9" x14ac:dyDescent="0.2">
      <c r="C4941" s="152"/>
      <c r="D4941" s="152"/>
      <c r="E4941" s="152"/>
      <c r="F4941" s="153"/>
      <c r="G4941" s="153"/>
      <c r="H4941" s="154"/>
      <c r="I4941" s="152"/>
    </row>
    <row r="4942" spans="3:9" x14ac:dyDescent="0.2">
      <c r="C4942" s="152"/>
      <c r="D4942" s="152"/>
      <c r="E4942" s="152"/>
      <c r="F4942" s="153"/>
      <c r="G4942" s="153"/>
      <c r="H4942" s="154"/>
      <c r="I4942" s="152"/>
    </row>
    <row r="4943" spans="3:9" x14ac:dyDescent="0.2">
      <c r="C4943" s="152"/>
      <c r="D4943" s="152"/>
      <c r="E4943" s="152"/>
      <c r="F4943" s="153"/>
      <c r="G4943" s="153"/>
      <c r="H4943" s="154"/>
      <c r="I4943" s="152"/>
    </row>
    <row r="4944" spans="3:9" x14ac:dyDescent="0.2">
      <c r="C4944" s="152"/>
      <c r="D4944" s="152"/>
      <c r="E4944" s="152"/>
      <c r="F4944" s="153"/>
      <c r="G4944" s="153"/>
      <c r="H4944" s="154"/>
      <c r="I4944" s="152"/>
    </row>
    <row r="4945" spans="3:9" x14ac:dyDescent="0.2">
      <c r="C4945" s="152"/>
      <c r="D4945" s="152"/>
      <c r="E4945" s="152"/>
      <c r="F4945" s="153"/>
      <c r="G4945" s="153"/>
      <c r="H4945" s="154"/>
      <c r="I4945" s="152"/>
    </row>
    <row r="4946" spans="3:9" x14ac:dyDescent="0.2">
      <c r="C4946" s="152"/>
      <c r="D4946" s="152"/>
      <c r="E4946" s="152"/>
      <c r="F4946" s="153"/>
      <c r="G4946" s="153"/>
      <c r="H4946" s="154"/>
      <c r="I4946" s="152"/>
    </row>
    <row r="4947" spans="3:9" x14ac:dyDescent="0.2">
      <c r="C4947" s="152"/>
      <c r="D4947" s="152"/>
      <c r="E4947" s="152"/>
      <c r="F4947" s="153"/>
      <c r="G4947" s="153"/>
      <c r="H4947" s="154"/>
      <c r="I4947" s="152"/>
    </row>
    <row r="4948" spans="3:9" x14ac:dyDescent="0.2">
      <c r="C4948" s="152"/>
      <c r="D4948" s="152"/>
      <c r="E4948" s="152"/>
      <c r="F4948" s="153"/>
      <c r="G4948" s="153"/>
      <c r="H4948" s="154"/>
      <c r="I4948" s="152"/>
    </row>
    <row r="4949" spans="3:9" x14ac:dyDescent="0.2">
      <c r="C4949" s="152"/>
      <c r="D4949" s="152"/>
      <c r="E4949" s="152"/>
      <c r="F4949" s="153"/>
      <c r="G4949" s="153"/>
      <c r="H4949" s="154"/>
      <c r="I4949" s="152"/>
    </row>
    <row r="4950" spans="3:9" x14ac:dyDescent="0.2">
      <c r="C4950" s="152"/>
      <c r="D4950" s="152"/>
      <c r="E4950" s="152"/>
      <c r="F4950" s="153"/>
      <c r="G4950" s="153"/>
      <c r="H4950" s="154"/>
      <c r="I4950" s="152"/>
    </row>
    <row r="4951" spans="3:9" x14ac:dyDescent="0.2">
      <c r="C4951" s="152"/>
      <c r="D4951" s="152"/>
      <c r="E4951" s="152"/>
      <c r="F4951" s="153"/>
      <c r="G4951" s="153"/>
      <c r="H4951" s="154"/>
      <c r="I4951" s="152"/>
    </row>
    <row r="4952" spans="3:9" x14ac:dyDescent="0.2">
      <c r="C4952" s="152"/>
      <c r="D4952" s="152"/>
      <c r="E4952" s="152"/>
      <c r="F4952" s="153"/>
      <c r="G4952" s="153"/>
      <c r="H4952" s="154"/>
      <c r="I4952" s="152"/>
    </row>
    <row r="4953" spans="3:9" x14ac:dyDescent="0.2">
      <c r="C4953" s="152"/>
      <c r="D4953" s="152"/>
      <c r="E4953" s="152"/>
      <c r="F4953" s="153"/>
      <c r="G4953" s="153"/>
      <c r="H4953" s="154"/>
      <c r="I4953" s="152"/>
    </row>
    <row r="4954" spans="3:9" x14ac:dyDescent="0.2">
      <c r="C4954" s="152"/>
      <c r="D4954" s="152"/>
      <c r="E4954" s="152"/>
      <c r="F4954" s="153"/>
      <c r="G4954" s="153"/>
      <c r="H4954" s="154"/>
      <c r="I4954" s="152"/>
    </row>
    <row r="4955" spans="3:9" x14ac:dyDescent="0.2">
      <c r="C4955" s="152"/>
      <c r="D4955" s="152"/>
      <c r="E4955" s="152"/>
      <c r="F4955" s="153"/>
      <c r="G4955" s="153"/>
      <c r="H4955" s="154"/>
      <c r="I4955" s="152"/>
    </row>
    <row r="4956" spans="3:9" x14ac:dyDescent="0.2">
      <c r="C4956" s="152"/>
      <c r="D4956" s="152"/>
      <c r="E4956" s="152"/>
      <c r="F4956" s="153"/>
      <c r="G4956" s="153"/>
      <c r="H4956" s="154"/>
      <c r="I4956" s="152"/>
    </row>
    <row r="4957" spans="3:9" x14ac:dyDescent="0.2">
      <c r="C4957" s="152"/>
      <c r="D4957" s="152"/>
      <c r="E4957" s="152"/>
      <c r="F4957" s="153"/>
      <c r="G4957" s="153"/>
      <c r="H4957" s="154"/>
      <c r="I4957" s="152"/>
    </row>
    <row r="4958" spans="3:9" x14ac:dyDescent="0.2">
      <c r="C4958" s="152"/>
      <c r="D4958" s="152"/>
      <c r="E4958" s="152"/>
      <c r="F4958" s="153"/>
      <c r="G4958" s="153"/>
      <c r="H4958" s="154"/>
      <c r="I4958" s="152"/>
    </row>
    <row r="4959" spans="3:9" x14ac:dyDescent="0.2">
      <c r="C4959" s="152"/>
      <c r="D4959" s="152"/>
      <c r="E4959" s="152"/>
      <c r="F4959" s="153"/>
      <c r="G4959" s="153"/>
      <c r="H4959" s="154"/>
      <c r="I4959" s="152"/>
    </row>
    <row r="4960" spans="3:9" x14ac:dyDescent="0.2">
      <c r="C4960" s="152"/>
      <c r="D4960" s="152"/>
      <c r="E4960" s="152"/>
      <c r="F4960" s="153"/>
      <c r="G4960" s="153"/>
      <c r="H4960" s="154"/>
      <c r="I4960" s="152"/>
    </row>
    <row r="4961" spans="3:9" x14ac:dyDescent="0.2">
      <c r="C4961" s="152"/>
      <c r="D4961" s="152"/>
      <c r="E4961" s="152"/>
      <c r="F4961" s="153"/>
      <c r="G4961" s="153"/>
      <c r="H4961" s="154"/>
      <c r="I4961" s="152"/>
    </row>
    <row r="4962" spans="3:9" x14ac:dyDescent="0.2">
      <c r="C4962" s="152"/>
      <c r="D4962" s="152"/>
      <c r="E4962" s="152"/>
      <c r="F4962" s="153"/>
      <c r="G4962" s="153"/>
      <c r="H4962" s="154"/>
      <c r="I4962" s="152"/>
    </row>
    <row r="4963" spans="3:9" x14ac:dyDescent="0.2">
      <c r="C4963" s="152"/>
      <c r="D4963" s="152"/>
      <c r="E4963" s="152"/>
      <c r="F4963" s="153"/>
      <c r="G4963" s="153"/>
      <c r="H4963" s="154"/>
      <c r="I4963" s="152"/>
    </row>
    <row r="4964" spans="3:9" x14ac:dyDescent="0.2">
      <c r="C4964" s="152"/>
      <c r="D4964" s="152"/>
      <c r="E4964" s="152"/>
      <c r="F4964" s="153"/>
      <c r="G4964" s="153"/>
      <c r="H4964" s="154"/>
      <c r="I4964" s="152"/>
    </row>
    <row r="4965" spans="3:9" x14ac:dyDescent="0.2">
      <c r="C4965" s="152"/>
      <c r="D4965" s="152"/>
      <c r="E4965" s="152"/>
      <c r="F4965" s="153"/>
      <c r="G4965" s="153"/>
      <c r="H4965" s="154"/>
      <c r="I4965" s="152"/>
    </row>
    <row r="4966" spans="3:9" x14ac:dyDescent="0.2">
      <c r="C4966" s="152"/>
      <c r="D4966" s="152"/>
      <c r="E4966" s="152"/>
      <c r="F4966" s="153"/>
      <c r="G4966" s="153"/>
      <c r="H4966" s="154"/>
      <c r="I4966" s="152"/>
    </row>
    <row r="4967" spans="3:9" x14ac:dyDescent="0.2">
      <c r="C4967" s="152"/>
      <c r="D4967" s="152"/>
      <c r="E4967" s="152"/>
      <c r="F4967" s="153"/>
      <c r="G4967" s="153"/>
      <c r="H4967" s="154"/>
      <c r="I4967" s="152"/>
    </row>
    <row r="4968" spans="3:9" x14ac:dyDescent="0.2">
      <c r="C4968" s="152"/>
      <c r="D4968" s="152"/>
      <c r="E4968" s="152"/>
      <c r="F4968" s="153"/>
      <c r="G4968" s="153"/>
      <c r="H4968" s="154"/>
      <c r="I4968" s="152"/>
    </row>
    <row r="4969" spans="3:9" x14ac:dyDescent="0.2">
      <c r="C4969" s="152"/>
      <c r="D4969" s="152"/>
      <c r="E4969" s="152"/>
      <c r="F4969" s="153"/>
      <c r="G4969" s="153"/>
      <c r="H4969" s="154"/>
      <c r="I4969" s="152"/>
    </row>
    <row r="4970" spans="3:9" x14ac:dyDescent="0.2">
      <c r="C4970" s="152"/>
      <c r="D4970" s="152"/>
      <c r="E4970" s="152"/>
      <c r="F4970" s="153"/>
      <c r="G4970" s="153"/>
      <c r="H4970" s="154"/>
      <c r="I4970" s="152"/>
    </row>
    <row r="4971" spans="3:9" x14ac:dyDescent="0.2">
      <c r="C4971" s="152"/>
      <c r="D4971" s="152"/>
      <c r="E4971" s="152"/>
      <c r="F4971" s="153"/>
      <c r="G4971" s="153"/>
      <c r="H4971" s="154"/>
      <c r="I4971" s="152"/>
    </row>
    <row r="4972" spans="3:9" x14ac:dyDescent="0.2">
      <c r="C4972" s="152"/>
      <c r="D4972" s="152"/>
      <c r="E4972" s="152"/>
      <c r="F4972" s="153"/>
      <c r="G4972" s="153"/>
      <c r="H4972" s="154"/>
      <c r="I4972" s="152"/>
    </row>
    <row r="4973" spans="3:9" x14ac:dyDescent="0.2">
      <c r="C4973" s="152"/>
      <c r="D4973" s="152"/>
      <c r="E4973" s="152"/>
      <c r="F4973" s="153"/>
      <c r="G4973" s="153"/>
      <c r="H4973" s="154"/>
      <c r="I4973" s="152"/>
    </row>
    <row r="4974" spans="3:9" x14ac:dyDescent="0.2">
      <c r="C4974" s="152"/>
      <c r="D4974" s="152"/>
      <c r="E4974" s="152"/>
      <c r="F4974" s="153"/>
      <c r="G4974" s="153"/>
      <c r="H4974" s="154"/>
      <c r="I4974" s="152"/>
    </row>
    <row r="4975" spans="3:9" x14ac:dyDescent="0.2">
      <c r="C4975" s="152"/>
      <c r="D4975" s="152"/>
      <c r="E4975" s="152"/>
      <c r="F4975" s="153"/>
      <c r="G4975" s="153"/>
      <c r="H4975" s="154"/>
      <c r="I4975" s="152"/>
    </row>
    <row r="4976" spans="3:9" x14ac:dyDescent="0.2">
      <c r="C4976" s="152"/>
      <c r="D4976" s="152"/>
      <c r="E4976" s="152"/>
      <c r="F4976" s="153"/>
      <c r="G4976" s="153"/>
      <c r="H4976" s="154"/>
      <c r="I4976" s="152"/>
    </row>
    <row r="4977" spans="3:9" x14ac:dyDescent="0.2">
      <c r="C4977" s="152"/>
      <c r="D4977" s="152"/>
      <c r="E4977" s="152"/>
      <c r="F4977" s="153"/>
      <c r="G4977" s="153"/>
      <c r="H4977" s="154"/>
      <c r="I4977" s="152"/>
    </row>
    <row r="4978" spans="3:9" x14ac:dyDescent="0.2">
      <c r="C4978" s="152"/>
      <c r="D4978" s="152"/>
      <c r="E4978" s="152"/>
      <c r="F4978" s="153"/>
      <c r="G4978" s="153"/>
      <c r="H4978" s="154"/>
      <c r="I4978" s="152"/>
    </row>
    <row r="4979" spans="3:9" x14ac:dyDescent="0.2">
      <c r="C4979" s="152"/>
      <c r="D4979" s="152"/>
      <c r="E4979" s="152"/>
      <c r="F4979" s="153"/>
      <c r="G4979" s="153"/>
      <c r="H4979" s="154"/>
      <c r="I4979" s="152"/>
    </row>
    <row r="4980" spans="3:9" x14ac:dyDescent="0.2">
      <c r="C4980" s="152"/>
      <c r="D4980" s="152"/>
      <c r="E4980" s="152"/>
      <c r="F4980" s="153"/>
      <c r="G4980" s="153"/>
      <c r="H4980" s="154"/>
      <c r="I4980" s="152"/>
    </row>
    <row r="4981" spans="3:9" x14ac:dyDescent="0.2">
      <c r="C4981" s="152"/>
      <c r="D4981" s="152"/>
      <c r="E4981" s="152"/>
      <c r="F4981" s="153"/>
      <c r="G4981" s="153"/>
      <c r="H4981" s="154"/>
      <c r="I4981" s="152"/>
    </row>
    <row r="4982" spans="3:9" x14ac:dyDescent="0.2">
      <c r="C4982" s="152"/>
      <c r="D4982" s="152"/>
      <c r="E4982" s="152"/>
      <c r="F4982" s="153"/>
      <c r="G4982" s="153"/>
      <c r="H4982" s="154"/>
      <c r="I4982" s="152"/>
    </row>
    <row r="4983" spans="3:9" x14ac:dyDescent="0.2">
      <c r="C4983" s="152"/>
      <c r="D4983" s="152"/>
      <c r="E4983" s="152"/>
      <c r="F4983" s="153"/>
      <c r="G4983" s="153"/>
      <c r="H4983" s="154"/>
      <c r="I4983" s="152"/>
    </row>
    <row r="4984" spans="3:9" x14ac:dyDescent="0.2">
      <c r="C4984" s="152"/>
      <c r="D4984" s="152"/>
      <c r="E4984" s="152"/>
      <c r="F4984" s="153"/>
      <c r="G4984" s="153"/>
      <c r="H4984" s="154"/>
      <c r="I4984" s="152"/>
    </row>
    <row r="4985" spans="3:9" x14ac:dyDescent="0.2">
      <c r="C4985" s="152"/>
      <c r="D4985" s="152"/>
      <c r="E4985" s="152"/>
      <c r="F4985" s="153"/>
      <c r="G4985" s="153"/>
      <c r="H4985" s="154"/>
      <c r="I4985" s="152"/>
    </row>
    <row r="4986" spans="3:9" x14ac:dyDescent="0.2">
      <c r="C4986" s="152"/>
      <c r="D4986" s="152"/>
      <c r="E4986" s="152"/>
      <c r="F4986" s="153"/>
      <c r="G4986" s="153"/>
      <c r="H4986" s="154"/>
      <c r="I4986" s="152"/>
    </row>
    <row r="4987" spans="3:9" x14ac:dyDescent="0.2">
      <c r="C4987" s="152"/>
      <c r="D4987" s="152"/>
      <c r="E4987" s="152"/>
      <c r="F4987" s="153"/>
      <c r="G4987" s="153"/>
      <c r="H4987" s="154"/>
      <c r="I4987" s="152"/>
    </row>
    <row r="4988" spans="3:9" x14ac:dyDescent="0.2">
      <c r="C4988" s="152"/>
      <c r="D4988" s="152"/>
      <c r="E4988" s="152"/>
      <c r="F4988" s="153"/>
      <c r="G4988" s="153"/>
      <c r="H4988" s="154"/>
      <c r="I4988" s="152"/>
    </row>
    <row r="4989" spans="3:9" x14ac:dyDescent="0.2">
      <c r="C4989" s="152"/>
      <c r="D4989" s="152"/>
      <c r="E4989" s="152"/>
      <c r="F4989" s="153"/>
      <c r="G4989" s="153"/>
      <c r="H4989" s="154"/>
      <c r="I4989" s="152"/>
    </row>
    <row r="4990" spans="3:9" x14ac:dyDescent="0.2">
      <c r="C4990" s="152"/>
      <c r="D4990" s="152"/>
      <c r="E4990" s="152"/>
      <c r="F4990" s="153"/>
      <c r="G4990" s="153"/>
      <c r="H4990" s="154"/>
      <c r="I4990" s="152"/>
    </row>
    <row r="4991" spans="3:9" x14ac:dyDescent="0.2">
      <c r="C4991" s="152"/>
      <c r="D4991" s="152"/>
      <c r="E4991" s="152"/>
      <c r="F4991" s="153"/>
      <c r="G4991" s="153"/>
      <c r="H4991" s="154"/>
      <c r="I4991" s="152"/>
    </row>
    <row r="4992" spans="3:9" x14ac:dyDescent="0.2">
      <c r="C4992" s="152"/>
      <c r="D4992" s="152"/>
      <c r="E4992" s="152"/>
      <c r="F4992" s="153"/>
      <c r="G4992" s="153"/>
      <c r="H4992" s="154"/>
      <c r="I4992" s="152"/>
    </row>
    <row r="4993" spans="3:9" x14ac:dyDescent="0.2">
      <c r="C4993" s="152"/>
      <c r="D4993" s="152"/>
      <c r="E4993" s="152"/>
      <c r="F4993" s="153"/>
      <c r="G4993" s="153"/>
      <c r="H4993" s="154"/>
      <c r="I4993" s="152"/>
    </row>
    <row r="4994" spans="3:9" x14ac:dyDescent="0.2">
      <c r="C4994" s="152"/>
      <c r="D4994" s="152"/>
      <c r="E4994" s="152"/>
      <c r="F4994" s="153"/>
      <c r="G4994" s="153"/>
      <c r="H4994" s="154"/>
      <c r="I4994" s="152"/>
    </row>
    <row r="4995" spans="3:9" x14ac:dyDescent="0.2">
      <c r="C4995" s="152"/>
      <c r="D4995" s="152"/>
      <c r="E4995" s="152"/>
      <c r="F4995" s="153"/>
      <c r="G4995" s="153"/>
      <c r="H4995" s="154"/>
      <c r="I4995" s="152"/>
    </row>
    <row r="4996" spans="3:9" x14ac:dyDescent="0.2">
      <c r="C4996" s="152"/>
      <c r="D4996" s="152"/>
      <c r="E4996" s="152"/>
      <c r="F4996" s="153"/>
      <c r="G4996" s="153"/>
      <c r="H4996" s="154"/>
      <c r="I4996" s="152"/>
    </row>
    <row r="4997" spans="3:9" x14ac:dyDescent="0.2">
      <c r="C4997" s="152"/>
      <c r="D4997" s="152"/>
      <c r="E4997" s="152"/>
      <c r="F4997" s="153"/>
      <c r="G4997" s="153"/>
      <c r="H4997" s="154"/>
      <c r="I4997" s="152"/>
    </row>
    <row r="4998" spans="3:9" x14ac:dyDescent="0.2">
      <c r="C4998" s="152"/>
      <c r="D4998" s="152"/>
      <c r="E4998" s="152"/>
      <c r="F4998" s="153"/>
      <c r="G4998" s="153"/>
      <c r="H4998" s="154"/>
      <c r="I4998" s="152"/>
    </row>
    <row r="4999" spans="3:9" x14ac:dyDescent="0.2">
      <c r="C4999" s="152"/>
      <c r="D4999" s="152"/>
      <c r="E4999" s="152"/>
      <c r="F4999" s="153"/>
      <c r="G4999" s="153"/>
      <c r="H4999" s="154"/>
      <c r="I4999" s="152"/>
    </row>
    <row r="5000" spans="3:9" x14ac:dyDescent="0.2">
      <c r="C5000" s="152"/>
      <c r="D5000" s="152"/>
      <c r="E5000" s="152"/>
      <c r="F5000" s="153"/>
      <c r="G5000" s="153"/>
      <c r="H5000" s="154"/>
      <c r="I5000" s="152"/>
    </row>
    <row r="5001" spans="3:9" x14ac:dyDescent="0.2">
      <c r="C5001" s="152"/>
      <c r="D5001" s="152"/>
      <c r="E5001" s="152"/>
      <c r="F5001" s="153"/>
      <c r="G5001" s="153"/>
      <c r="H5001" s="154"/>
      <c r="I5001" s="152"/>
    </row>
    <row r="5002" spans="3:9" x14ac:dyDescent="0.2">
      <c r="C5002" s="152"/>
      <c r="D5002" s="152"/>
      <c r="E5002" s="152"/>
      <c r="F5002" s="153"/>
      <c r="G5002" s="153"/>
      <c r="H5002" s="154"/>
      <c r="I5002" s="152"/>
    </row>
    <row r="5003" spans="3:9" x14ac:dyDescent="0.2">
      <c r="C5003" s="152"/>
      <c r="D5003" s="152"/>
      <c r="E5003" s="152"/>
      <c r="F5003" s="153"/>
      <c r="G5003" s="153"/>
      <c r="H5003" s="154"/>
      <c r="I5003" s="152"/>
    </row>
    <row r="5004" spans="3:9" x14ac:dyDescent="0.2">
      <c r="C5004" s="152"/>
      <c r="D5004" s="152"/>
      <c r="E5004" s="152"/>
      <c r="F5004" s="153"/>
      <c r="G5004" s="153"/>
      <c r="H5004" s="154"/>
      <c r="I5004" s="152"/>
    </row>
    <row r="5005" spans="3:9" x14ac:dyDescent="0.2">
      <c r="C5005" s="152"/>
      <c r="D5005" s="152"/>
      <c r="E5005" s="152"/>
      <c r="F5005" s="153"/>
      <c r="G5005" s="153"/>
      <c r="H5005" s="154"/>
      <c r="I5005" s="152"/>
    </row>
    <row r="5006" spans="3:9" x14ac:dyDescent="0.2">
      <c r="C5006" s="152"/>
      <c r="D5006" s="152"/>
      <c r="E5006" s="152"/>
      <c r="F5006" s="153"/>
      <c r="G5006" s="153"/>
      <c r="H5006" s="154"/>
      <c r="I5006" s="152"/>
    </row>
    <row r="5007" spans="3:9" x14ac:dyDescent="0.2">
      <c r="C5007" s="152"/>
      <c r="D5007" s="152"/>
      <c r="E5007" s="152"/>
      <c r="F5007" s="153"/>
      <c r="G5007" s="153"/>
      <c r="H5007" s="154"/>
      <c r="I5007" s="152"/>
    </row>
    <row r="5008" spans="3:9" x14ac:dyDescent="0.2">
      <c r="C5008" s="152"/>
      <c r="D5008" s="152"/>
      <c r="E5008" s="152"/>
      <c r="F5008" s="153"/>
      <c r="G5008" s="153"/>
      <c r="H5008" s="154"/>
      <c r="I5008" s="152"/>
    </row>
    <row r="5009" spans="3:9" x14ac:dyDescent="0.2">
      <c r="C5009" s="152"/>
      <c r="D5009" s="152"/>
      <c r="E5009" s="152"/>
      <c r="F5009" s="153"/>
      <c r="G5009" s="153"/>
      <c r="H5009" s="154"/>
      <c r="I5009" s="152"/>
    </row>
    <row r="5010" spans="3:9" x14ac:dyDescent="0.2">
      <c r="C5010" s="152"/>
      <c r="D5010" s="152"/>
      <c r="E5010" s="152"/>
      <c r="F5010" s="153"/>
      <c r="G5010" s="153"/>
      <c r="H5010" s="154"/>
      <c r="I5010" s="152"/>
    </row>
    <row r="5011" spans="3:9" x14ac:dyDescent="0.2">
      <c r="C5011" s="152"/>
      <c r="D5011" s="152"/>
      <c r="E5011" s="152"/>
      <c r="F5011" s="153"/>
      <c r="G5011" s="153"/>
      <c r="H5011" s="154"/>
      <c r="I5011" s="152"/>
    </row>
    <row r="5012" spans="3:9" x14ac:dyDescent="0.2">
      <c r="C5012" s="152"/>
      <c r="D5012" s="152"/>
      <c r="E5012" s="152"/>
      <c r="F5012" s="153"/>
      <c r="G5012" s="153"/>
      <c r="H5012" s="154"/>
      <c r="I5012" s="152"/>
    </row>
    <row r="5013" spans="3:9" x14ac:dyDescent="0.2">
      <c r="C5013" s="152"/>
      <c r="D5013" s="152"/>
      <c r="E5013" s="152"/>
      <c r="F5013" s="153"/>
      <c r="G5013" s="153"/>
      <c r="H5013" s="154"/>
      <c r="I5013" s="152"/>
    </row>
    <row r="5014" spans="3:9" x14ac:dyDescent="0.2">
      <c r="C5014" s="152"/>
      <c r="D5014" s="152"/>
      <c r="E5014" s="152"/>
      <c r="F5014" s="153"/>
      <c r="G5014" s="153"/>
      <c r="H5014" s="154"/>
      <c r="I5014" s="152"/>
    </row>
    <row r="5015" spans="3:9" x14ac:dyDescent="0.2">
      <c r="C5015" s="152"/>
      <c r="D5015" s="152"/>
      <c r="E5015" s="152"/>
      <c r="F5015" s="153"/>
      <c r="G5015" s="153"/>
      <c r="H5015" s="154"/>
      <c r="I5015" s="152"/>
    </row>
    <row r="5016" spans="3:9" x14ac:dyDescent="0.2">
      <c r="C5016" s="152"/>
      <c r="D5016" s="152"/>
      <c r="E5016" s="152"/>
      <c r="F5016" s="153"/>
      <c r="G5016" s="153"/>
      <c r="H5016" s="154"/>
      <c r="I5016" s="152"/>
    </row>
    <row r="5017" spans="3:9" x14ac:dyDescent="0.2">
      <c r="C5017" s="152"/>
      <c r="D5017" s="152"/>
      <c r="E5017" s="152"/>
      <c r="F5017" s="153"/>
      <c r="G5017" s="153"/>
      <c r="H5017" s="154"/>
      <c r="I5017" s="152"/>
    </row>
    <row r="5018" spans="3:9" x14ac:dyDescent="0.2">
      <c r="C5018" s="152"/>
      <c r="D5018" s="152"/>
      <c r="E5018" s="152"/>
      <c r="F5018" s="153"/>
      <c r="G5018" s="153"/>
      <c r="H5018" s="154"/>
      <c r="I5018" s="152"/>
    </row>
    <row r="5019" spans="3:9" x14ac:dyDescent="0.2">
      <c r="C5019" s="152"/>
      <c r="D5019" s="152"/>
      <c r="E5019" s="152"/>
      <c r="F5019" s="153"/>
      <c r="G5019" s="153"/>
      <c r="H5019" s="154"/>
      <c r="I5019" s="152"/>
    </row>
    <row r="5020" spans="3:9" x14ac:dyDescent="0.2">
      <c r="C5020" s="152"/>
      <c r="D5020" s="152"/>
      <c r="E5020" s="152"/>
      <c r="F5020" s="153"/>
      <c r="G5020" s="153"/>
      <c r="H5020" s="154"/>
      <c r="I5020" s="152"/>
    </row>
    <row r="5021" spans="3:9" x14ac:dyDescent="0.2">
      <c r="C5021" s="152"/>
      <c r="D5021" s="152"/>
      <c r="E5021" s="152"/>
      <c r="F5021" s="153"/>
      <c r="G5021" s="153"/>
      <c r="H5021" s="154"/>
      <c r="I5021" s="152"/>
    </row>
    <row r="5022" spans="3:9" x14ac:dyDescent="0.2">
      <c r="C5022" s="152"/>
      <c r="D5022" s="152"/>
      <c r="E5022" s="152"/>
      <c r="F5022" s="153"/>
      <c r="G5022" s="153"/>
      <c r="H5022" s="154"/>
      <c r="I5022" s="152"/>
    </row>
    <row r="5023" spans="3:9" x14ac:dyDescent="0.2">
      <c r="C5023" s="152"/>
      <c r="D5023" s="152"/>
      <c r="E5023" s="152"/>
      <c r="F5023" s="153"/>
      <c r="G5023" s="153"/>
      <c r="H5023" s="154"/>
      <c r="I5023" s="152"/>
    </row>
    <row r="5024" spans="3:9" x14ac:dyDescent="0.2">
      <c r="C5024" s="152"/>
      <c r="D5024" s="152"/>
      <c r="E5024" s="152"/>
      <c r="F5024" s="153"/>
      <c r="G5024" s="153"/>
      <c r="H5024" s="154"/>
      <c r="I5024" s="152"/>
    </row>
    <row r="5025" spans="3:9" x14ac:dyDescent="0.2">
      <c r="C5025" s="152"/>
      <c r="D5025" s="152"/>
      <c r="E5025" s="152"/>
      <c r="F5025" s="153"/>
      <c r="G5025" s="153"/>
      <c r="H5025" s="154"/>
      <c r="I5025" s="152"/>
    </row>
    <row r="5026" spans="3:9" x14ac:dyDescent="0.2">
      <c r="C5026" s="152"/>
      <c r="D5026" s="152"/>
      <c r="E5026" s="152"/>
      <c r="F5026" s="153"/>
      <c r="G5026" s="153"/>
      <c r="H5026" s="154"/>
      <c r="I5026" s="152"/>
    </row>
    <row r="5027" spans="3:9" x14ac:dyDescent="0.2">
      <c r="C5027" s="152"/>
      <c r="D5027" s="152"/>
      <c r="E5027" s="152"/>
      <c r="F5027" s="153"/>
      <c r="G5027" s="153"/>
      <c r="H5027" s="154"/>
      <c r="I5027" s="152"/>
    </row>
    <row r="5028" spans="3:9" x14ac:dyDescent="0.2">
      <c r="C5028" s="152"/>
      <c r="D5028" s="152"/>
      <c r="E5028" s="152"/>
      <c r="F5028" s="153"/>
      <c r="G5028" s="153"/>
      <c r="H5028" s="154"/>
      <c r="I5028" s="152"/>
    </row>
    <row r="5029" spans="3:9" x14ac:dyDescent="0.2">
      <c r="C5029" s="152"/>
      <c r="D5029" s="152"/>
      <c r="E5029" s="152"/>
      <c r="F5029" s="153"/>
      <c r="G5029" s="153"/>
      <c r="H5029" s="154"/>
      <c r="I5029" s="152"/>
    </row>
    <row r="5030" spans="3:9" x14ac:dyDescent="0.2">
      <c r="C5030" s="152"/>
      <c r="D5030" s="152"/>
      <c r="E5030" s="152"/>
      <c r="F5030" s="153"/>
      <c r="G5030" s="153"/>
      <c r="H5030" s="154"/>
      <c r="I5030" s="152"/>
    </row>
    <row r="5031" spans="3:9" x14ac:dyDescent="0.2">
      <c r="C5031" s="152"/>
      <c r="D5031" s="152"/>
      <c r="E5031" s="152"/>
      <c r="F5031" s="153"/>
      <c r="G5031" s="153"/>
      <c r="H5031" s="154"/>
      <c r="I5031" s="152"/>
    </row>
    <row r="5032" spans="3:9" x14ac:dyDescent="0.2">
      <c r="C5032" s="152"/>
      <c r="D5032" s="152"/>
      <c r="E5032" s="152"/>
      <c r="F5032" s="153"/>
      <c r="G5032" s="153"/>
      <c r="H5032" s="154"/>
      <c r="I5032" s="152"/>
    </row>
    <row r="5033" spans="3:9" x14ac:dyDescent="0.2">
      <c r="C5033" s="152"/>
      <c r="D5033" s="152"/>
      <c r="E5033" s="152"/>
      <c r="F5033" s="153"/>
      <c r="G5033" s="153"/>
      <c r="H5033" s="154"/>
      <c r="I5033" s="152"/>
    </row>
    <row r="5034" spans="3:9" x14ac:dyDescent="0.2">
      <c r="C5034" s="152"/>
      <c r="D5034" s="152"/>
      <c r="E5034" s="152"/>
      <c r="F5034" s="153"/>
      <c r="G5034" s="153"/>
      <c r="H5034" s="154"/>
      <c r="I5034" s="152"/>
    </row>
    <row r="5035" spans="3:9" x14ac:dyDescent="0.2">
      <c r="C5035" s="152"/>
      <c r="D5035" s="152"/>
      <c r="E5035" s="152"/>
      <c r="F5035" s="153"/>
      <c r="G5035" s="153"/>
      <c r="H5035" s="154"/>
      <c r="I5035" s="152"/>
    </row>
    <row r="5036" spans="3:9" x14ac:dyDescent="0.2">
      <c r="C5036" s="152"/>
      <c r="D5036" s="152"/>
      <c r="E5036" s="152"/>
      <c r="F5036" s="153"/>
      <c r="G5036" s="153"/>
      <c r="H5036" s="154"/>
      <c r="I5036" s="152"/>
    </row>
    <row r="5037" spans="3:9" x14ac:dyDescent="0.2">
      <c r="C5037" s="152"/>
      <c r="D5037" s="152"/>
      <c r="E5037" s="152"/>
      <c r="F5037" s="153"/>
      <c r="G5037" s="153"/>
      <c r="H5037" s="154"/>
      <c r="I5037" s="152"/>
    </row>
    <row r="5038" spans="3:9" x14ac:dyDescent="0.2">
      <c r="C5038" s="152"/>
      <c r="D5038" s="152"/>
      <c r="E5038" s="152"/>
      <c r="F5038" s="153"/>
      <c r="G5038" s="153"/>
      <c r="H5038" s="154"/>
      <c r="I5038" s="152"/>
    </row>
    <row r="5039" spans="3:9" x14ac:dyDescent="0.2">
      <c r="C5039" s="152"/>
      <c r="D5039" s="152"/>
      <c r="E5039" s="152"/>
      <c r="F5039" s="153"/>
      <c r="G5039" s="153"/>
      <c r="H5039" s="154"/>
      <c r="I5039" s="152"/>
    </row>
    <row r="5040" spans="3:9" x14ac:dyDescent="0.2">
      <c r="C5040" s="152"/>
      <c r="D5040" s="152"/>
      <c r="E5040" s="152"/>
      <c r="F5040" s="153"/>
      <c r="G5040" s="153"/>
      <c r="H5040" s="154"/>
      <c r="I5040" s="152"/>
    </row>
    <row r="5041" spans="3:9" x14ac:dyDescent="0.2">
      <c r="C5041" s="152"/>
      <c r="D5041" s="152"/>
      <c r="E5041" s="152"/>
      <c r="F5041" s="153"/>
      <c r="G5041" s="153"/>
      <c r="H5041" s="154"/>
      <c r="I5041" s="152"/>
    </row>
    <row r="5042" spans="3:9" x14ac:dyDescent="0.2">
      <c r="C5042" s="152"/>
      <c r="D5042" s="152"/>
      <c r="E5042" s="152"/>
      <c r="F5042" s="153"/>
      <c r="G5042" s="153"/>
      <c r="H5042" s="154"/>
      <c r="I5042" s="152"/>
    </row>
    <row r="5043" spans="3:9" x14ac:dyDescent="0.2">
      <c r="C5043" s="152"/>
      <c r="D5043" s="152"/>
      <c r="E5043" s="152"/>
      <c r="F5043" s="153"/>
      <c r="G5043" s="153"/>
      <c r="H5043" s="154"/>
      <c r="I5043" s="152"/>
    </row>
    <row r="5044" spans="3:9" x14ac:dyDescent="0.2">
      <c r="C5044" s="152"/>
      <c r="D5044" s="152"/>
      <c r="E5044" s="152"/>
      <c r="F5044" s="153"/>
      <c r="G5044" s="153"/>
      <c r="H5044" s="154"/>
      <c r="I5044" s="152"/>
    </row>
    <row r="5045" spans="3:9" x14ac:dyDescent="0.2">
      <c r="C5045" s="152"/>
      <c r="D5045" s="152"/>
      <c r="E5045" s="152"/>
      <c r="F5045" s="153"/>
      <c r="G5045" s="153"/>
      <c r="H5045" s="154"/>
      <c r="I5045" s="152"/>
    </row>
    <row r="5046" spans="3:9" x14ac:dyDescent="0.2">
      <c r="C5046" s="152"/>
      <c r="D5046" s="152"/>
      <c r="E5046" s="152"/>
      <c r="F5046" s="153"/>
      <c r="G5046" s="153"/>
      <c r="H5046" s="154"/>
      <c r="I5046" s="152"/>
    </row>
    <row r="5047" spans="3:9" x14ac:dyDescent="0.2">
      <c r="C5047" s="152"/>
      <c r="D5047" s="152"/>
      <c r="E5047" s="152"/>
      <c r="F5047" s="153"/>
      <c r="G5047" s="153"/>
      <c r="H5047" s="154"/>
      <c r="I5047" s="152"/>
    </row>
    <row r="5048" spans="3:9" x14ac:dyDescent="0.2">
      <c r="C5048" s="152"/>
      <c r="D5048" s="152"/>
      <c r="E5048" s="152"/>
      <c r="F5048" s="153"/>
      <c r="G5048" s="153"/>
      <c r="H5048" s="154"/>
      <c r="I5048" s="152"/>
    </row>
    <row r="5049" spans="3:9" x14ac:dyDescent="0.2">
      <c r="C5049" s="152"/>
      <c r="D5049" s="152"/>
      <c r="E5049" s="152"/>
      <c r="F5049" s="153"/>
      <c r="G5049" s="153"/>
      <c r="H5049" s="154"/>
      <c r="I5049" s="152"/>
    </row>
    <row r="5050" spans="3:9" x14ac:dyDescent="0.2">
      <c r="C5050" s="152"/>
      <c r="D5050" s="152"/>
      <c r="E5050" s="152"/>
      <c r="F5050" s="153"/>
      <c r="G5050" s="153"/>
      <c r="H5050" s="154"/>
      <c r="I5050" s="152"/>
    </row>
    <row r="5051" spans="3:9" x14ac:dyDescent="0.2">
      <c r="C5051" s="152"/>
      <c r="D5051" s="152"/>
      <c r="E5051" s="152"/>
      <c r="F5051" s="153"/>
      <c r="G5051" s="153"/>
      <c r="H5051" s="154"/>
      <c r="I5051" s="152"/>
    </row>
    <row r="5052" spans="3:9" x14ac:dyDescent="0.2">
      <c r="C5052" s="152"/>
      <c r="D5052" s="152"/>
      <c r="E5052" s="152"/>
      <c r="F5052" s="153"/>
      <c r="G5052" s="153"/>
      <c r="H5052" s="154"/>
      <c r="I5052" s="152"/>
    </row>
    <row r="5053" spans="3:9" x14ac:dyDescent="0.2">
      <c r="C5053" s="152"/>
      <c r="D5053" s="152"/>
      <c r="E5053" s="152"/>
      <c r="F5053" s="153"/>
      <c r="G5053" s="153"/>
      <c r="H5053" s="154"/>
      <c r="I5053" s="152"/>
    </row>
    <row r="5054" spans="3:9" x14ac:dyDescent="0.2">
      <c r="C5054" s="152"/>
      <c r="D5054" s="152"/>
      <c r="E5054" s="152"/>
      <c r="F5054" s="153"/>
      <c r="G5054" s="153"/>
      <c r="H5054" s="154"/>
      <c r="I5054" s="152"/>
    </row>
    <row r="5055" spans="3:9" x14ac:dyDescent="0.2">
      <c r="C5055" s="152"/>
      <c r="D5055" s="152"/>
      <c r="E5055" s="152"/>
      <c r="F5055" s="153"/>
      <c r="G5055" s="153"/>
      <c r="H5055" s="154"/>
      <c r="I5055" s="152"/>
    </row>
    <row r="5056" spans="3:9" x14ac:dyDescent="0.2">
      <c r="C5056" s="152"/>
      <c r="D5056" s="152"/>
      <c r="E5056" s="152"/>
      <c r="F5056" s="153"/>
      <c r="G5056" s="153"/>
      <c r="H5056" s="154"/>
      <c r="I5056" s="152"/>
    </row>
    <row r="5057" spans="3:9" x14ac:dyDescent="0.2">
      <c r="C5057" s="152"/>
      <c r="D5057" s="152"/>
      <c r="E5057" s="152"/>
      <c r="F5057" s="153"/>
      <c r="G5057" s="153"/>
      <c r="H5057" s="154"/>
      <c r="I5057" s="152"/>
    </row>
    <row r="5058" spans="3:9" x14ac:dyDescent="0.2">
      <c r="C5058" s="152"/>
      <c r="D5058" s="152"/>
      <c r="E5058" s="152"/>
      <c r="F5058" s="153"/>
      <c r="G5058" s="153"/>
      <c r="H5058" s="154"/>
      <c r="I5058" s="152"/>
    </row>
    <row r="5059" spans="3:9" x14ac:dyDescent="0.2">
      <c r="C5059" s="152"/>
      <c r="D5059" s="152"/>
      <c r="E5059" s="152"/>
      <c r="F5059" s="153"/>
      <c r="G5059" s="153"/>
      <c r="H5059" s="154"/>
      <c r="I5059" s="152"/>
    </row>
    <row r="5060" spans="3:9" x14ac:dyDescent="0.2">
      <c r="C5060" s="152"/>
      <c r="D5060" s="152"/>
      <c r="E5060" s="152"/>
      <c r="F5060" s="153"/>
      <c r="G5060" s="153"/>
      <c r="H5060" s="154"/>
      <c r="I5060" s="152"/>
    </row>
    <row r="5061" spans="3:9" x14ac:dyDescent="0.2">
      <c r="C5061" s="152"/>
      <c r="D5061" s="152"/>
      <c r="E5061" s="152"/>
      <c r="F5061" s="153"/>
      <c r="G5061" s="153"/>
      <c r="H5061" s="154"/>
      <c r="I5061" s="152"/>
    </row>
    <row r="5062" spans="3:9" x14ac:dyDescent="0.2">
      <c r="C5062" s="152"/>
      <c r="D5062" s="152"/>
      <c r="E5062" s="152"/>
      <c r="F5062" s="153"/>
      <c r="G5062" s="153"/>
      <c r="H5062" s="154"/>
      <c r="I5062" s="152"/>
    </row>
    <row r="5063" spans="3:9" x14ac:dyDescent="0.2">
      <c r="C5063" s="152"/>
      <c r="D5063" s="152"/>
      <c r="E5063" s="152"/>
      <c r="F5063" s="153"/>
      <c r="G5063" s="153"/>
      <c r="H5063" s="154"/>
      <c r="I5063" s="152"/>
    </row>
    <row r="5064" spans="3:9" x14ac:dyDescent="0.2">
      <c r="C5064" s="152"/>
      <c r="D5064" s="152"/>
      <c r="E5064" s="152"/>
      <c r="F5064" s="153"/>
      <c r="G5064" s="153"/>
      <c r="H5064" s="154"/>
      <c r="I5064" s="152"/>
    </row>
    <row r="5065" spans="3:9" x14ac:dyDescent="0.2">
      <c r="C5065" s="152"/>
      <c r="D5065" s="152"/>
      <c r="E5065" s="152"/>
      <c r="F5065" s="153"/>
      <c r="G5065" s="153"/>
      <c r="H5065" s="154"/>
      <c r="I5065" s="152"/>
    </row>
    <row r="5066" spans="3:9" x14ac:dyDescent="0.2">
      <c r="C5066" s="152"/>
      <c r="D5066" s="152"/>
      <c r="E5066" s="152"/>
      <c r="F5066" s="153"/>
      <c r="G5066" s="153"/>
      <c r="H5066" s="154"/>
      <c r="I5066" s="152"/>
    </row>
    <row r="5067" spans="3:9" x14ac:dyDescent="0.2">
      <c r="C5067" s="152"/>
      <c r="D5067" s="152"/>
      <c r="E5067" s="152"/>
      <c r="F5067" s="153"/>
      <c r="G5067" s="153"/>
      <c r="H5067" s="154"/>
      <c r="I5067" s="152"/>
    </row>
    <row r="5068" spans="3:9" x14ac:dyDescent="0.2">
      <c r="C5068" s="152"/>
      <c r="D5068" s="152"/>
      <c r="E5068" s="152"/>
      <c r="F5068" s="153"/>
      <c r="G5068" s="153"/>
      <c r="H5068" s="154"/>
      <c r="I5068" s="152"/>
    </row>
    <row r="5069" spans="3:9" x14ac:dyDescent="0.2">
      <c r="C5069" s="152"/>
      <c r="D5069" s="152"/>
      <c r="E5069" s="152"/>
      <c r="F5069" s="153"/>
      <c r="G5069" s="153"/>
      <c r="H5069" s="154"/>
      <c r="I5069" s="152"/>
    </row>
    <row r="5070" spans="3:9" x14ac:dyDescent="0.2">
      <c r="C5070" s="152"/>
      <c r="D5070" s="152"/>
      <c r="E5070" s="152"/>
      <c r="F5070" s="153"/>
      <c r="G5070" s="153"/>
      <c r="H5070" s="154"/>
      <c r="I5070" s="152"/>
    </row>
    <row r="5071" spans="3:9" x14ac:dyDescent="0.2">
      <c r="C5071" s="152"/>
      <c r="D5071" s="152"/>
      <c r="E5071" s="152"/>
      <c r="F5071" s="153"/>
      <c r="G5071" s="153"/>
      <c r="H5071" s="154"/>
      <c r="I5071" s="152"/>
    </row>
    <row r="5072" spans="3:9" x14ac:dyDescent="0.2">
      <c r="C5072" s="152"/>
      <c r="D5072" s="152"/>
      <c r="E5072" s="152"/>
      <c r="F5072" s="153"/>
      <c r="G5072" s="153"/>
      <c r="H5072" s="154"/>
      <c r="I5072" s="152"/>
    </row>
    <row r="5073" spans="3:9" x14ac:dyDescent="0.2">
      <c r="C5073" s="152"/>
      <c r="D5073" s="152"/>
      <c r="E5073" s="152"/>
      <c r="F5073" s="153"/>
      <c r="G5073" s="153"/>
      <c r="H5073" s="154"/>
      <c r="I5073" s="152"/>
    </row>
    <row r="5074" spans="3:9" x14ac:dyDescent="0.2">
      <c r="C5074" s="152"/>
      <c r="D5074" s="152"/>
      <c r="E5074" s="152"/>
      <c r="F5074" s="153"/>
      <c r="G5074" s="153"/>
      <c r="H5074" s="154"/>
      <c r="I5074" s="152"/>
    </row>
    <row r="5075" spans="3:9" x14ac:dyDescent="0.2">
      <c r="C5075" s="152"/>
      <c r="D5075" s="152"/>
      <c r="E5075" s="152"/>
      <c r="F5075" s="153"/>
      <c r="G5075" s="153"/>
      <c r="H5075" s="154"/>
      <c r="I5075" s="152"/>
    </row>
    <row r="5076" spans="3:9" x14ac:dyDescent="0.2">
      <c r="C5076" s="152"/>
      <c r="D5076" s="152"/>
      <c r="E5076" s="152"/>
      <c r="F5076" s="153"/>
      <c r="G5076" s="153"/>
      <c r="H5076" s="154"/>
      <c r="I5076" s="152"/>
    </row>
    <row r="5077" spans="3:9" x14ac:dyDescent="0.2">
      <c r="C5077" s="152"/>
      <c r="D5077" s="152"/>
      <c r="E5077" s="152"/>
      <c r="F5077" s="153"/>
      <c r="G5077" s="153"/>
      <c r="H5077" s="154"/>
      <c r="I5077" s="152"/>
    </row>
    <row r="5078" spans="3:9" x14ac:dyDescent="0.2">
      <c r="C5078" s="152"/>
      <c r="D5078" s="152"/>
      <c r="E5078" s="152"/>
      <c r="F5078" s="153"/>
      <c r="G5078" s="153"/>
      <c r="H5078" s="154"/>
      <c r="I5078" s="152"/>
    </row>
    <row r="5079" spans="3:9" x14ac:dyDescent="0.2">
      <c r="C5079" s="152"/>
      <c r="D5079" s="152"/>
      <c r="E5079" s="152"/>
      <c r="F5079" s="153"/>
      <c r="G5079" s="153"/>
      <c r="H5079" s="154"/>
      <c r="I5079" s="152"/>
    </row>
    <row r="5080" spans="3:9" x14ac:dyDescent="0.2">
      <c r="C5080" s="152"/>
      <c r="D5080" s="152"/>
      <c r="E5080" s="152"/>
      <c r="F5080" s="153"/>
      <c r="G5080" s="153"/>
      <c r="H5080" s="154"/>
      <c r="I5080" s="152"/>
    </row>
    <row r="5081" spans="3:9" x14ac:dyDescent="0.2">
      <c r="C5081" s="152"/>
      <c r="D5081" s="152"/>
      <c r="E5081" s="152"/>
      <c r="F5081" s="153"/>
      <c r="G5081" s="153"/>
      <c r="H5081" s="154"/>
      <c r="I5081" s="152"/>
    </row>
    <row r="5082" spans="3:9" x14ac:dyDescent="0.2">
      <c r="C5082" s="152"/>
      <c r="D5082" s="152"/>
      <c r="E5082" s="152"/>
      <c r="F5082" s="153"/>
      <c r="G5082" s="153"/>
      <c r="H5082" s="154"/>
      <c r="I5082" s="152"/>
    </row>
    <row r="5083" spans="3:9" x14ac:dyDescent="0.2">
      <c r="C5083" s="152"/>
      <c r="D5083" s="152"/>
      <c r="E5083" s="152"/>
      <c r="F5083" s="153"/>
      <c r="G5083" s="153"/>
      <c r="H5083" s="154"/>
      <c r="I5083" s="152"/>
    </row>
    <row r="5084" spans="3:9" x14ac:dyDescent="0.2">
      <c r="C5084" s="152"/>
      <c r="D5084" s="152"/>
      <c r="E5084" s="152"/>
      <c r="F5084" s="153"/>
      <c r="G5084" s="153"/>
      <c r="H5084" s="154"/>
      <c r="I5084" s="152"/>
    </row>
    <row r="5085" spans="3:9" x14ac:dyDescent="0.2">
      <c r="C5085" s="152"/>
      <c r="D5085" s="152"/>
      <c r="E5085" s="152"/>
      <c r="F5085" s="153"/>
      <c r="G5085" s="153"/>
      <c r="H5085" s="154"/>
      <c r="I5085" s="152"/>
    </row>
    <row r="5086" spans="3:9" x14ac:dyDescent="0.2">
      <c r="C5086" s="152"/>
      <c r="D5086" s="152"/>
      <c r="E5086" s="152"/>
      <c r="F5086" s="153"/>
      <c r="G5086" s="153"/>
      <c r="H5086" s="154"/>
      <c r="I5086" s="152"/>
    </row>
    <row r="5087" spans="3:9" x14ac:dyDescent="0.2">
      <c r="C5087" s="152"/>
      <c r="D5087" s="152"/>
      <c r="E5087" s="152"/>
      <c r="F5087" s="153"/>
      <c r="G5087" s="153"/>
      <c r="H5087" s="154"/>
      <c r="I5087" s="152"/>
    </row>
    <row r="5088" spans="3:9" x14ac:dyDescent="0.2">
      <c r="C5088" s="152"/>
      <c r="D5088" s="152"/>
      <c r="E5088" s="152"/>
      <c r="F5088" s="153"/>
      <c r="G5088" s="153"/>
      <c r="H5088" s="154"/>
      <c r="I5088" s="152"/>
    </row>
    <row r="5089" spans="3:9" x14ac:dyDescent="0.2">
      <c r="C5089" s="152"/>
      <c r="D5089" s="152"/>
      <c r="E5089" s="152"/>
      <c r="F5089" s="153"/>
      <c r="G5089" s="153"/>
      <c r="H5089" s="154"/>
      <c r="I5089" s="152"/>
    </row>
    <row r="5090" spans="3:9" x14ac:dyDescent="0.2">
      <c r="C5090" s="152"/>
      <c r="D5090" s="152"/>
      <c r="E5090" s="152"/>
      <c r="F5090" s="153"/>
      <c r="G5090" s="153"/>
      <c r="H5090" s="154"/>
      <c r="I5090" s="152"/>
    </row>
    <row r="5091" spans="3:9" x14ac:dyDescent="0.2">
      <c r="C5091" s="152"/>
      <c r="D5091" s="152"/>
      <c r="E5091" s="152"/>
      <c r="F5091" s="153"/>
      <c r="G5091" s="153"/>
      <c r="H5091" s="154"/>
      <c r="I5091" s="152"/>
    </row>
    <row r="5092" spans="3:9" x14ac:dyDescent="0.2">
      <c r="C5092" s="152"/>
      <c r="D5092" s="152"/>
      <c r="E5092" s="152"/>
      <c r="F5092" s="153"/>
      <c r="G5092" s="153"/>
      <c r="H5092" s="154"/>
      <c r="I5092" s="152"/>
    </row>
    <row r="5093" spans="3:9" x14ac:dyDescent="0.2">
      <c r="C5093" s="152"/>
      <c r="D5093" s="152"/>
      <c r="E5093" s="152"/>
      <c r="F5093" s="153"/>
      <c r="G5093" s="153"/>
      <c r="H5093" s="154"/>
      <c r="I5093" s="152"/>
    </row>
    <row r="5094" spans="3:9" x14ac:dyDescent="0.2">
      <c r="C5094" s="152"/>
      <c r="D5094" s="152"/>
      <c r="E5094" s="152"/>
      <c r="F5094" s="153"/>
      <c r="G5094" s="153"/>
      <c r="H5094" s="154"/>
      <c r="I5094" s="152"/>
    </row>
    <row r="5095" spans="3:9" x14ac:dyDescent="0.2">
      <c r="C5095" s="152"/>
      <c r="D5095" s="152"/>
      <c r="E5095" s="152"/>
      <c r="F5095" s="153"/>
      <c r="G5095" s="153"/>
      <c r="H5095" s="154"/>
      <c r="I5095" s="152"/>
    </row>
    <row r="5096" spans="3:9" x14ac:dyDescent="0.2">
      <c r="C5096" s="152"/>
      <c r="D5096" s="152"/>
      <c r="E5096" s="152"/>
      <c r="F5096" s="153"/>
      <c r="G5096" s="153"/>
      <c r="H5096" s="154"/>
      <c r="I5096" s="152"/>
    </row>
    <row r="5097" spans="3:9" x14ac:dyDescent="0.2">
      <c r="C5097" s="152"/>
      <c r="D5097" s="152"/>
      <c r="E5097" s="152"/>
      <c r="F5097" s="153"/>
      <c r="G5097" s="153"/>
      <c r="H5097" s="154"/>
      <c r="I5097" s="152"/>
    </row>
    <row r="5098" spans="3:9" x14ac:dyDescent="0.2">
      <c r="C5098" s="152"/>
      <c r="D5098" s="152"/>
      <c r="E5098" s="152"/>
      <c r="F5098" s="153"/>
      <c r="G5098" s="153"/>
      <c r="H5098" s="154"/>
      <c r="I5098" s="152"/>
    </row>
    <row r="5099" spans="3:9" x14ac:dyDescent="0.2">
      <c r="C5099" s="152"/>
      <c r="D5099" s="152"/>
      <c r="E5099" s="152"/>
      <c r="F5099" s="153"/>
      <c r="G5099" s="153"/>
      <c r="H5099" s="154"/>
      <c r="I5099" s="152"/>
    </row>
    <row r="5100" spans="3:9" x14ac:dyDescent="0.2">
      <c r="C5100" s="152"/>
      <c r="D5100" s="152"/>
      <c r="E5100" s="152"/>
      <c r="F5100" s="153"/>
      <c r="G5100" s="153"/>
      <c r="H5100" s="154"/>
      <c r="I5100" s="152"/>
    </row>
    <row r="5101" spans="3:9" x14ac:dyDescent="0.2">
      <c r="C5101" s="152"/>
      <c r="D5101" s="152"/>
      <c r="E5101" s="152"/>
      <c r="F5101" s="153"/>
      <c r="G5101" s="153"/>
      <c r="H5101" s="154"/>
      <c r="I5101" s="152"/>
    </row>
    <row r="5102" spans="3:9" x14ac:dyDescent="0.2">
      <c r="C5102" s="152"/>
      <c r="D5102" s="152"/>
      <c r="E5102" s="152"/>
      <c r="F5102" s="153"/>
      <c r="G5102" s="153"/>
      <c r="H5102" s="154"/>
      <c r="I5102" s="152"/>
    </row>
    <row r="5103" spans="3:9" x14ac:dyDescent="0.2">
      <c r="C5103" s="152"/>
      <c r="D5103" s="152"/>
      <c r="E5103" s="152"/>
      <c r="F5103" s="153"/>
      <c r="G5103" s="153"/>
      <c r="H5103" s="154"/>
      <c r="I5103" s="152"/>
    </row>
    <row r="5104" spans="3:9" x14ac:dyDescent="0.2">
      <c r="C5104" s="152"/>
      <c r="D5104" s="152"/>
      <c r="E5104" s="152"/>
      <c r="F5104" s="153"/>
      <c r="G5104" s="153"/>
      <c r="H5104" s="154"/>
      <c r="I5104" s="152"/>
    </row>
    <row r="5105" spans="3:9" x14ac:dyDescent="0.2">
      <c r="C5105" s="152"/>
      <c r="D5105" s="152"/>
      <c r="E5105" s="152"/>
      <c r="F5105" s="153"/>
      <c r="G5105" s="153"/>
      <c r="H5105" s="154"/>
      <c r="I5105" s="152"/>
    </row>
    <row r="5106" spans="3:9" x14ac:dyDescent="0.2">
      <c r="C5106" s="152"/>
      <c r="D5106" s="152"/>
      <c r="E5106" s="152"/>
      <c r="F5106" s="153"/>
      <c r="G5106" s="153"/>
      <c r="H5106" s="154"/>
      <c r="I5106" s="152"/>
    </row>
    <row r="5107" spans="3:9" x14ac:dyDescent="0.2">
      <c r="C5107" s="152"/>
      <c r="D5107" s="152"/>
      <c r="E5107" s="152"/>
      <c r="F5107" s="153"/>
      <c r="G5107" s="153"/>
      <c r="H5107" s="154"/>
      <c r="I5107" s="152"/>
    </row>
    <row r="5108" spans="3:9" x14ac:dyDescent="0.2">
      <c r="C5108" s="152"/>
      <c r="D5108" s="152"/>
      <c r="E5108" s="152"/>
      <c r="F5108" s="153"/>
      <c r="G5108" s="153"/>
      <c r="H5108" s="154"/>
      <c r="I5108" s="152"/>
    </row>
    <row r="5109" spans="3:9" x14ac:dyDescent="0.2">
      <c r="C5109" s="152"/>
      <c r="D5109" s="152"/>
      <c r="E5109" s="152"/>
      <c r="F5109" s="153"/>
      <c r="G5109" s="153"/>
      <c r="H5109" s="154"/>
      <c r="I5109" s="152"/>
    </row>
    <row r="5110" spans="3:9" x14ac:dyDescent="0.2">
      <c r="C5110" s="152"/>
      <c r="D5110" s="152"/>
      <c r="E5110" s="152"/>
      <c r="F5110" s="153"/>
      <c r="G5110" s="153"/>
      <c r="H5110" s="154"/>
      <c r="I5110" s="152"/>
    </row>
    <row r="5111" spans="3:9" x14ac:dyDescent="0.2">
      <c r="C5111" s="152"/>
      <c r="D5111" s="152"/>
      <c r="E5111" s="152"/>
      <c r="F5111" s="153"/>
      <c r="G5111" s="153"/>
      <c r="H5111" s="154"/>
      <c r="I5111" s="152"/>
    </row>
    <row r="5112" spans="3:9" x14ac:dyDescent="0.2">
      <c r="C5112" s="152"/>
      <c r="D5112" s="152"/>
      <c r="E5112" s="152"/>
      <c r="F5112" s="153"/>
      <c r="G5112" s="153"/>
      <c r="H5112" s="154"/>
      <c r="I5112" s="152"/>
    </row>
    <row r="5113" spans="3:9" x14ac:dyDescent="0.2">
      <c r="C5113" s="152"/>
      <c r="D5113" s="152"/>
      <c r="E5113" s="152"/>
      <c r="F5113" s="153"/>
      <c r="G5113" s="153"/>
      <c r="H5113" s="154"/>
      <c r="I5113" s="152"/>
    </row>
    <row r="5114" spans="3:9" x14ac:dyDescent="0.2">
      <c r="C5114" s="152"/>
      <c r="D5114" s="152"/>
      <c r="E5114" s="152"/>
      <c r="F5114" s="153"/>
      <c r="G5114" s="153"/>
      <c r="H5114" s="154"/>
      <c r="I5114" s="152"/>
    </row>
    <row r="5115" spans="3:9" x14ac:dyDescent="0.2">
      <c r="C5115" s="152"/>
      <c r="D5115" s="152"/>
      <c r="E5115" s="152"/>
      <c r="F5115" s="153"/>
      <c r="G5115" s="153"/>
      <c r="H5115" s="154"/>
      <c r="I5115" s="152"/>
    </row>
    <row r="5116" spans="3:9" x14ac:dyDescent="0.2">
      <c r="C5116" s="152"/>
      <c r="D5116" s="152"/>
      <c r="E5116" s="152"/>
      <c r="F5116" s="153"/>
      <c r="G5116" s="153"/>
      <c r="H5116" s="154"/>
      <c r="I5116" s="152"/>
    </row>
    <row r="5117" spans="3:9" x14ac:dyDescent="0.2">
      <c r="C5117" s="152"/>
      <c r="D5117" s="152"/>
      <c r="E5117" s="152"/>
      <c r="F5117" s="153"/>
      <c r="G5117" s="153"/>
      <c r="H5117" s="154"/>
      <c r="I5117" s="152"/>
    </row>
    <row r="5118" spans="3:9" x14ac:dyDescent="0.2">
      <c r="C5118" s="152"/>
      <c r="D5118" s="152"/>
      <c r="E5118" s="152"/>
      <c r="F5118" s="153"/>
      <c r="G5118" s="153"/>
      <c r="H5118" s="154"/>
      <c r="I5118" s="152"/>
    </row>
    <row r="5119" spans="3:9" x14ac:dyDescent="0.2">
      <c r="C5119" s="152"/>
      <c r="D5119" s="152"/>
      <c r="E5119" s="152"/>
      <c r="F5119" s="153"/>
      <c r="G5119" s="153"/>
      <c r="H5119" s="154"/>
      <c r="I5119" s="152"/>
    </row>
    <row r="5120" spans="3:9" x14ac:dyDescent="0.2">
      <c r="C5120" s="152"/>
      <c r="D5120" s="152"/>
      <c r="E5120" s="152"/>
      <c r="F5120" s="153"/>
      <c r="G5120" s="153"/>
      <c r="H5120" s="154"/>
      <c r="I5120" s="152"/>
    </row>
    <row r="5121" spans="3:9" x14ac:dyDescent="0.2">
      <c r="C5121" s="152"/>
      <c r="D5121" s="152"/>
      <c r="E5121" s="152"/>
      <c r="F5121" s="153"/>
      <c r="G5121" s="153"/>
      <c r="H5121" s="154"/>
      <c r="I5121" s="152"/>
    </row>
    <row r="5122" spans="3:9" x14ac:dyDescent="0.2">
      <c r="C5122" s="152"/>
      <c r="D5122" s="152"/>
      <c r="E5122" s="152"/>
      <c r="F5122" s="153"/>
      <c r="G5122" s="153"/>
      <c r="H5122" s="154"/>
      <c r="I5122" s="152"/>
    </row>
    <row r="5123" spans="3:9" x14ac:dyDescent="0.2">
      <c r="C5123" s="152"/>
      <c r="D5123" s="152"/>
      <c r="E5123" s="152"/>
      <c r="F5123" s="153"/>
      <c r="G5123" s="153"/>
      <c r="H5123" s="154"/>
      <c r="I5123" s="152"/>
    </row>
    <row r="5124" spans="3:9" x14ac:dyDescent="0.2">
      <c r="C5124" s="152"/>
      <c r="D5124" s="152"/>
      <c r="E5124" s="152"/>
      <c r="F5124" s="153"/>
      <c r="G5124" s="153"/>
      <c r="H5124" s="154"/>
      <c r="I5124" s="152"/>
    </row>
    <row r="5125" spans="3:9" x14ac:dyDescent="0.2">
      <c r="C5125" s="152"/>
      <c r="D5125" s="152"/>
      <c r="E5125" s="152"/>
      <c r="F5125" s="153"/>
      <c r="G5125" s="153"/>
      <c r="H5125" s="154"/>
      <c r="I5125" s="152"/>
    </row>
    <row r="5126" spans="3:9" x14ac:dyDescent="0.2">
      <c r="C5126" s="152"/>
      <c r="D5126" s="152"/>
      <c r="E5126" s="152"/>
      <c r="F5126" s="153"/>
      <c r="G5126" s="153"/>
      <c r="H5126" s="154"/>
      <c r="I5126" s="152"/>
    </row>
    <row r="5127" spans="3:9" x14ac:dyDescent="0.2">
      <c r="C5127" s="152"/>
      <c r="D5127" s="152"/>
      <c r="E5127" s="152"/>
      <c r="F5127" s="153"/>
      <c r="G5127" s="153"/>
      <c r="H5127" s="154"/>
      <c r="I5127" s="152"/>
    </row>
    <row r="5128" spans="3:9" x14ac:dyDescent="0.2">
      <c r="C5128" s="152"/>
      <c r="D5128" s="152"/>
      <c r="E5128" s="152"/>
      <c r="F5128" s="153"/>
      <c r="G5128" s="153"/>
      <c r="H5128" s="154"/>
      <c r="I5128" s="152"/>
    </row>
    <row r="5129" spans="3:9" x14ac:dyDescent="0.2">
      <c r="C5129" s="152"/>
      <c r="D5129" s="152"/>
      <c r="E5129" s="152"/>
      <c r="F5129" s="153"/>
      <c r="G5129" s="153"/>
      <c r="H5129" s="154"/>
      <c r="I5129" s="152"/>
    </row>
    <row r="5130" spans="3:9" x14ac:dyDescent="0.2">
      <c r="C5130" s="152"/>
      <c r="D5130" s="152"/>
      <c r="E5130" s="152"/>
      <c r="F5130" s="153"/>
      <c r="G5130" s="153"/>
      <c r="H5130" s="154"/>
      <c r="I5130" s="152"/>
    </row>
    <row r="5131" spans="3:9" x14ac:dyDescent="0.2">
      <c r="C5131" s="152"/>
      <c r="D5131" s="152"/>
      <c r="E5131" s="152"/>
      <c r="F5131" s="153"/>
      <c r="G5131" s="153"/>
      <c r="H5131" s="154"/>
      <c r="I5131" s="152"/>
    </row>
    <row r="5132" spans="3:9" x14ac:dyDescent="0.2">
      <c r="C5132" s="152"/>
      <c r="D5132" s="152"/>
      <c r="E5132" s="152"/>
      <c r="F5132" s="153"/>
      <c r="G5132" s="153"/>
      <c r="H5132" s="154"/>
      <c r="I5132" s="152"/>
    </row>
    <row r="5133" spans="3:9" x14ac:dyDescent="0.2">
      <c r="C5133" s="152"/>
      <c r="D5133" s="152"/>
      <c r="E5133" s="152"/>
      <c r="F5133" s="153"/>
      <c r="G5133" s="153"/>
      <c r="H5133" s="154"/>
      <c r="I5133" s="152"/>
    </row>
    <row r="5134" spans="3:9" x14ac:dyDescent="0.2">
      <c r="C5134" s="152"/>
      <c r="D5134" s="152"/>
      <c r="E5134" s="152"/>
      <c r="F5134" s="153"/>
      <c r="G5134" s="153"/>
      <c r="H5134" s="154"/>
      <c r="I5134" s="152"/>
    </row>
    <row r="5135" spans="3:9" x14ac:dyDescent="0.2">
      <c r="C5135" s="152"/>
      <c r="D5135" s="152"/>
      <c r="E5135" s="152"/>
      <c r="F5135" s="153"/>
      <c r="G5135" s="153"/>
      <c r="H5135" s="154"/>
      <c r="I5135" s="152"/>
    </row>
    <row r="5136" spans="3:9" x14ac:dyDescent="0.2">
      <c r="C5136" s="152"/>
      <c r="D5136" s="152"/>
      <c r="E5136" s="152"/>
      <c r="F5136" s="153"/>
      <c r="G5136" s="153"/>
      <c r="H5136" s="154"/>
      <c r="I5136" s="152"/>
    </row>
    <row r="5137" spans="3:9" x14ac:dyDescent="0.2">
      <c r="C5137" s="152"/>
      <c r="D5137" s="152"/>
      <c r="E5137" s="152"/>
      <c r="F5137" s="153"/>
      <c r="G5137" s="153"/>
      <c r="H5137" s="154"/>
      <c r="I5137" s="152"/>
    </row>
    <row r="5138" spans="3:9" x14ac:dyDescent="0.2">
      <c r="C5138" s="152"/>
      <c r="D5138" s="152"/>
      <c r="E5138" s="152"/>
      <c r="F5138" s="153"/>
      <c r="G5138" s="153"/>
      <c r="H5138" s="154"/>
      <c r="I5138" s="152"/>
    </row>
    <row r="5139" spans="3:9" x14ac:dyDescent="0.2">
      <c r="C5139" s="152"/>
      <c r="D5139" s="152"/>
      <c r="E5139" s="152"/>
      <c r="F5139" s="153"/>
      <c r="G5139" s="153"/>
      <c r="H5139" s="154"/>
      <c r="I5139" s="152"/>
    </row>
    <row r="5140" spans="3:9" x14ac:dyDescent="0.2">
      <c r="C5140" s="152"/>
      <c r="D5140" s="152"/>
      <c r="E5140" s="152"/>
      <c r="F5140" s="153"/>
      <c r="G5140" s="153"/>
      <c r="H5140" s="154"/>
      <c r="I5140" s="152"/>
    </row>
    <row r="5141" spans="3:9" x14ac:dyDescent="0.2">
      <c r="C5141" s="152"/>
      <c r="D5141" s="152"/>
      <c r="E5141" s="152"/>
      <c r="F5141" s="153"/>
      <c r="G5141" s="153"/>
      <c r="H5141" s="154"/>
      <c r="I5141" s="152"/>
    </row>
    <row r="5142" spans="3:9" x14ac:dyDescent="0.2">
      <c r="C5142" s="152"/>
      <c r="D5142" s="152"/>
      <c r="E5142" s="152"/>
      <c r="F5142" s="153"/>
      <c r="G5142" s="153"/>
      <c r="H5142" s="154"/>
      <c r="I5142" s="152"/>
    </row>
    <row r="5143" spans="3:9" x14ac:dyDescent="0.2">
      <c r="C5143" s="152"/>
      <c r="D5143" s="152"/>
      <c r="E5143" s="152"/>
      <c r="F5143" s="153"/>
      <c r="G5143" s="153"/>
      <c r="H5143" s="154"/>
      <c r="I5143" s="152"/>
    </row>
    <row r="5144" spans="3:9" x14ac:dyDescent="0.2">
      <c r="C5144" s="152"/>
      <c r="D5144" s="152"/>
      <c r="E5144" s="152"/>
      <c r="F5144" s="153"/>
      <c r="G5144" s="153"/>
      <c r="H5144" s="154"/>
      <c r="I5144" s="152"/>
    </row>
    <row r="5145" spans="3:9" x14ac:dyDescent="0.2">
      <c r="C5145" s="152"/>
      <c r="D5145" s="152"/>
      <c r="E5145" s="152"/>
      <c r="F5145" s="153"/>
      <c r="G5145" s="153"/>
      <c r="H5145" s="154"/>
      <c r="I5145" s="152"/>
    </row>
    <row r="5146" spans="3:9" x14ac:dyDescent="0.2">
      <c r="C5146" s="152"/>
      <c r="D5146" s="152"/>
      <c r="E5146" s="152"/>
      <c r="F5146" s="153"/>
      <c r="G5146" s="153"/>
      <c r="H5146" s="154"/>
      <c r="I5146" s="152"/>
    </row>
    <row r="5147" spans="3:9" x14ac:dyDescent="0.2">
      <c r="C5147" s="152"/>
      <c r="D5147" s="152"/>
      <c r="E5147" s="152"/>
      <c r="F5147" s="153"/>
      <c r="G5147" s="153"/>
      <c r="H5147" s="154"/>
      <c r="I5147" s="152"/>
    </row>
    <row r="5148" spans="3:9" x14ac:dyDescent="0.2">
      <c r="C5148" s="152"/>
      <c r="D5148" s="152"/>
      <c r="E5148" s="152"/>
      <c r="F5148" s="153"/>
      <c r="G5148" s="153"/>
      <c r="H5148" s="154"/>
      <c r="I5148" s="152"/>
    </row>
    <row r="5149" spans="3:9" x14ac:dyDescent="0.2">
      <c r="C5149" s="152"/>
      <c r="D5149" s="152"/>
      <c r="E5149" s="152"/>
      <c r="F5149" s="153"/>
      <c r="G5149" s="153"/>
      <c r="H5149" s="154"/>
      <c r="I5149" s="152"/>
    </row>
    <row r="5150" spans="3:9" x14ac:dyDescent="0.2">
      <c r="C5150" s="152"/>
      <c r="D5150" s="152"/>
      <c r="E5150" s="152"/>
      <c r="F5150" s="153"/>
      <c r="G5150" s="153"/>
      <c r="H5150" s="154"/>
      <c r="I5150" s="152"/>
    </row>
    <row r="5151" spans="3:9" x14ac:dyDescent="0.2">
      <c r="C5151" s="152"/>
      <c r="D5151" s="152"/>
      <c r="E5151" s="152"/>
      <c r="F5151" s="153"/>
      <c r="G5151" s="153"/>
      <c r="H5151" s="154"/>
      <c r="I5151" s="152"/>
    </row>
    <row r="5152" spans="3:9" x14ac:dyDescent="0.2">
      <c r="C5152" s="152"/>
      <c r="D5152" s="152"/>
      <c r="E5152" s="152"/>
      <c r="F5152" s="153"/>
      <c r="G5152" s="153"/>
      <c r="H5152" s="154"/>
      <c r="I5152" s="152"/>
    </row>
    <row r="5153" spans="3:9" x14ac:dyDescent="0.2">
      <c r="C5153" s="152"/>
      <c r="D5153" s="152"/>
      <c r="E5153" s="152"/>
      <c r="F5153" s="153"/>
      <c r="G5153" s="153"/>
      <c r="H5153" s="154"/>
      <c r="I5153" s="152"/>
    </row>
    <row r="5154" spans="3:9" x14ac:dyDescent="0.2">
      <c r="C5154" s="152"/>
      <c r="D5154" s="152"/>
      <c r="E5154" s="152"/>
      <c r="F5154" s="153"/>
      <c r="G5154" s="153"/>
      <c r="H5154" s="154"/>
      <c r="I5154" s="152"/>
    </row>
    <row r="5155" spans="3:9" x14ac:dyDescent="0.2">
      <c r="C5155" s="152"/>
      <c r="D5155" s="152"/>
      <c r="E5155" s="152"/>
      <c r="F5155" s="153"/>
      <c r="G5155" s="153"/>
      <c r="H5155" s="154"/>
      <c r="I5155" s="152"/>
    </row>
    <row r="5156" spans="3:9" x14ac:dyDescent="0.2">
      <c r="C5156" s="152"/>
      <c r="D5156" s="152"/>
      <c r="E5156" s="152"/>
      <c r="F5156" s="153"/>
      <c r="G5156" s="153"/>
      <c r="H5156" s="154"/>
      <c r="I5156" s="152"/>
    </row>
    <row r="5157" spans="3:9" x14ac:dyDescent="0.2">
      <c r="C5157" s="152"/>
      <c r="D5157" s="152"/>
      <c r="E5157" s="152"/>
      <c r="F5157" s="153"/>
      <c r="G5157" s="153"/>
      <c r="H5157" s="154"/>
      <c r="I5157" s="152"/>
    </row>
    <row r="5158" spans="3:9" x14ac:dyDescent="0.2">
      <c r="C5158" s="152"/>
      <c r="D5158" s="152"/>
      <c r="E5158" s="152"/>
      <c r="F5158" s="153"/>
      <c r="G5158" s="153"/>
      <c r="H5158" s="154"/>
      <c r="I5158" s="152"/>
    </row>
    <row r="5159" spans="3:9" x14ac:dyDescent="0.2">
      <c r="C5159" s="152"/>
      <c r="D5159" s="152"/>
      <c r="E5159" s="152"/>
      <c r="F5159" s="153"/>
      <c r="G5159" s="153"/>
      <c r="H5159" s="154"/>
      <c r="I5159" s="152"/>
    </row>
    <row r="5160" spans="3:9" x14ac:dyDescent="0.2">
      <c r="C5160" s="152"/>
      <c r="D5160" s="152"/>
      <c r="E5160" s="152"/>
      <c r="F5160" s="153"/>
      <c r="G5160" s="153"/>
      <c r="H5160" s="154"/>
      <c r="I5160" s="152"/>
    </row>
    <row r="5161" spans="3:9" x14ac:dyDescent="0.2">
      <c r="C5161" s="152"/>
      <c r="D5161" s="152"/>
      <c r="E5161" s="152"/>
      <c r="F5161" s="153"/>
      <c r="G5161" s="153"/>
      <c r="H5161" s="154"/>
      <c r="I5161" s="152"/>
    </row>
    <row r="5162" spans="3:9" x14ac:dyDescent="0.2">
      <c r="C5162" s="152"/>
      <c r="D5162" s="152"/>
      <c r="E5162" s="152"/>
      <c r="F5162" s="153"/>
      <c r="G5162" s="153"/>
      <c r="H5162" s="154"/>
      <c r="I5162" s="152"/>
    </row>
    <row r="5163" spans="3:9" x14ac:dyDescent="0.2">
      <c r="C5163" s="152"/>
      <c r="D5163" s="152"/>
      <c r="E5163" s="152"/>
      <c r="F5163" s="153"/>
      <c r="G5163" s="153"/>
      <c r="H5163" s="154"/>
      <c r="I5163" s="152"/>
    </row>
    <row r="5164" spans="3:9" x14ac:dyDescent="0.2">
      <c r="C5164" s="152"/>
      <c r="D5164" s="152"/>
      <c r="E5164" s="152"/>
      <c r="F5164" s="153"/>
      <c r="G5164" s="153"/>
      <c r="H5164" s="154"/>
      <c r="I5164" s="152"/>
    </row>
    <row r="5165" spans="3:9" x14ac:dyDescent="0.2">
      <c r="C5165" s="152"/>
      <c r="D5165" s="152"/>
      <c r="E5165" s="152"/>
      <c r="F5165" s="153"/>
      <c r="G5165" s="153"/>
      <c r="H5165" s="154"/>
      <c r="I5165" s="152"/>
    </row>
    <row r="5166" spans="3:9" x14ac:dyDescent="0.2">
      <c r="C5166" s="152"/>
      <c r="D5166" s="152"/>
      <c r="E5166" s="152"/>
      <c r="F5166" s="153"/>
      <c r="G5166" s="153"/>
      <c r="H5166" s="154"/>
      <c r="I5166" s="152"/>
    </row>
    <row r="5167" spans="3:9" x14ac:dyDescent="0.2">
      <c r="C5167" s="152"/>
      <c r="D5167" s="152"/>
      <c r="E5167" s="152"/>
      <c r="F5167" s="153"/>
      <c r="G5167" s="153"/>
      <c r="H5167" s="154"/>
      <c r="I5167" s="152"/>
    </row>
    <row r="5168" spans="3:9" x14ac:dyDescent="0.2">
      <c r="C5168" s="152"/>
      <c r="D5168" s="152"/>
      <c r="E5168" s="152"/>
      <c r="F5168" s="153"/>
      <c r="G5168" s="153"/>
      <c r="H5168" s="154"/>
      <c r="I5168" s="152"/>
    </row>
    <row r="5169" spans="3:9" x14ac:dyDescent="0.2">
      <c r="C5169" s="152"/>
      <c r="D5169" s="152"/>
      <c r="E5169" s="152"/>
      <c r="F5169" s="153"/>
      <c r="G5169" s="153"/>
      <c r="H5169" s="154"/>
      <c r="I5169" s="152"/>
    </row>
    <row r="5170" spans="3:9" x14ac:dyDescent="0.2">
      <c r="C5170" s="152"/>
      <c r="D5170" s="152"/>
      <c r="E5170" s="152"/>
      <c r="F5170" s="153"/>
      <c r="G5170" s="153"/>
      <c r="H5170" s="154"/>
      <c r="I5170" s="152"/>
    </row>
    <row r="5171" spans="3:9" x14ac:dyDescent="0.2">
      <c r="C5171" s="152"/>
      <c r="D5171" s="152"/>
      <c r="E5171" s="152"/>
      <c r="F5171" s="153"/>
      <c r="G5171" s="153"/>
      <c r="H5171" s="154"/>
      <c r="I5171" s="152"/>
    </row>
    <row r="5172" spans="3:9" x14ac:dyDescent="0.2">
      <c r="C5172" s="152"/>
      <c r="D5172" s="152"/>
      <c r="E5172" s="152"/>
      <c r="F5172" s="153"/>
      <c r="G5172" s="153"/>
      <c r="H5172" s="154"/>
      <c r="I5172" s="152"/>
    </row>
    <row r="5173" spans="3:9" x14ac:dyDescent="0.2">
      <c r="C5173" s="152"/>
      <c r="D5173" s="152"/>
      <c r="E5173" s="152"/>
      <c r="F5173" s="153"/>
      <c r="G5173" s="153"/>
      <c r="H5173" s="154"/>
      <c r="I5173" s="152"/>
    </row>
    <row r="5174" spans="3:9" x14ac:dyDescent="0.2">
      <c r="C5174" s="152"/>
      <c r="D5174" s="152"/>
      <c r="E5174" s="152"/>
      <c r="F5174" s="153"/>
      <c r="G5174" s="153"/>
      <c r="H5174" s="154"/>
      <c r="I5174" s="152"/>
    </row>
    <row r="5175" spans="3:9" x14ac:dyDescent="0.2">
      <c r="C5175" s="152"/>
      <c r="D5175" s="152"/>
      <c r="E5175" s="152"/>
      <c r="F5175" s="153"/>
      <c r="G5175" s="153"/>
      <c r="H5175" s="154"/>
      <c r="I5175" s="152"/>
    </row>
    <row r="5176" spans="3:9" x14ac:dyDescent="0.2">
      <c r="C5176" s="152"/>
      <c r="D5176" s="152"/>
      <c r="E5176" s="152"/>
      <c r="F5176" s="153"/>
      <c r="G5176" s="153"/>
      <c r="H5176" s="154"/>
      <c r="I5176" s="152"/>
    </row>
    <row r="5177" spans="3:9" x14ac:dyDescent="0.2">
      <c r="C5177" s="152"/>
      <c r="D5177" s="152"/>
      <c r="E5177" s="152"/>
      <c r="F5177" s="153"/>
      <c r="G5177" s="153"/>
      <c r="H5177" s="154"/>
      <c r="I5177" s="152"/>
    </row>
    <row r="5178" spans="3:9" x14ac:dyDescent="0.2">
      <c r="C5178" s="152"/>
      <c r="D5178" s="152"/>
      <c r="E5178" s="152"/>
      <c r="F5178" s="153"/>
      <c r="G5178" s="153"/>
      <c r="H5178" s="154"/>
      <c r="I5178" s="152"/>
    </row>
    <row r="5179" spans="3:9" x14ac:dyDescent="0.2">
      <c r="C5179" s="152"/>
      <c r="D5179" s="152"/>
      <c r="E5179" s="152"/>
      <c r="F5179" s="153"/>
      <c r="G5179" s="153"/>
      <c r="H5179" s="154"/>
      <c r="I5179" s="152"/>
    </row>
    <row r="5180" spans="3:9" x14ac:dyDescent="0.2">
      <c r="C5180" s="152"/>
      <c r="D5180" s="152"/>
      <c r="E5180" s="152"/>
      <c r="F5180" s="153"/>
      <c r="G5180" s="153"/>
      <c r="H5180" s="154"/>
      <c r="I5180" s="152"/>
    </row>
    <row r="5181" spans="3:9" x14ac:dyDescent="0.2">
      <c r="C5181" s="152"/>
      <c r="D5181" s="152"/>
      <c r="E5181" s="152"/>
      <c r="F5181" s="153"/>
      <c r="G5181" s="153"/>
      <c r="H5181" s="154"/>
      <c r="I5181" s="152"/>
    </row>
    <row r="5182" spans="3:9" x14ac:dyDescent="0.2">
      <c r="C5182" s="152"/>
      <c r="D5182" s="152"/>
      <c r="E5182" s="152"/>
      <c r="F5182" s="153"/>
      <c r="G5182" s="153"/>
      <c r="H5182" s="154"/>
      <c r="I5182" s="152"/>
    </row>
    <row r="5183" spans="3:9" x14ac:dyDescent="0.2">
      <c r="C5183" s="152"/>
      <c r="D5183" s="152"/>
      <c r="E5183" s="152"/>
      <c r="F5183" s="153"/>
      <c r="G5183" s="153"/>
      <c r="H5183" s="154"/>
      <c r="I5183" s="152"/>
    </row>
    <row r="5184" spans="3:9" x14ac:dyDescent="0.2">
      <c r="C5184" s="152"/>
      <c r="D5184" s="152"/>
      <c r="E5184" s="152"/>
      <c r="F5184" s="153"/>
      <c r="G5184" s="153"/>
      <c r="H5184" s="154"/>
      <c r="I5184" s="152"/>
    </row>
    <row r="5185" spans="3:9" x14ac:dyDescent="0.2">
      <c r="C5185" s="152"/>
      <c r="D5185" s="152"/>
      <c r="E5185" s="152"/>
      <c r="F5185" s="153"/>
      <c r="G5185" s="153"/>
      <c r="H5185" s="154"/>
      <c r="I5185" s="152"/>
    </row>
    <row r="5186" spans="3:9" x14ac:dyDescent="0.2">
      <c r="C5186" s="152"/>
      <c r="D5186" s="152"/>
      <c r="E5186" s="152"/>
      <c r="F5186" s="153"/>
      <c r="G5186" s="153"/>
      <c r="H5186" s="154"/>
      <c r="I5186" s="152"/>
    </row>
    <row r="5187" spans="3:9" x14ac:dyDescent="0.2">
      <c r="C5187" s="152"/>
      <c r="D5187" s="152"/>
      <c r="E5187" s="152"/>
      <c r="F5187" s="153"/>
      <c r="G5187" s="153"/>
      <c r="H5187" s="154"/>
      <c r="I5187" s="152"/>
    </row>
    <row r="5188" spans="3:9" x14ac:dyDescent="0.2">
      <c r="C5188" s="152"/>
      <c r="D5188" s="152"/>
      <c r="E5188" s="152"/>
      <c r="F5188" s="153"/>
      <c r="G5188" s="153"/>
      <c r="H5188" s="154"/>
      <c r="I5188" s="152"/>
    </row>
    <row r="5189" spans="3:9" x14ac:dyDescent="0.2">
      <c r="C5189" s="152"/>
      <c r="D5189" s="152"/>
      <c r="E5189" s="152"/>
      <c r="F5189" s="153"/>
      <c r="G5189" s="153"/>
      <c r="H5189" s="154"/>
      <c r="I5189" s="152"/>
    </row>
    <row r="5190" spans="3:9" x14ac:dyDescent="0.2">
      <c r="C5190" s="152"/>
      <c r="D5190" s="152"/>
      <c r="E5190" s="152"/>
      <c r="F5190" s="153"/>
      <c r="G5190" s="153"/>
      <c r="H5190" s="154"/>
      <c r="I5190" s="152"/>
    </row>
    <row r="5191" spans="3:9" x14ac:dyDescent="0.2">
      <c r="C5191" s="152"/>
      <c r="D5191" s="152"/>
      <c r="E5191" s="152"/>
      <c r="F5191" s="153"/>
      <c r="G5191" s="153"/>
      <c r="H5191" s="154"/>
      <c r="I5191" s="152"/>
    </row>
    <row r="5192" spans="3:9" x14ac:dyDescent="0.2">
      <c r="C5192" s="152"/>
      <c r="D5192" s="152"/>
      <c r="E5192" s="152"/>
      <c r="F5192" s="153"/>
      <c r="G5192" s="153"/>
      <c r="H5192" s="154"/>
      <c r="I5192" s="152"/>
    </row>
    <row r="5193" spans="3:9" x14ac:dyDescent="0.2">
      <c r="C5193" s="152"/>
      <c r="D5193" s="152"/>
      <c r="E5193" s="152"/>
      <c r="F5193" s="153"/>
      <c r="G5193" s="153"/>
      <c r="H5193" s="154"/>
      <c r="I5193" s="152"/>
    </row>
    <row r="5194" spans="3:9" x14ac:dyDescent="0.2">
      <c r="C5194" s="152"/>
      <c r="D5194" s="152"/>
      <c r="E5194" s="152"/>
      <c r="F5194" s="153"/>
      <c r="G5194" s="153"/>
      <c r="H5194" s="154"/>
      <c r="I5194" s="152"/>
    </row>
    <row r="5195" spans="3:9" x14ac:dyDescent="0.2">
      <c r="C5195" s="152"/>
      <c r="D5195" s="152"/>
      <c r="E5195" s="152"/>
      <c r="F5195" s="153"/>
      <c r="G5195" s="153"/>
      <c r="H5195" s="154"/>
      <c r="I5195" s="152"/>
    </row>
    <row r="5196" spans="3:9" x14ac:dyDescent="0.2">
      <c r="C5196" s="152"/>
      <c r="D5196" s="152"/>
      <c r="E5196" s="152"/>
      <c r="F5196" s="153"/>
      <c r="G5196" s="153"/>
      <c r="H5196" s="154"/>
      <c r="I5196" s="152"/>
    </row>
    <row r="5197" spans="3:9" x14ac:dyDescent="0.2">
      <c r="C5197" s="152"/>
      <c r="D5197" s="152"/>
      <c r="E5197" s="152"/>
      <c r="F5197" s="153"/>
      <c r="G5197" s="153"/>
      <c r="H5197" s="154"/>
      <c r="I5197" s="152"/>
    </row>
    <row r="5198" spans="3:9" x14ac:dyDescent="0.2">
      <c r="C5198" s="152"/>
      <c r="D5198" s="152"/>
      <c r="E5198" s="152"/>
      <c r="F5198" s="153"/>
      <c r="G5198" s="153"/>
      <c r="H5198" s="154"/>
      <c r="I5198" s="152"/>
    </row>
    <row r="5199" spans="3:9" x14ac:dyDescent="0.2">
      <c r="C5199" s="152"/>
      <c r="D5199" s="152"/>
      <c r="E5199" s="152"/>
      <c r="F5199" s="153"/>
      <c r="G5199" s="153"/>
      <c r="H5199" s="154"/>
      <c r="I5199" s="152"/>
    </row>
    <row r="5200" spans="3:9" x14ac:dyDescent="0.2">
      <c r="C5200" s="152"/>
      <c r="D5200" s="152"/>
      <c r="E5200" s="152"/>
      <c r="F5200" s="153"/>
      <c r="G5200" s="153"/>
      <c r="H5200" s="154"/>
      <c r="I5200" s="152"/>
    </row>
    <row r="5201" spans="3:9" x14ac:dyDescent="0.2">
      <c r="C5201" s="152"/>
      <c r="D5201" s="152"/>
      <c r="E5201" s="152"/>
      <c r="F5201" s="153"/>
      <c r="G5201" s="153"/>
      <c r="H5201" s="154"/>
      <c r="I5201" s="152"/>
    </row>
    <row r="5202" spans="3:9" x14ac:dyDescent="0.2">
      <c r="C5202" s="152"/>
      <c r="D5202" s="152"/>
      <c r="E5202" s="152"/>
      <c r="F5202" s="153"/>
      <c r="G5202" s="153"/>
      <c r="H5202" s="154"/>
      <c r="I5202" s="152"/>
    </row>
    <row r="5203" spans="3:9" x14ac:dyDescent="0.2">
      <c r="C5203" s="152"/>
      <c r="D5203" s="152"/>
      <c r="E5203" s="152"/>
      <c r="F5203" s="153"/>
      <c r="G5203" s="153"/>
      <c r="H5203" s="154"/>
      <c r="I5203" s="152"/>
    </row>
    <row r="5204" spans="3:9" x14ac:dyDescent="0.2">
      <c r="C5204" s="152"/>
      <c r="D5204" s="152"/>
      <c r="E5204" s="152"/>
      <c r="F5204" s="153"/>
      <c r="G5204" s="153"/>
      <c r="H5204" s="154"/>
      <c r="I5204" s="152"/>
    </row>
    <row r="5205" spans="3:9" x14ac:dyDescent="0.2">
      <c r="C5205" s="152"/>
      <c r="D5205" s="152"/>
      <c r="E5205" s="152"/>
      <c r="F5205" s="153"/>
      <c r="G5205" s="153"/>
      <c r="H5205" s="154"/>
      <c r="I5205" s="152"/>
    </row>
    <row r="5206" spans="3:9" x14ac:dyDescent="0.2">
      <c r="C5206" s="152"/>
      <c r="D5206" s="152"/>
      <c r="E5206" s="152"/>
      <c r="F5206" s="153"/>
      <c r="G5206" s="153"/>
      <c r="H5206" s="154"/>
      <c r="I5206" s="152"/>
    </row>
    <row r="5207" spans="3:9" x14ac:dyDescent="0.2">
      <c r="C5207" s="152"/>
      <c r="D5207" s="152"/>
      <c r="E5207" s="152"/>
      <c r="F5207" s="153"/>
      <c r="G5207" s="153"/>
      <c r="H5207" s="154"/>
      <c r="I5207" s="152"/>
    </row>
    <row r="5208" spans="3:9" x14ac:dyDescent="0.2">
      <c r="C5208" s="152"/>
      <c r="D5208" s="152"/>
      <c r="E5208" s="152"/>
      <c r="F5208" s="153"/>
      <c r="G5208" s="153"/>
      <c r="H5208" s="154"/>
      <c r="I5208" s="152"/>
    </row>
    <row r="5209" spans="3:9" x14ac:dyDescent="0.2">
      <c r="C5209" s="152"/>
      <c r="D5209" s="152"/>
      <c r="E5209" s="152"/>
      <c r="F5209" s="153"/>
      <c r="G5209" s="153"/>
      <c r="H5209" s="154"/>
      <c r="I5209" s="152"/>
    </row>
    <row r="5210" spans="3:9" x14ac:dyDescent="0.2">
      <c r="C5210" s="152"/>
      <c r="D5210" s="152"/>
      <c r="E5210" s="152"/>
      <c r="F5210" s="153"/>
      <c r="G5210" s="153"/>
      <c r="H5210" s="154"/>
      <c r="I5210" s="152"/>
    </row>
    <row r="5211" spans="3:9" x14ac:dyDescent="0.2">
      <c r="C5211" s="152"/>
      <c r="D5211" s="152"/>
      <c r="E5211" s="152"/>
      <c r="F5211" s="153"/>
      <c r="G5211" s="153"/>
      <c r="H5211" s="154"/>
      <c r="I5211" s="152"/>
    </row>
    <row r="5212" spans="3:9" x14ac:dyDescent="0.2">
      <c r="C5212" s="152"/>
      <c r="D5212" s="152"/>
      <c r="E5212" s="152"/>
      <c r="F5212" s="153"/>
      <c r="G5212" s="153"/>
      <c r="H5212" s="154"/>
      <c r="I5212" s="152"/>
    </row>
    <row r="5213" spans="3:9" x14ac:dyDescent="0.2">
      <c r="C5213" s="152"/>
      <c r="D5213" s="152"/>
      <c r="E5213" s="152"/>
      <c r="F5213" s="153"/>
      <c r="G5213" s="153"/>
      <c r="H5213" s="154"/>
      <c r="I5213" s="152"/>
    </row>
    <row r="5214" spans="3:9" x14ac:dyDescent="0.2">
      <c r="C5214" s="152"/>
      <c r="D5214" s="152"/>
      <c r="E5214" s="152"/>
      <c r="F5214" s="153"/>
      <c r="G5214" s="153"/>
      <c r="H5214" s="154"/>
      <c r="I5214" s="152"/>
    </row>
    <row r="5215" spans="3:9" x14ac:dyDescent="0.2">
      <c r="C5215" s="152"/>
      <c r="D5215" s="152"/>
      <c r="E5215" s="152"/>
      <c r="F5215" s="153"/>
      <c r="G5215" s="153"/>
      <c r="H5215" s="154"/>
      <c r="I5215" s="152"/>
    </row>
    <row r="5216" spans="3:9" x14ac:dyDescent="0.2">
      <c r="C5216" s="152"/>
      <c r="D5216" s="152"/>
      <c r="E5216" s="152"/>
      <c r="F5216" s="153"/>
      <c r="G5216" s="153"/>
      <c r="H5216" s="154"/>
      <c r="I5216" s="152"/>
    </row>
    <row r="5217" spans="3:9" x14ac:dyDescent="0.2">
      <c r="C5217" s="152"/>
      <c r="D5217" s="152"/>
      <c r="E5217" s="152"/>
      <c r="F5217" s="153"/>
      <c r="G5217" s="153"/>
      <c r="H5217" s="154"/>
      <c r="I5217" s="152"/>
    </row>
    <row r="5218" spans="3:9" x14ac:dyDescent="0.2">
      <c r="C5218" s="152"/>
      <c r="D5218" s="152"/>
      <c r="E5218" s="152"/>
      <c r="F5218" s="153"/>
      <c r="G5218" s="153"/>
      <c r="H5218" s="154"/>
      <c r="I5218" s="152"/>
    </row>
    <row r="5219" spans="3:9" x14ac:dyDescent="0.2">
      <c r="C5219" s="152"/>
      <c r="D5219" s="152"/>
      <c r="E5219" s="152"/>
      <c r="F5219" s="153"/>
      <c r="G5219" s="153"/>
      <c r="H5219" s="154"/>
      <c r="I5219" s="152"/>
    </row>
    <row r="5220" spans="3:9" x14ac:dyDescent="0.2">
      <c r="C5220" s="152"/>
      <c r="D5220" s="152"/>
      <c r="E5220" s="152"/>
      <c r="F5220" s="153"/>
      <c r="G5220" s="153"/>
      <c r="H5220" s="154"/>
      <c r="I5220" s="152"/>
    </row>
    <row r="5221" spans="3:9" x14ac:dyDescent="0.2">
      <c r="C5221" s="152"/>
      <c r="D5221" s="152"/>
      <c r="E5221" s="152"/>
      <c r="F5221" s="153"/>
      <c r="G5221" s="153"/>
      <c r="H5221" s="154"/>
      <c r="I5221" s="152"/>
    </row>
    <row r="5222" spans="3:9" x14ac:dyDescent="0.2">
      <c r="C5222" s="152"/>
      <c r="D5222" s="152"/>
      <c r="E5222" s="152"/>
      <c r="F5222" s="153"/>
      <c r="G5222" s="153"/>
      <c r="H5222" s="154"/>
      <c r="I5222" s="152"/>
    </row>
    <row r="5223" spans="3:9" x14ac:dyDescent="0.2">
      <c r="C5223" s="152"/>
      <c r="D5223" s="152"/>
      <c r="E5223" s="152"/>
      <c r="F5223" s="153"/>
      <c r="G5223" s="153"/>
      <c r="H5223" s="154"/>
      <c r="I5223" s="152"/>
    </row>
    <row r="5224" spans="3:9" x14ac:dyDescent="0.2">
      <c r="C5224" s="152"/>
      <c r="D5224" s="152"/>
      <c r="E5224" s="152"/>
      <c r="F5224" s="153"/>
      <c r="G5224" s="153"/>
      <c r="H5224" s="154"/>
      <c r="I5224" s="152"/>
    </row>
    <row r="5225" spans="3:9" x14ac:dyDescent="0.2">
      <c r="C5225" s="152"/>
      <c r="D5225" s="152"/>
      <c r="E5225" s="152"/>
      <c r="F5225" s="153"/>
      <c r="G5225" s="153"/>
      <c r="H5225" s="154"/>
      <c r="I5225" s="152"/>
    </row>
    <row r="5226" spans="3:9" x14ac:dyDescent="0.2">
      <c r="C5226" s="152"/>
      <c r="D5226" s="152"/>
      <c r="E5226" s="152"/>
      <c r="F5226" s="153"/>
      <c r="G5226" s="153"/>
      <c r="H5226" s="154"/>
      <c r="I5226" s="152"/>
    </row>
    <row r="5227" spans="3:9" x14ac:dyDescent="0.2">
      <c r="C5227" s="152"/>
      <c r="D5227" s="152"/>
      <c r="E5227" s="152"/>
      <c r="F5227" s="153"/>
      <c r="G5227" s="153"/>
      <c r="H5227" s="154"/>
      <c r="I5227" s="152"/>
    </row>
    <row r="5228" spans="3:9" x14ac:dyDescent="0.2">
      <c r="C5228" s="152"/>
      <c r="D5228" s="152"/>
      <c r="E5228" s="152"/>
      <c r="F5228" s="153"/>
      <c r="G5228" s="153"/>
      <c r="H5228" s="154"/>
      <c r="I5228" s="152"/>
    </row>
    <row r="5229" spans="3:9" x14ac:dyDescent="0.2">
      <c r="C5229" s="152"/>
      <c r="D5229" s="152"/>
      <c r="E5229" s="152"/>
      <c r="F5229" s="153"/>
      <c r="G5229" s="153"/>
      <c r="H5229" s="154"/>
      <c r="I5229" s="152"/>
    </row>
    <row r="5230" spans="3:9" x14ac:dyDescent="0.2">
      <c r="C5230" s="152"/>
      <c r="D5230" s="152"/>
      <c r="E5230" s="152"/>
      <c r="F5230" s="153"/>
      <c r="G5230" s="153"/>
      <c r="H5230" s="154"/>
      <c r="I5230" s="152"/>
    </row>
    <row r="5231" spans="3:9" x14ac:dyDescent="0.2">
      <c r="C5231" s="152"/>
      <c r="D5231" s="152"/>
      <c r="E5231" s="152"/>
      <c r="F5231" s="153"/>
      <c r="G5231" s="153"/>
      <c r="H5231" s="154"/>
      <c r="I5231" s="152"/>
    </row>
    <row r="5232" spans="3:9" x14ac:dyDescent="0.2">
      <c r="C5232" s="152"/>
      <c r="D5232" s="152"/>
      <c r="E5232" s="152"/>
      <c r="F5232" s="153"/>
      <c r="G5232" s="153"/>
      <c r="H5232" s="154"/>
      <c r="I5232" s="152"/>
    </row>
    <row r="5233" spans="3:9" x14ac:dyDescent="0.2">
      <c r="C5233" s="152"/>
      <c r="D5233" s="152"/>
      <c r="E5233" s="152"/>
      <c r="F5233" s="153"/>
      <c r="G5233" s="153"/>
      <c r="H5233" s="154"/>
      <c r="I5233" s="152"/>
    </row>
    <row r="5234" spans="3:9" x14ac:dyDescent="0.2">
      <c r="C5234" s="152"/>
      <c r="D5234" s="152"/>
      <c r="E5234" s="152"/>
      <c r="F5234" s="153"/>
      <c r="G5234" s="153"/>
      <c r="H5234" s="154"/>
      <c r="I5234" s="152"/>
    </row>
    <row r="5235" spans="3:9" x14ac:dyDescent="0.2">
      <c r="C5235" s="152"/>
      <c r="D5235" s="152"/>
      <c r="E5235" s="152"/>
      <c r="F5235" s="153"/>
      <c r="G5235" s="153"/>
      <c r="H5235" s="154"/>
      <c r="I5235" s="152"/>
    </row>
    <row r="5236" spans="3:9" x14ac:dyDescent="0.2">
      <c r="C5236" s="152"/>
      <c r="D5236" s="152"/>
      <c r="E5236" s="152"/>
      <c r="F5236" s="153"/>
      <c r="G5236" s="153"/>
      <c r="H5236" s="154"/>
      <c r="I5236" s="152"/>
    </row>
    <row r="5237" spans="3:9" x14ac:dyDescent="0.2">
      <c r="C5237" s="152"/>
      <c r="D5237" s="152"/>
      <c r="E5237" s="152"/>
      <c r="F5237" s="153"/>
      <c r="G5237" s="153"/>
      <c r="H5237" s="154"/>
      <c r="I5237" s="152"/>
    </row>
    <row r="5238" spans="3:9" x14ac:dyDescent="0.2">
      <c r="C5238" s="152"/>
      <c r="D5238" s="152"/>
      <c r="E5238" s="152"/>
      <c r="F5238" s="153"/>
      <c r="G5238" s="153"/>
      <c r="H5238" s="154"/>
      <c r="I5238" s="152"/>
    </row>
    <row r="5239" spans="3:9" x14ac:dyDescent="0.2">
      <c r="C5239" s="152"/>
      <c r="D5239" s="152"/>
      <c r="E5239" s="152"/>
      <c r="F5239" s="153"/>
      <c r="G5239" s="153"/>
      <c r="H5239" s="154"/>
      <c r="I5239" s="152"/>
    </row>
    <row r="5240" spans="3:9" x14ac:dyDescent="0.2">
      <c r="C5240" s="152"/>
      <c r="D5240" s="152"/>
      <c r="E5240" s="152"/>
      <c r="F5240" s="153"/>
      <c r="G5240" s="153"/>
      <c r="H5240" s="154"/>
      <c r="I5240" s="152"/>
    </row>
    <row r="5241" spans="3:9" x14ac:dyDescent="0.2">
      <c r="C5241" s="152"/>
      <c r="D5241" s="152"/>
      <c r="E5241" s="152"/>
      <c r="F5241" s="153"/>
      <c r="G5241" s="153"/>
      <c r="H5241" s="154"/>
      <c r="I5241" s="152"/>
    </row>
    <row r="5242" spans="3:9" x14ac:dyDescent="0.2">
      <c r="C5242" s="152"/>
      <c r="D5242" s="152"/>
      <c r="E5242" s="152"/>
      <c r="F5242" s="153"/>
      <c r="G5242" s="153"/>
      <c r="H5242" s="154"/>
      <c r="I5242" s="152"/>
    </row>
    <row r="5243" spans="3:9" x14ac:dyDescent="0.2">
      <c r="C5243" s="152"/>
      <c r="D5243" s="152"/>
      <c r="E5243" s="152"/>
      <c r="F5243" s="153"/>
      <c r="G5243" s="153"/>
      <c r="H5243" s="154"/>
      <c r="I5243" s="152"/>
    </row>
    <row r="5244" spans="3:9" x14ac:dyDescent="0.2">
      <c r="C5244" s="152"/>
      <c r="D5244" s="152"/>
      <c r="E5244" s="152"/>
      <c r="F5244" s="153"/>
      <c r="G5244" s="153"/>
      <c r="H5244" s="154"/>
      <c r="I5244" s="152"/>
    </row>
    <row r="5245" spans="3:9" x14ac:dyDescent="0.2">
      <c r="C5245" s="152"/>
      <c r="D5245" s="152"/>
      <c r="E5245" s="152"/>
      <c r="F5245" s="153"/>
      <c r="G5245" s="153"/>
      <c r="H5245" s="154"/>
      <c r="I5245" s="152"/>
    </row>
    <row r="5246" spans="3:9" x14ac:dyDescent="0.2">
      <c r="C5246" s="152"/>
      <c r="D5246" s="152"/>
      <c r="E5246" s="152"/>
      <c r="F5246" s="153"/>
      <c r="G5246" s="153"/>
      <c r="H5246" s="154"/>
      <c r="I5246" s="152"/>
    </row>
    <row r="5247" spans="3:9" x14ac:dyDescent="0.2">
      <c r="C5247" s="152"/>
      <c r="D5247" s="152"/>
      <c r="E5247" s="152"/>
      <c r="F5247" s="153"/>
      <c r="G5247" s="153"/>
      <c r="H5247" s="154"/>
      <c r="I5247" s="152"/>
    </row>
    <row r="5248" spans="3:9" x14ac:dyDescent="0.2">
      <c r="C5248" s="152"/>
      <c r="D5248" s="152"/>
      <c r="E5248" s="152"/>
      <c r="F5248" s="153"/>
      <c r="G5248" s="153"/>
      <c r="H5248" s="154"/>
      <c r="I5248" s="152"/>
    </row>
    <row r="5249" spans="3:9" x14ac:dyDescent="0.2">
      <c r="C5249" s="152"/>
      <c r="D5249" s="152"/>
      <c r="E5249" s="152"/>
      <c r="F5249" s="153"/>
      <c r="G5249" s="153"/>
      <c r="H5249" s="154"/>
      <c r="I5249" s="152"/>
    </row>
    <row r="5250" spans="3:9" x14ac:dyDescent="0.2">
      <c r="C5250" s="152"/>
      <c r="D5250" s="152"/>
      <c r="E5250" s="152"/>
      <c r="F5250" s="153"/>
      <c r="G5250" s="153"/>
      <c r="H5250" s="154"/>
      <c r="I5250" s="152"/>
    </row>
    <row r="5251" spans="3:9" x14ac:dyDescent="0.2">
      <c r="C5251" s="152"/>
      <c r="D5251" s="152"/>
      <c r="E5251" s="152"/>
      <c r="F5251" s="153"/>
      <c r="G5251" s="153"/>
      <c r="H5251" s="154"/>
      <c r="I5251" s="152"/>
    </row>
    <row r="5252" spans="3:9" x14ac:dyDescent="0.2">
      <c r="C5252" s="152"/>
      <c r="D5252" s="152"/>
      <c r="E5252" s="152"/>
      <c r="F5252" s="153"/>
      <c r="G5252" s="153"/>
      <c r="H5252" s="154"/>
      <c r="I5252" s="152"/>
    </row>
    <row r="5253" spans="3:9" x14ac:dyDescent="0.2">
      <c r="C5253" s="152"/>
      <c r="D5253" s="152"/>
      <c r="E5253" s="152"/>
      <c r="F5253" s="153"/>
      <c r="G5253" s="153"/>
      <c r="H5253" s="154"/>
      <c r="I5253" s="152"/>
    </row>
    <row r="5254" spans="3:9" x14ac:dyDescent="0.2">
      <c r="C5254" s="152"/>
      <c r="D5254" s="152"/>
      <c r="E5254" s="152"/>
      <c r="F5254" s="153"/>
      <c r="G5254" s="153"/>
      <c r="H5254" s="154"/>
      <c r="I5254" s="152"/>
    </row>
    <row r="5255" spans="3:9" x14ac:dyDescent="0.2">
      <c r="C5255" s="152"/>
      <c r="D5255" s="152"/>
      <c r="E5255" s="152"/>
      <c r="F5255" s="153"/>
      <c r="G5255" s="153"/>
      <c r="H5255" s="154"/>
      <c r="I5255" s="152"/>
    </row>
    <row r="5256" spans="3:9" x14ac:dyDescent="0.2">
      <c r="C5256" s="152"/>
      <c r="D5256" s="152"/>
      <c r="E5256" s="152"/>
      <c r="F5256" s="153"/>
      <c r="G5256" s="153"/>
      <c r="H5256" s="154"/>
      <c r="I5256" s="152"/>
    </row>
    <row r="5257" spans="3:9" x14ac:dyDescent="0.2">
      <c r="C5257" s="152"/>
      <c r="D5257" s="152"/>
      <c r="E5257" s="152"/>
      <c r="F5257" s="153"/>
      <c r="G5257" s="153"/>
      <c r="H5257" s="154"/>
      <c r="I5257" s="152"/>
    </row>
    <row r="5258" spans="3:9" x14ac:dyDescent="0.2">
      <c r="C5258" s="152"/>
      <c r="D5258" s="152"/>
      <c r="E5258" s="152"/>
      <c r="F5258" s="153"/>
      <c r="G5258" s="153"/>
      <c r="H5258" s="154"/>
      <c r="I5258" s="152"/>
    </row>
    <row r="5259" spans="3:9" x14ac:dyDescent="0.2">
      <c r="C5259" s="152"/>
      <c r="D5259" s="152"/>
      <c r="E5259" s="152"/>
      <c r="F5259" s="153"/>
      <c r="G5259" s="153"/>
      <c r="H5259" s="154"/>
      <c r="I5259" s="152"/>
    </row>
    <row r="5260" spans="3:9" x14ac:dyDescent="0.2">
      <c r="C5260" s="152"/>
      <c r="D5260" s="152"/>
      <c r="E5260" s="152"/>
      <c r="F5260" s="153"/>
      <c r="G5260" s="153"/>
      <c r="H5260" s="154"/>
      <c r="I5260" s="152"/>
    </row>
    <row r="5261" spans="3:9" x14ac:dyDescent="0.2">
      <c r="C5261" s="152"/>
      <c r="D5261" s="152"/>
      <c r="E5261" s="152"/>
      <c r="F5261" s="153"/>
      <c r="G5261" s="153"/>
      <c r="H5261" s="154"/>
      <c r="I5261" s="152"/>
    </row>
    <row r="5262" spans="3:9" x14ac:dyDescent="0.2">
      <c r="C5262" s="152"/>
      <c r="D5262" s="152"/>
      <c r="E5262" s="152"/>
      <c r="F5262" s="153"/>
      <c r="G5262" s="153"/>
      <c r="H5262" s="154"/>
      <c r="I5262" s="152"/>
    </row>
    <row r="5263" spans="3:9" x14ac:dyDescent="0.2">
      <c r="C5263" s="152"/>
      <c r="D5263" s="152"/>
      <c r="E5263" s="152"/>
      <c r="F5263" s="153"/>
      <c r="G5263" s="153"/>
      <c r="H5263" s="154"/>
      <c r="I5263" s="152"/>
    </row>
    <row r="5264" spans="3:9" x14ac:dyDescent="0.2">
      <c r="C5264" s="152"/>
      <c r="D5264" s="152"/>
      <c r="E5264" s="152"/>
      <c r="F5264" s="153"/>
      <c r="G5264" s="153"/>
      <c r="H5264" s="154"/>
      <c r="I5264" s="152"/>
    </row>
    <row r="5265" spans="3:9" x14ac:dyDescent="0.2">
      <c r="C5265" s="152"/>
      <c r="D5265" s="152"/>
      <c r="E5265" s="152"/>
      <c r="F5265" s="153"/>
      <c r="G5265" s="153"/>
      <c r="H5265" s="154"/>
      <c r="I5265" s="152"/>
    </row>
    <row r="5266" spans="3:9" x14ac:dyDescent="0.2">
      <c r="C5266" s="152"/>
      <c r="D5266" s="152"/>
      <c r="E5266" s="152"/>
      <c r="F5266" s="153"/>
      <c r="G5266" s="153"/>
      <c r="H5266" s="154"/>
      <c r="I5266" s="152"/>
    </row>
    <row r="5267" spans="3:9" x14ac:dyDescent="0.2">
      <c r="C5267" s="152"/>
      <c r="D5267" s="152"/>
      <c r="E5267" s="152"/>
      <c r="F5267" s="153"/>
      <c r="G5267" s="153"/>
      <c r="H5267" s="154"/>
      <c r="I5267" s="152"/>
    </row>
    <row r="5268" spans="3:9" x14ac:dyDescent="0.2">
      <c r="C5268" s="152"/>
      <c r="D5268" s="152"/>
      <c r="E5268" s="152"/>
      <c r="F5268" s="153"/>
      <c r="G5268" s="153"/>
      <c r="H5268" s="154"/>
      <c r="I5268" s="152"/>
    </row>
    <row r="5269" spans="3:9" x14ac:dyDescent="0.2">
      <c r="C5269" s="152"/>
      <c r="D5269" s="152"/>
      <c r="E5269" s="152"/>
      <c r="F5269" s="153"/>
      <c r="G5269" s="153"/>
      <c r="H5269" s="154"/>
      <c r="I5269" s="152"/>
    </row>
    <row r="5270" spans="3:9" x14ac:dyDescent="0.2">
      <c r="C5270" s="152"/>
      <c r="D5270" s="152"/>
      <c r="E5270" s="152"/>
      <c r="F5270" s="153"/>
      <c r="G5270" s="153"/>
      <c r="H5270" s="154"/>
      <c r="I5270" s="152"/>
    </row>
    <row r="5271" spans="3:9" x14ac:dyDescent="0.2">
      <c r="C5271" s="152"/>
      <c r="D5271" s="152"/>
      <c r="E5271" s="152"/>
      <c r="F5271" s="153"/>
      <c r="G5271" s="153"/>
      <c r="H5271" s="154"/>
      <c r="I5271" s="152"/>
    </row>
    <row r="5272" spans="3:9" x14ac:dyDescent="0.2">
      <c r="C5272" s="152"/>
      <c r="D5272" s="152"/>
      <c r="E5272" s="152"/>
      <c r="F5272" s="153"/>
      <c r="G5272" s="153"/>
      <c r="H5272" s="154"/>
      <c r="I5272" s="152"/>
    </row>
    <row r="5273" spans="3:9" x14ac:dyDescent="0.2">
      <c r="C5273" s="152"/>
      <c r="D5273" s="152"/>
      <c r="E5273" s="152"/>
      <c r="F5273" s="153"/>
      <c r="G5273" s="153"/>
      <c r="H5273" s="154"/>
      <c r="I5273" s="152"/>
    </row>
    <row r="5274" spans="3:9" x14ac:dyDescent="0.2">
      <c r="C5274" s="152"/>
      <c r="D5274" s="152"/>
      <c r="E5274" s="152"/>
      <c r="F5274" s="153"/>
      <c r="G5274" s="153"/>
      <c r="H5274" s="154"/>
      <c r="I5274" s="152"/>
    </row>
    <row r="5275" spans="3:9" x14ac:dyDescent="0.2">
      <c r="C5275" s="152"/>
      <c r="D5275" s="152"/>
      <c r="E5275" s="152"/>
      <c r="F5275" s="153"/>
      <c r="G5275" s="153"/>
      <c r="H5275" s="154"/>
      <c r="I5275" s="152"/>
    </row>
    <row r="5276" spans="3:9" x14ac:dyDescent="0.2">
      <c r="C5276" s="152"/>
      <c r="D5276" s="152"/>
      <c r="E5276" s="152"/>
      <c r="F5276" s="153"/>
      <c r="G5276" s="153"/>
      <c r="H5276" s="154"/>
      <c r="I5276" s="152"/>
    </row>
    <row r="5277" spans="3:9" x14ac:dyDescent="0.2">
      <c r="C5277" s="152"/>
      <c r="D5277" s="152"/>
      <c r="E5277" s="152"/>
      <c r="F5277" s="153"/>
      <c r="G5277" s="153"/>
      <c r="H5277" s="154"/>
      <c r="I5277" s="152"/>
    </row>
    <row r="5278" spans="3:9" x14ac:dyDescent="0.2">
      <c r="C5278" s="152"/>
      <c r="D5278" s="152"/>
      <c r="E5278" s="152"/>
      <c r="F5278" s="153"/>
      <c r="G5278" s="153"/>
      <c r="H5278" s="154"/>
      <c r="I5278" s="152"/>
    </row>
    <row r="5279" spans="3:9" x14ac:dyDescent="0.2">
      <c r="C5279" s="152"/>
      <c r="D5279" s="152"/>
      <c r="E5279" s="152"/>
      <c r="F5279" s="153"/>
      <c r="G5279" s="153"/>
      <c r="H5279" s="154"/>
      <c r="I5279" s="152"/>
    </row>
    <row r="5280" spans="3:9" x14ac:dyDescent="0.2">
      <c r="C5280" s="152"/>
      <c r="D5280" s="152"/>
      <c r="E5280" s="152"/>
      <c r="F5280" s="153"/>
      <c r="G5280" s="153"/>
      <c r="H5280" s="154"/>
      <c r="I5280" s="152"/>
    </row>
    <row r="5281" spans="3:9" x14ac:dyDescent="0.2">
      <c r="C5281" s="152"/>
      <c r="D5281" s="152"/>
      <c r="E5281" s="152"/>
      <c r="F5281" s="153"/>
      <c r="G5281" s="153"/>
      <c r="H5281" s="154"/>
      <c r="I5281" s="152"/>
    </row>
    <row r="5282" spans="3:9" x14ac:dyDescent="0.2">
      <c r="C5282" s="152"/>
      <c r="D5282" s="152"/>
      <c r="E5282" s="152"/>
      <c r="F5282" s="153"/>
      <c r="G5282" s="153"/>
      <c r="H5282" s="154"/>
      <c r="I5282" s="152"/>
    </row>
    <row r="5283" spans="3:9" x14ac:dyDescent="0.2">
      <c r="C5283" s="152"/>
      <c r="D5283" s="152"/>
      <c r="E5283" s="152"/>
      <c r="F5283" s="153"/>
      <c r="G5283" s="153"/>
      <c r="H5283" s="154"/>
      <c r="I5283" s="152"/>
    </row>
    <row r="5284" spans="3:9" x14ac:dyDescent="0.2">
      <c r="C5284" s="152"/>
      <c r="D5284" s="152"/>
      <c r="E5284" s="152"/>
      <c r="F5284" s="153"/>
      <c r="G5284" s="153"/>
      <c r="H5284" s="154"/>
      <c r="I5284" s="152"/>
    </row>
    <row r="5285" spans="3:9" x14ac:dyDescent="0.2">
      <c r="C5285" s="152"/>
      <c r="D5285" s="152"/>
      <c r="E5285" s="152"/>
      <c r="F5285" s="153"/>
      <c r="G5285" s="153"/>
      <c r="H5285" s="154"/>
      <c r="I5285" s="152"/>
    </row>
    <row r="5286" spans="3:9" x14ac:dyDescent="0.2">
      <c r="C5286" s="152"/>
      <c r="D5286" s="152"/>
      <c r="E5286" s="152"/>
      <c r="F5286" s="153"/>
      <c r="G5286" s="153"/>
      <c r="H5286" s="154"/>
      <c r="I5286" s="152"/>
    </row>
    <row r="5287" spans="3:9" x14ac:dyDescent="0.2">
      <c r="C5287" s="152"/>
      <c r="D5287" s="152"/>
      <c r="E5287" s="152"/>
      <c r="F5287" s="153"/>
      <c r="G5287" s="153"/>
      <c r="H5287" s="154"/>
      <c r="I5287" s="152"/>
    </row>
    <row r="5288" spans="3:9" x14ac:dyDescent="0.2">
      <c r="C5288" s="152"/>
      <c r="D5288" s="152"/>
      <c r="E5288" s="152"/>
      <c r="F5288" s="153"/>
      <c r="G5288" s="153"/>
      <c r="H5288" s="154"/>
      <c r="I5288" s="152"/>
    </row>
    <row r="5289" spans="3:9" x14ac:dyDescent="0.2">
      <c r="C5289" s="152"/>
      <c r="D5289" s="152"/>
      <c r="E5289" s="152"/>
      <c r="F5289" s="153"/>
      <c r="G5289" s="153"/>
      <c r="H5289" s="154"/>
      <c r="I5289" s="152"/>
    </row>
    <row r="5290" spans="3:9" x14ac:dyDescent="0.2">
      <c r="C5290" s="152"/>
      <c r="D5290" s="152"/>
      <c r="E5290" s="152"/>
      <c r="F5290" s="153"/>
      <c r="G5290" s="153"/>
      <c r="H5290" s="154"/>
      <c r="I5290" s="152"/>
    </row>
    <row r="5291" spans="3:9" x14ac:dyDescent="0.2">
      <c r="C5291" s="152"/>
      <c r="D5291" s="152"/>
      <c r="E5291" s="152"/>
      <c r="F5291" s="153"/>
      <c r="G5291" s="153"/>
      <c r="H5291" s="154"/>
      <c r="I5291" s="152"/>
    </row>
    <row r="5292" spans="3:9" x14ac:dyDescent="0.2">
      <c r="C5292" s="152"/>
      <c r="D5292" s="152"/>
      <c r="E5292" s="152"/>
      <c r="F5292" s="153"/>
      <c r="G5292" s="153"/>
      <c r="H5292" s="154"/>
      <c r="I5292" s="152"/>
    </row>
    <row r="5293" spans="3:9" x14ac:dyDescent="0.2">
      <c r="C5293" s="152"/>
      <c r="D5293" s="152"/>
      <c r="E5293" s="152"/>
      <c r="F5293" s="153"/>
      <c r="G5293" s="153"/>
      <c r="H5293" s="154"/>
      <c r="I5293" s="152"/>
    </row>
    <row r="5294" spans="3:9" x14ac:dyDescent="0.2">
      <c r="C5294" s="152"/>
      <c r="D5294" s="152"/>
      <c r="E5294" s="152"/>
      <c r="F5294" s="153"/>
      <c r="G5294" s="153"/>
      <c r="H5294" s="154"/>
      <c r="I5294" s="152"/>
    </row>
    <row r="5295" spans="3:9" x14ac:dyDescent="0.2">
      <c r="C5295" s="152"/>
      <c r="D5295" s="152"/>
      <c r="E5295" s="152"/>
      <c r="F5295" s="153"/>
      <c r="G5295" s="153"/>
      <c r="H5295" s="154"/>
      <c r="I5295" s="152"/>
    </row>
    <row r="5296" spans="3:9" x14ac:dyDescent="0.2">
      <c r="C5296" s="152"/>
      <c r="D5296" s="152"/>
      <c r="E5296" s="152"/>
      <c r="F5296" s="153"/>
      <c r="G5296" s="153"/>
      <c r="H5296" s="154"/>
      <c r="I5296" s="152"/>
    </row>
    <row r="5297" spans="3:9" x14ac:dyDescent="0.2">
      <c r="C5297" s="152"/>
      <c r="D5297" s="152"/>
      <c r="E5297" s="152"/>
      <c r="F5297" s="153"/>
      <c r="G5297" s="153"/>
      <c r="H5297" s="154"/>
      <c r="I5297" s="152"/>
    </row>
    <row r="5298" spans="3:9" x14ac:dyDescent="0.2">
      <c r="C5298" s="152"/>
      <c r="D5298" s="152"/>
      <c r="E5298" s="152"/>
      <c r="F5298" s="153"/>
      <c r="G5298" s="153"/>
      <c r="H5298" s="154"/>
      <c r="I5298" s="152"/>
    </row>
    <row r="5299" spans="3:9" x14ac:dyDescent="0.2">
      <c r="C5299" s="152"/>
      <c r="D5299" s="152"/>
      <c r="E5299" s="152"/>
      <c r="F5299" s="153"/>
      <c r="G5299" s="153"/>
      <c r="H5299" s="154"/>
      <c r="I5299" s="152"/>
    </row>
    <row r="5300" spans="3:9" x14ac:dyDescent="0.2">
      <c r="C5300" s="152"/>
      <c r="D5300" s="152"/>
      <c r="E5300" s="152"/>
      <c r="F5300" s="153"/>
      <c r="G5300" s="153"/>
      <c r="H5300" s="154"/>
      <c r="I5300" s="152"/>
    </row>
    <row r="5301" spans="3:9" x14ac:dyDescent="0.2">
      <c r="C5301" s="152"/>
      <c r="D5301" s="152"/>
      <c r="E5301" s="152"/>
      <c r="F5301" s="153"/>
      <c r="G5301" s="153"/>
      <c r="H5301" s="154"/>
      <c r="I5301" s="152"/>
    </row>
    <row r="5302" spans="3:9" x14ac:dyDescent="0.2">
      <c r="C5302" s="152"/>
      <c r="D5302" s="152"/>
      <c r="E5302" s="152"/>
      <c r="F5302" s="153"/>
      <c r="G5302" s="153"/>
      <c r="H5302" s="154"/>
      <c r="I5302" s="152"/>
    </row>
    <row r="5303" spans="3:9" x14ac:dyDescent="0.2">
      <c r="C5303" s="152"/>
      <c r="D5303" s="152"/>
      <c r="E5303" s="152"/>
      <c r="F5303" s="153"/>
      <c r="G5303" s="153"/>
      <c r="H5303" s="154"/>
      <c r="I5303" s="152"/>
    </row>
    <row r="5304" spans="3:9" x14ac:dyDescent="0.2">
      <c r="C5304" s="152"/>
      <c r="D5304" s="152"/>
      <c r="E5304" s="152"/>
      <c r="F5304" s="153"/>
      <c r="G5304" s="153"/>
      <c r="H5304" s="154"/>
      <c r="I5304" s="152"/>
    </row>
    <row r="5305" spans="3:9" x14ac:dyDescent="0.2">
      <c r="C5305" s="152"/>
      <c r="D5305" s="152"/>
      <c r="E5305" s="152"/>
      <c r="F5305" s="153"/>
      <c r="G5305" s="153"/>
      <c r="H5305" s="154"/>
      <c r="I5305" s="152"/>
    </row>
    <row r="5306" spans="3:9" x14ac:dyDescent="0.2">
      <c r="C5306" s="152"/>
      <c r="D5306" s="152"/>
      <c r="E5306" s="152"/>
      <c r="F5306" s="153"/>
      <c r="G5306" s="153"/>
      <c r="H5306" s="154"/>
      <c r="I5306" s="152"/>
    </row>
    <row r="5307" spans="3:9" x14ac:dyDescent="0.2">
      <c r="C5307" s="152"/>
      <c r="D5307" s="152"/>
      <c r="E5307" s="152"/>
      <c r="F5307" s="153"/>
      <c r="G5307" s="153"/>
      <c r="H5307" s="154"/>
      <c r="I5307" s="152"/>
    </row>
    <row r="5308" spans="3:9" x14ac:dyDescent="0.2">
      <c r="C5308" s="152"/>
      <c r="D5308" s="152"/>
      <c r="E5308" s="152"/>
      <c r="F5308" s="153"/>
      <c r="G5308" s="153"/>
      <c r="H5308" s="154"/>
      <c r="I5308" s="152"/>
    </row>
    <row r="5309" spans="3:9" x14ac:dyDescent="0.2">
      <c r="C5309" s="152"/>
      <c r="D5309" s="152"/>
      <c r="E5309" s="152"/>
      <c r="F5309" s="153"/>
      <c r="G5309" s="153"/>
      <c r="H5309" s="154"/>
      <c r="I5309" s="152"/>
    </row>
    <row r="5310" spans="3:9" x14ac:dyDescent="0.2">
      <c r="C5310" s="152"/>
      <c r="D5310" s="152"/>
      <c r="E5310" s="152"/>
      <c r="F5310" s="153"/>
      <c r="G5310" s="153"/>
      <c r="H5310" s="154"/>
      <c r="I5310" s="152"/>
    </row>
    <row r="5311" spans="3:9" x14ac:dyDescent="0.2">
      <c r="C5311" s="152"/>
      <c r="D5311" s="152"/>
      <c r="E5311" s="152"/>
      <c r="F5311" s="153"/>
      <c r="G5311" s="153"/>
      <c r="H5311" s="154"/>
      <c r="I5311" s="152"/>
    </row>
    <row r="5312" spans="3:9" x14ac:dyDescent="0.2">
      <c r="C5312" s="152"/>
      <c r="D5312" s="152"/>
      <c r="E5312" s="152"/>
      <c r="F5312" s="153"/>
      <c r="G5312" s="153"/>
      <c r="H5312" s="154"/>
      <c r="I5312" s="152"/>
    </row>
    <row r="5313" spans="3:9" x14ac:dyDescent="0.2">
      <c r="C5313" s="152"/>
      <c r="D5313" s="152"/>
      <c r="E5313" s="152"/>
      <c r="F5313" s="153"/>
      <c r="G5313" s="153"/>
      <c r="H5313" s="154"/>
      <c r="I5313" s="152"/>
    </row>
    <row r="5314" spans="3:9" x14ac:dyDescent="0.2">
      <c r="C5314" s="152"/>
      <c r="D5314" s="152"/>
      <c r="E5314" s="152"/>
      <c r="F5314" s="153"/>
      <c r="G5314" s="153"/>
      <c r="H5314" s="154"/>
      <c r="I5314" s="152"/>
    </row>
    <row r="5315" spans="3:9" x14ac:dyDescent="0.2">
      <c r="C5315" s="152"/>
      <c r="D5315" s="152"/>
      <c r="E5315" s="152"/>
      <c r="F5315" s="153"/>
      <c r="G5315" s="153"/>
      <c r="H5315" s="154"/>
      <c r="I5315" s="152"/>
    </row>
    <row r="5316" spans="3:9" x14ac:dyDescent="0.2">
      <c r="C5316" s="152"/>
      <c r="D5316" s="152"/>
      <c r="E5316" s="152"/>
      <c r="F5316" s="153"/>
      <c r="G5316" s="153"/>
      <c r="H5316" s="154"/>
      <c r="I5316" s="152"/>
    </row>
    <row r="5317" spans="3:9" x14ac:dyDescent="0.2">
      <c r="C5317" s="152"/>
      <c r="D5317" s="152"/>
      <c r="E5317" s="152"/>
      <c r="F5317" s="153"/>
      <c r="G5317" s="153"/>
      <c r="H5317" s="154"/>
      <c r="I5317" s="152"/>
    </row>
    <row r="5318" spans="3:9" x14ac:dyDescent="0.2">
      <c r="C5318" s="152"/>
      <c r="D5318" s="152"/>
      <c r="E5318" s="152"/>
      <c r="F5318" s="153"/>
      <c r="G5318" s="153"/>
      <c r="H5318" s="154"/>
      <c r="I5318" s="152"/>
    </row>
    <row r="5319" spans="3:9" x14ac:dyDescent="0.2">
      <c r="C5319" s="152"/>
      <c r="D5319" s="152"/>
      <c r="E5319" s="152"/>
      <c r="F5319" s="153"/>
      <c r="G5319" s="153"/>
      <c r="H5319" s="154"/>
      <c r="I5319" s="152"/>
    </row>
    <row r="5320" spans="3:9" x14ac:dyDescent="0.2">
      <c r="C5320" s="152"/>
      <c r="D5320" s="152"/>
      <c r="E5320" s="152"/>
      <c r="F5320" s="153"/>
      <c r="G5320" s="153"/>
      <c r="H5320" s="154"/>
      <c r="I5320" s="152"/>
    </row>
    <row r="5321" spans="3:9" x14ac:dyDescent="0.2">
      <c r="C5321" s="152"/>
      <c r="D5321" s="152"/>
      <c r="E5321" s="152"/>
      <c r="F5321" s="153"/>
      <c r="G5321" s="153"/>
      <c r="H5321" s="154"/>
      <c r="I5321" s="152"/>
    </row>
    <row r="5322" spans="3:9" x14ac:dyDescent="0.2">
      <c r="C5322" s="152"/>
      <c r="D5322" s="152"/>
      <c r="E5322" s="152"/>
      <c r="F5322" s="153"/>
      <c r="G5322" s="153"/>
      <c r="H5322" s="154"/>
      <c r="I5322" s="152"/>
    </row>
    <row r="5323" spans="3:9" x14ac:dyDescent="0.2">
      <c r="C5323" s="152"/>
      <c r="D5323" s="152"/>
      <c r="E5323" s="152"/>
      <c r="F5323" s="153"/>
      <c r="G5323" s="153"/>
      <c r="H5323" s="154"/>
      <c r="I5323" s="152"/>
    </row>
    <row r="5324" spans="3:9" x14ac:dyDescent="0.2">
      <c r="C5324" s="152"/>
      <c r="D5324" s="152"/>
      <c r="E5324" s="152"/>
      <c r="F5324" s="153"/>
      <c r="G5324" s="153"/>
      <c r="H5324" s="154"/>
      <c r="I5324" s="152"/>
    </row>
    <row r="5325" spans="3:9" x14ac:dyDescent="0.2">
      <c r="C5325" s="152"/>
      <c r="D5325" s="152"/>
      <c r="E5325" s="152"/>
      <c r="F5325" s="153"/>
      <c r="G5325" s="153"/>
      <c r="H5325" s="154"/>
      <c r="I5325" s="152"/>
    </row>
    <row r="5326" spans="3:9" x14ac:dyDescent="0.2">
      <c r="C5326" s="152"/>
      <c r="D5326" s="152"/>
      <c r="E5326" s="152"/>
      <c r="F5326" s="153"/>
      <c r="G5326" s="153"/>
      <c r="H5326" s="154"/>
      <c r="I5326" s="152"/>
    </row>
    <row r="5327" spans="3:9" x14ac:dyDescent="0.2">
      <c r="C5327" s="152"/>
      <c r="D5327" s="152"/>
      <c r="E5327" s="152"/>
      <c r="F5327" s="153"/>
      <c r="G5327" s="153"/>
      <c r="H5327" s="154"/>
      <c r="I5327" s="152"/>
    </row>
    <row r="5328" spans="3:9" x14ac:dyDescent="0.2">
      <c r="C5328" s="152"/>
      <c r="D5328" s="152"/>
      <c r="E5328" s="152"/>
      <c r="F5328" s="153"/>
      <c r="G5328" s="153"/>
      <c r="H5328" s="154"/>
      <c r="I5328" s="152"/>
    </row>
    <row r="5329" spans="3:9" x14ac:dyDescent="0.2">
      <c r="C5329" s="152"/>
      <c r="D5329" s="152"/>
      <c r="E5329" s="152"/>
      <c r="F5329" s="153"/>
      <c r="G5329" s="153"/>
      <c r="H5329" s="154"/>
      <c r="I5329" s="152"/>
    </row>
    <row r="5330" spans="3:9" x14ac:dyDescent="0.2">
      <c r="C5330" s="152"/>
      <c r="D5330" s="152"/>
      <c r="E5330" s="152"/>
      <c r="F5330" s="153"/>
      <c r="G5330" s="153"/>
      <c r="H5330" s="154"/>
      <c r="I5330" s="152"/>
    </row>
    <row r="5331" spans="3:9" x14ac:dyDescent="0.2">
      <c r="C5331" s="152"/>
      <c r="D5331" s="152"/>
      <c r="E5331" s="152"/>
      <c r="F5331" s="153"/>
      <c r="G5331" s="153"/>
      <c r="H5331" s="154"/>
      <c r="I5331" s="152"/>
    </row>
    <row r="5332" spans="3:9" x14ac:dyDescent="0.2">
      <c r="C5332" s="152"/>
      <c r="D5332" s="152"/>
      <c r="E5332" s="152"/>
      <c r="F5332" s="153"/>
      <c r="G5332" s="153"/>
      <c r="H5332" s="154"/>
      <c r="I5332" s="152"/>
    </row>
    <row r="5333" spans="3:9" x14ac:dyDescent="0.2">
      <c r="C5333" s="152"/>
      <c r="D5333" s="152"/>
      <c r="E5333" s="152"/>
      <c r="F5333" s="153"/>
      <c r="G5333" s="153"/>
      <c r="H5333" s="154"/>
      <c r="I5333" s="152"/>
    </row>
    <row r="5334" spans="3:9" x14ac:dyDescent="0.2">
      <c r="C5334" s="152"/>
      <c r="D5334" s="152"/>
      <c r="E5334" s="152"/>
      <c r="F5334" s="153"/>
      <c r="G5334" s="153"/>
      <c r="H5334" s="154"/>
      <c r="I5334" s="152"/>
    </row>
    <row r="5335" spans="3:9" x14ac:dyDescent="0.2">
      <c r="C5335" s="152"/>
      <c r="D5335" s="152"/>
      <c r="E5335" s="152"/>
      <c r="F5335" s="153"/>
      <c r="G5335" s="153"/>
      <c r="H5335" s="154"/>
      <c r="I5335" s="152"/>
    </row>
    <row r="5336" spans="3:9" x14ac:dyDescent="0.2">
      <c r="C5336" s="152"/>
      <c r="D5336" s="152"/>
      <c r="E5336" s="152"/>
      <c r="F5336" s="153"/>
      <c r="G5336" s="153"/>
      <c r="H5336" s="154"/>
      <c r="I5336" s="152"/>
    </row>
    <row r="5337" spans="3:9" x14ac:dyDescent="0.2">
      <c r="C5337" s="152"/>
      <c r="D5337" s="152"/>
      <c r="E5337" s="152"/>
      <c r="F5337" s="153"/>
      <c r="G5337" s="153"/>
      <c r="H5337" s="154"/>
      <c r="I5337" s="152"/>
    </row>
    <row r="5338" spans="3:9" x14ac:dyDescent="0.2">
      <c r="C5338" s="152"/>
      <c r="D5338" s="152"/>
      <c r="E5338" s="152"/>
      <c r="F5338" s="153"/>
      <c r="G5338" s="153"/>
      <c r="H5338" s="154"/>
      <c r="I5338" s="152"/>
    </row>
    <row r="5339" spans="3:9" x14ac:dyDescent="0.2">
      <c r="C5339" s="152"/>
      <c r="D5339" s="152"/>
      <c r="E5339" s="152"/>
      <c r="F5339" s="153"/>
      <c r="G5339" s="153"/>
      <c r="H5339" s="154"/>
      <c r="I5339" s="152"/>
    </row>
    <row r="5340" spans="3:9" x14ac:dyDescent="0.2">
      <c r="C5340" s="152"/>
      <c r="D5340" s="152"/>
      <c r="E5340" s="152"/>
      <c r="F5340" s="153"/>
      <c r="G5340" s="153"/>
      <c r="H5340" s="154"/>
      <c r="I5340" s="152"/>
    </row>
    <row r="5341" spans="3:9" x14ac:dyDescent="0.2">
      <c r="C5341" s="152"/>
      <c r="D5341" s="152"/>
      <c r="E5341" s="152"/>
      <c r="F5341" s="153"/>
      <c r="G5341" s="153"/>
      <c r="H5341" s="154"/>
      <c r="I5341" s="152"/>
    </row>
    <row r="5342" spans="3:9" x14ac:dyDescent="0.2">
      <c r="C5342" s="152"/>
      <c r="D5342" s="152"/>
      <c r="E5342" s="152"/>
      <c r="F5342" s="153"/>
      <c r="G5342" s="153"/>
      <c r="H5342" s="154"/>
      <c r="I5342" s="152"/>
    </row>
    <row r="5343" spans="3:9" x14ac:dyDescent="0.2">
      <c r="C5343" s="152"/>
      <c r="D5343" s="152"/>
      <c r="E5343" s="152"/>
      <c r="F5343" s="153"/>
      <c r="G5343" s="153"/>
      <c r="H5343" s="154"/>
      <c r="I5343" s="152"/>
    </row>
    <row r="5344" spans="3:9" x14ac:dyDescent="0.2">
      <c r="C5344" s="152"/>
      <c r="D5344" s="152"/>
      <c r="E5344" s="152"/>
      <c r="F5344" s="153"/>
      <c r="G5344" s="153"/>
      <c r="H5344" s="154"/>
      <c r="I5344" s="152"/>
    </row>
    <row r="5345" spans="3:9" x14ac:dyDescent="0.2">
      <c r="C5345" s="152"/>
      <c r="D5345" s="152"/>
      <c r="E5345" s="152"/>
      <c r="F5345" s="153"/>
      <c r="G5345" s="153"/>
      <c r="H5345" s="154"/>
      <c r="I5345" s="152"/>
    </row>
    <row r="5346" spans="3:9" x14ac:dyDescent="0.2">
      <c r="C5346" s="152"/>
      <c r="D5346" s="152"/>
      <c r="E5346" s="152"/>
      <c r="F5346" s="153"/>
      <c r="G5346" s="153"/>
      <c r="H5346" s="154"/>
      <c r="I5346" s="152"/>
    </row>
    <row r="5347" spans="3:9" x14ac:dyDescent="0.2">
      <c r="C5347" s="152"/>
      <c r="D5347" s="152"/>
      <c r="E5347" s="152"/>
      <c r="F5347" s="153"/>
      <c r="G5347" s="153"/>
      <c r="H5347" s="154"/>
      <c r="I5347" s="152"/>
    </row>
    <row r="5348" spans="3:9" x14ac:dyDescent="0.2">
      <c r="C5348" s="152"/>
      <c r="D5348" s="152"/>
      <c r="E5348" s="152"/>
      <c r="F5348" s="153"/>
      <c r="G5348" s="153"/>
      <c r="H5348" s="154"/>
      <c r="I5348" s="152"/>
    </row>
    <row r="5349" spans="3:9" x14ac:dyDescent="0.2">
      <c r="C5349" s="152"/>
      <c r="D5349" s="152"/>
      <c r="E5349" s="152"/>
      <c r="F5349" s="153"/>
      <c r="G5349" s="153"/>
      <c r="H5349" s="154"/>
      <c r="I5349" s="152"/>
    </row>
    <row r="5350" spans="3:9" x14ac:dyDescent="0.2">
      <c r="C5350" s="152"/>
      <c r="D5350" s="152"/>
      <c r="E5350" s="152"/>
      <c r="F5350" s="153"/>
      <c r="G5350" s="153"/>
      <c r="H5350" s="154"/>
      <c r="I5350" s="152"/>
    </row>
    <row r="5351" spans="3:9" x14ac:dyDescent="0.2">
      <c r="C5351" s="152"/>
      <c r="D5351" s="152"/>
      <c r="E5351" s="152"/>
      <c r="F5351" s="153"/>
      <c r="G5351" s="153"/>
      <c r="H5351" s="154"/>
      <c r="I5351" s="152"/>
    </row>
    <row r="5352" spans="3:9" x14ac:dyDescent="0.2">
      <c r="C5352" s="152"/>
      <c r="D5352" s="152"/>
      <c r="E5352" s="152"/>
      <c r="F5352" s="153"/>
      <c r="G5352" s="153"/>
      <c r="H5352" s="154"/>
      <c r="I5352" s="152"/>
    </row>
    <row r="5353" spans="3:9" x14ac:dyDescent="0.2">
      <c r="C5353" s="152"/>
      <c r="D5353" s="152"/>
      <c r="E5353" s="152"/>
      <c r="F5353" s="153"/>
      <c r="G5353" s="153"/>
      <c r="H5353" s="154"/>
      <c r="I5353" s="152"/>
    </row>
    <row r="5354" spans="3:9" x14ac:dyDescent="0.2">
      <c r="C5354" s="152"/>
      <c r="D5354" s="152"/>
      <c r="E5354" s="152"/>
      <c r="F5354" s="153"/>
      <c r="G5354" s="153"/>
      <c r="H5354" s="154"/>
      <c r="I5354" s="152"/>
    </row>
    <row r="5355" spans="3:9" x14ac:dyDescent="0.2">
      <c r="C5355" s="152"/>
      <c r="D5355" s="152"/>
      <c r="E5355" s="152"/>
      <c r="F5355" s="153"/>
      <c r="G5355" s="153"/>
      <c r="H5355" s="154"/>
      <c r="I5355" s="152"/>
    </row>
    <row r="5356" spans="3:9" x14ac:dyDescent="0.2">
      <c r="C5356" s="152"/>
      <c r="D5356" s="152"/>
      <c r="E5356" s="152"/>
      <c r="F5356" s="153"/>
      <c r="G5356" s="153"/>
      <c r="H5356" s="154"/>
      <c r="I5356" s="152"/>
    </row>
    <row r="5357" spans="3:9" x14ac:dyDescent="0.2">
      <c r="C5357" s="152"/>
      <c r="D5357" s="152"/>
      <c r="E5357" s="152"/>
      <c r="F5357" s="153"/>
      <c r="G5357" s="153"/>
      <c r="H5357" s="154"/>
      <c r="I5357" s="152"/>
    </row>
    <row r="5358" spans="3:9" x14ac:dyDescent="0.2">
      <c r="C5358" s="152"/>
      <c r="D5358" s="152"/>
      <c r="E5358" s="152"/>
      <c r="F5358" s="153"/>
      <c r="G5358" s="153"/>
      <c r="H5358" s="154"/>
      <c r="I5358" s="152"/>
    </row>
    <row r="5359" spans="3:9" x14ac:dyDescent="0.2">
      <c r="C5359" s="152"/>
      <c r="D5359" s="152"/>
      <c r="E5359" s="152"/>
      <c r="F5359" s="153"/>
      <c r="G5359" s="153"/>
      <c r="H5359" s="154"/>
      <c r="I5359" s="152"/>
    </row>
    <row r="5360" spans="3:9" x14ac:dyDescent="0.2">
      <c r="C5360" s="152"/>
      <c r="D5360" s="152"/>
      <c r="E5360" s="152"/>
      <c r="F5360" s="153"/>
      <c r="G5360" s="153"/>
      <c r="H5360" s="154"/>
      <c r="I5360" s="152"/>
    </row>
    <row r="5361" spans="3:9" x14ac:dyDescent="0.2">
      <c r="C5361" s="152"/>
      <c r="D5361" s="152"/>
      <c r="E5361" s="152"/>
      <c r="F5361" s="153"/>
      <c r="G5361" s="153"/>
      <c r="H5361" s="154"/>
      <c r="I5361" s="152"/>
    </row>
    <row r="5362" spans="3:9" x14ac:dyDescent="0.2">
      <c r="C5362" s="152"/>
      <c r="D5362" s="152"/>
      <c r="E5362" s="152"/>
      <c r="F5362" s="153"/>
      <c r="G5362" s="153"/>
      <c r="H5362" s="154"/>
      <c r="I5362" s="152"/>
    </row>
    <row r="5363" spans="3:9" x14ac:dyDescent="0.2">
      <c r="C5363" s="152"/>
      <c r="D5363" s="152"/>
      <c r="E5363" s="152"/>
      <c r="F5363" s="153"/>
      <c r="G5363" s="153"/>
      <c r="H5363" s="154"/>
      <c r="I5363" s="152"/>
    </row>
    <row r="5364" spans="3:9" x14ac:dyDescent="0.2">
      <c r="C5364" s="152"/>
      <c r="D5364" s="152"/>
      <c r="E5364" s="152"/>
      <c r="F5364" s="153"/>
      <c r="G5364" s="153"/>
      <c r="H5364" s="154"/>
      <c r="I5364" s="152"/>
    </row>
    <row r="5365" spans="3:9" x14ac:dyDescent="0.2">
      <c r="C5365" s="152"/>
      <c r="D5365" s="152"/>
      <c r="E5365" s="152"/>
      <c r="F5365" s="153"/>
      <c r="G5365" s="153"/>
      <c r="H5365" s="154"/>
      <c r="I5365" s="152"/>
    </row>
    <row r="5366" spans="3:9" x14ac:dyDescent="0.2">
      <c r="C5366" s="152"/>
      <c r="D5366" s="152"/>
      <c r="E5366" s="152"/>
      <c r="F5366" s="153"/>
      <c r="G5366" s="153"/>
      <c r="H5366" s="154"/>
      <c r="I5366" s="152"/>
    </row>
    <row r="5367" spans="3:9" x14ac:dyDescent="0.2">
      <c r="C5367" s="152"/>
      <c r="D5367" s="152"/>
      <c r="E5367" s="152"/>
      <c r="F5367" s="153"/>
      <c r="G5367" s="153"/>
      <c r="H5367" s="154"/>
      <c r="I5367" s="152"/>
    </row>
    <row r="5368" spans="3:9" x14ac:dyDescent="0.2">
      <c r="C5368" s="152"/>
      <c r="D5368" s="152"/>
      <c r="E5368" s="152"/>
      <c r="F5368" s="153"/>
      <c r="G5368" s="153"/>
      <c r="H5368" s="154"/>
      <c r="I5368" s="152"/>
    </row>
    <row r="5369" spans="3:9" x14ac:dyDescent="0.2">
      <c r="C5369" s="152"/>
      <c r="D5369" s="152"/>
      <c r="E5369" s="152"/>
      <c r="F5369" s="153"/>
      <c r="G5369" s="153"/>
      <c r="H5369" s="154"/>
      <c r="I5369" s="152"/>
    </row>
    <row r="5370" spans="3:9" x14ac:dyDescent="0.2">
      <c r="C5370" s="152"/>
      <c r="D5370" s="152"/>
      <c r="E5370" s="152"/>
      <c r="F5370" s="153"/>
      <c r="G5370" s="153"/>
      <c r="H5370" s="154"/>
      <c r="I5370" s="152"/>
    </row>
    <row r="5371" spans="3:9" x14ac:dyDescent="0.2">
      <c r="C5371" s="152"/>
      <c r="D5371" s="152"/>
      <c r="E5371" s="152"/>
      <c r="F5371" s="153"/>
      <c r="G5371" s="153"/>
      <c r="H5371" s="154"/>
      <c r="I5371" s="152"/>
    </row>
    <row r="5372" spans="3:9" x14ac:dyDescent="0.2">
      <c r="C5372" s="152"/>
      <c r="D5372" s="152"/>
      <c r="E5372" s="152"/>
      <c r="F5372" s="153"/>
      <c r="G5372" s="153"/>
      <c r="H5372" s="154"/>
      <c r="I5372" s="152"/>
    </row>
    <row r="5373" spans="3:9" x14ac:dyDescent="0.2">
      <c r="C5373" s="152"/>
      <c r="D5373" s="152"/>
      <c r="E5373" s="152"/>
      <c r="F5373" s="153"/>
      <c r="G5373" s="153"/>
      <c r="H5373" s="154"/>
      <c r="I5373" s="152"/>
    </row>
    <row r="5374" spans="3:9" x14ac:dyDescent="0.2">
      <c r="C5374" s="152"/>
      <c r="D5374" s="152"/>
      <c r="E5374" s="152"/>
      <c r="F5374" s="153"/>
      <c r="G5374" s="153"/>
      <c r="H5374" s="154"/>
      <c r="I5374" s="152"/>
    </row>
    <row r="5375" spans="3:9" x14ac:dyDescent="0.2">
      <c r="C5375" s="152"/>
      <c r="D5375" s="152"/>
      <c r="E5375" s="152"/>
      <c r="F5375" s="153"/>
      <c r="G5375" s="153"/>
      <c r="H5375" s="154"/>
      <c r="I5375" s="152"/>
    </row>
    <row r="5376" spans="3:9" x14ac:dyDescent="0.2">
      <c r="C5376" s="152"/>
      <c r="D5376" s="152"/>
      <c r="E5376" s="152"/>
      <c r="F5376" s="153"/>
      <c r="G5376" s="153"/>
      <c r="H5376" s="154"/>
      <c r="I5376" s="152"/>
    </row>
    <row r="5377" spans="3:9" x14ac:dyDescent="0.2">
      <c r="C5377" s="152"/>
      <c r="D5377" s="152"/>
      <c r="E5377" s="152"/>
      <c r="F5377" s="153"/>
      <c r="G5377" s="153"/>
      <c r="H5377" s="154"/>
      <c r="I5377" s="152"/>
    </row>
    <row r="5378" spans="3:9" x14ac:dyDescent="0.2">
      <c r="C5378" s="152"/>
      <c r="D5378" s="152"/>
      <c r="E5378" s="152"/>
      <c r="F5378" s="153"/>
      <c r="G5378" s="153"/>
      <c r="H5378" s="154"/>
      <c r="I5378" s="152"/>
    </row>
    <row r="5379" spans="3:9" x14ac:dyDescent="0.2">
      <c r="C5379" s="152"/>
      <c r="D5379" s="152"/>
      <c r="E5379" s="152"/>
      <c r="F5379" s="153"/>
      <c r="G5379" s="153"/>
      <c r="H5379" s="154"/>
      <c r="I5379" s="152"/>
    </row>
    <row r="5380" spans="3:9" x14ac:dyDescent="0.2">
      <c r="C5380" s="152"/>
      <c r="D5380" s="152"/>
      <c r="E5380" s="152"/>
      <c r="F5380" s="153"/>
      <c r="G5380" s="153"/>
      <c r="H5380" s="154"/>
      <c r="I5380" s="152"/>
    </row>
    <row r="5381" spans="3:9" x14ac:dyDescent="0.2">
      <c r="C5381" s="152"/>
      <c r="D5381" s="152"/>
      <c r="E5381" s="152"/>
      <c r="F5381" s="153"/>
      <c r="G5381" s="153"/>
      <c r="H5381" s="154"/>
      <c r="I5381" s="152"/>
    </row>
    <row r="5382" spans="3:9" x14ac:dyDescent="0.2">
      <c r="C5382" s="152"/>
      <c r="D5382" s="152"/>
      <c r="E5382" s="152"/>
      <c r="F5382" s="153"/>
      <c r="G5382" s="153"/>
      <c r="H5382" s="154"/>
      <c r="I5382" s="152"/>
    </row>
    <row r="5383" spans="3:9" x14ac:dyDescent="0.2">
      <c r="C5383" s="152"/>
      <c r="D5383" s="152"/>
      <c r="E5383" s="152"/>
      <c r="F5383" s="153"/>
      <c r="G5383" s="153"/>
      <c r="H5383" s="154"/>
      <c r="I5383" s="152"/>
    </row>
    <row r="5384" spans="3:9" x14ac:dyDescent="0.2">
      <c r="C5384" s="152"/>
      <c r="D5384" s="152"/>
      <c r="E5384" s="152"/>
      <c r="F5384" s="153"/>
      <c r="G5384" s="153"/>
      <c r="H5384" s="154"/>
      <c r="I5384" s="152"/>
    </row>
    <row r="5385" spans="3:9" x14ac:dyDescent="0.2">
      <c r="C5385" s="152"/>
      <c r="D5385" s="152"/>
      <c r="E5385" s="152"/>
      <c r="F5385" s="153"/>
      <c r="G5385" s="153"/>
      <c r="H5385" s="154"/>
      <c r="I5385" s="152"/>
    </row>
    <row r="5386" spans="3:9" x14ac:dyDescent="0.2">
      <c r="C5386" s="152"/>
      <c r="D5386" s="152"/>
      <c r="E5386" s="152"/>
      <c r="F5386" s="153"/>
      <c r="G5386" s="153"/>
      <c r="H5386" s="154"/>
      <c r="I5386" s="152"/>
    </row>
    <row r="5387" spans="3:9" x14ac:dyDescent="0.2">
      <c r="C5387" s="152"/>
      <c r="D5387" s="152"/>
      <c r="E5387" s="152"/>
      <c r="F5387" s="153"/>
      <c r="G5387" s="153"/>
      <c r="H5387" s="154"/>
      <c r="I5387" s="152"/>
    </row>
    <row r="5388" spans="3:9" x14ac:dyDescent="0.2">
      <c r="C5388" s="152"/>
      <c r="D5388" s="152"/>
      <c r="E5388" s="152"/>
      <c r="F5388" s="153"/>
      <c r="G5388" s="153"/>
      <c r="H5388" s="154"/>
      <c r="I5388" s="152"/>
    </row>
    <row r="5389" spans="3:9" x14ac:dyDescent="0.2">
      <c r="C5389" s="152"/>
      <c r="D5389" s="152"/>
      <c r="E5389" s="152"/>
      <c r="F5389" s="153"/>
      <c r="G5389" s="153"/>
      <c r="H5389" s="154"/>
      <c r="I5389" s="152"/>
    </row>
    <row r="5390" spans="3:9" x14ac:dyDescent="0.2">
      <c r="C5390" s="152"/>
      <c r="D5390" s="152"/>
      <c r="E5390" s="152"/>
      <c r="F5390" s="153"/>
      <c r="G5390" s="153"/>
      <c r="H5390" s="154"/>
      <c r="I5390" s="152"/>
    </row>
    <row r="5391" spans="3:9" x14ac:dyDescent="0.2">
      <c r="C5391" s="152"/>
      <c r="D5391" s="152"/>
      <c r="E5391" s="152"/>
      <c r="F5391" s="153"/>
      <c r="G5391" s="153"/>
      <c r="H5391" s="154"/>
      <c r="I5391" s="152"/>
    </row>
    <row r="5392" spans="3:9" x14ac:dyDescent="0.2">
      <c r="C5392" s="152"/>
      <c r="D5392" s="152"/>
      <c r="E5392" s="152"/>
      <c r="F5392" s="153"/>
      <c r="G5392" s="153"/>
      <c r="H5392" s="154"/>
      <c r="I5392" s="152"/>
    </row>
    <row r="5393" spans="3:9" x14ac:dyDescent="0.2">
      <c r="C5393" s="152"/>
      <c r="D5393" s="152"/>
      <c r="E5393" s="152"/>
      <c r="F5393" s="153"/>
      <c r="G5393" s="153"/>
      <c r="H5393" s="154"/>
      <c r="I5393" s="152"/>
    </row>
    <row r="5394" spans="3:9" x14ac:dyDescent="0.2">
      <c r="C5394" s="152"/>
      <c r="D5394" s="152"/>
      <c r="E5394" s="152"/>
      <c r="F5394" s="153"/>
      <c r="G5394" s="153"/>
      <c r="H5394" s="154"/>
      <c r="I5394" s="152"/>
    </row>
    <row r="5395" spans="3:9" x14ac:dyDescent="0.2">
      <c r="C5395" s="152"/>
      <c r="D5395" s="152"/>
      <c r="E5395" s="152"/>
      <c r="F5395" s="153"/>
      <c r="G5395" s="153"/>
      <c r="H5395" s="154"/>
      <c r="I5395" s="152"/>
    </row>
    <row r="5396" spans="3:9" x14ac:dyDescent="0.2">
      <c r="C5396" s="152"/>
      <c r="D5396" s="152"/>
      <c r="E5396" s="152"/>
      <c r="F5396" s="153"/>
      <c r="G5396" s="153"/>
      <c r="H5396" s="154"/>
      <c r="I5396" s="152"/>
    </row>
    <row r="5397" spans="3:9" x14ac:dyDescent="0.2">
      <c r="C5397" s="152"/>
      <c r="D5397" s="152"/>
      <c r="E5397" s="152"/>
      <c r="F5397" s="153"/>
      <c r="G5397" s="153"/>
      <c r="H5397" s="154"/>
      <c r="I5397" s="152"/>
    </row>
    <row r="5398" spans="3:9" x14ac:dyDescent="0.2">
      <c r="C5398" s="152"/>
      <c r="D5398" s="152"/>
      <c r="E5398" s="152"/>
      <c r="F5398" s="153"/>
      <c r="G5398" s="153"/>
      <c r="H5398" s="154"/>
      <c r="I5398" s="152"/>
    </row>
    <row r="5399" spans="3:9" x14ac:dyDescent="0.2">
      <c r="C5399" s="152"/>
      <c r="D5399" s="152"/>
      <c r="E5399" s="152"/>
      <c r="F5399" s="153"/>
      <c r="G5399" s="153"/>
      <c r="H5399" s="154"/>
      <c r="I5399" s="152"/>
    </row>
    <row r="5400" spans="3:9" x14ac:dyDescent="0.2">
      <c r="C5400" s="152"/>
      <c r="D5400" s="152"/>
      <c r="E5400" s="152"/>
      <c r="F5400" s="153"/>
      <c r="G5400" s="153"/>
      <c r="H5400" s="154"/>
      <c r="I5400" s="152"/>
    </row>
    <row r="5401" spans="3:9" x14ac:dyDescent="0.2">
      <c r="C5401" s="152"/>
      <c r="D5401" s="152"/>
      <c r="E5401" s="152"/>
      <c r="F5401" s="153"/>
      <c r="G5401" s="153"/>
      <c r="H5401" s="154"/>
      <c r="I5401" s="152"/>
    </row>
    <row r="5402" spans="3:9" x14ac:dyDescent="0.2">
      <c r="C5402" s="152"/>
      <c r="D5402" s="152"/>
      <c r="E5402" s="152"/>
      <c r="F5402" s="153"/>
      <c r="G5402" s="153"/>
      <c r="H5402" s="154"/>
      <c r="I5402" s="152"/>
    </row>
    <row r="5403" spans="3:9" x14ac:dyDescent="0.2">
      <c r="C5403" s="152"/>
      <c r="D5403" s="152"/>
      <c r="E5403" s="152"/>
      <c r="F5403" s="153"/>
      <c r="G5403" s="153"/>
      <c r="H5403" s="154"/>
      <c r="I5403" s="152"/>
    </row>
    <row r="5404" spans="3:9" x14ac:dyDescent="0.2">
      <c r="C5404" s="152"/>
      <c r="D5404" s="152"/>
      <c r="E5404" s="152"/>
      <c r="F5404" s="153"/>
      <c r="G5404" s="153"/>
      <c r="H5404" s="154"/>
      <c r="I5404" s="152"/>
    </row>
    <row r="5405" spans="3:9" x14ac:dyDescent="0.2">
      <c r="C5405" s="152"/>
      <c r="D5405" s="152"/>
      <c r="E5405" s="152"/>
      <c r="F5405" s="153"/>
      <c r="G5405" s="153"/>
      <c r="H5405" s="154"/>
      <c r="I5405" s="152"/>
    </row>
    <row r="5406" spans="3:9" x14ac:dyDescent="0.2">
      <c r="C5406" s="152"/>
      <c r="D5406" s="152"/>
      <c r="E5406" s="152"/>
      <c r="F5406" s="153"/>
      <c r="G5406" s="153"/>
      <c r="H5406" s="154"/>
      <c r="I5406" s="152"/>
    </row>
    <row r="5407" spans="3:9" x14ac:dyDescent="0.2">
      <c r="C5407" s="152"/>
      <c r="D5407" s="152"/>
      <c r="E5407" s="152"/>
      <c r="F5407" s="153"/>
      <c r="G5407" s="153"/>
      <c r="H5407" s="154"/>
      <c r="I5407" s="152"/>
    </row>
    <row r="5408" spans="3:9" x14ac:dyDescent="0.2">
      <c r="C5408" s="152"/>
      <c r="D5408" s="152"/>
      <c r="E5408" s="152"/>
      <c r="F5408" s="153"/>
      <c r="G5408" s="153"/>
      <c r="H5408" s="154"/>
      <c r="I5408" s="152"/>
    </row>
    <row r="5409" spans="3:9" x14ac:dyDescent="0.2">
      <c r="C5409" s="152"/>
      <c r="D5409" s="152"/>
      <c r="E5409" s="152"/>
      <c r="F5409" s="153"/>
      <c r="G5409" s="153"/>
      <c r="H5409" s="154"/>
      <c r="I5409" s="152"/>
    </row>
    <row r="5410" spans="3:9" x14ac:dyDescent="0.2">
      <c r="C5410" s="152"/>
      <c r="D5410" s="152"/>
      <c r="E5410" s="152"/>
      <c r="F5410" s="153"/>
      <c r="G5410" s="153"/>
      <c r="H5410" s="154"/>
      <c r="I5410" s="152"/>
    </row>
    <row r="5411" spans="3:9" x14ac:dyDescent="0.2">
      <c r="C5411" s="152"/>
      <c r="D5411" s="152"/>
      <c r="E5411" s="152"/>
      <c r="F5411" s="153"/>
      <c r="G5411" s="153"/>
      <c r="H5411" s="154"/>
      <c r="I5411" s="152"/>
    </row>
    <row r="5412" spans="3:9" x14ac:dyDescent="0.2">
      <c r="C5412" s="152"/>
      <c r="D5412" s="152"/>
      <c r="E5412" s="152"/>
      <c r="F5412" s="153"/>
      <c r="G5412" s="153"/>
      <c r="H5412" s="154"/>
      <c r="I5412" s="152"/>
    </row>
    <row r="5413" spans="3:9" x14ac:dyDescent="0.2">
      <c r="C5413" s="152"/>
      <c r="D5413" s="152"/>
      <c r="E5413" s="152"/>
      <c r="F5413" s="153"/>
      <c r="G5413" s="153"/>
      <c r="H5413" s="154"/>
      <c r="I5413" s="152"/>
    </row>
    <row r="5414" spans="3:9" x14ac:dyDescent="0.2">
      <c r="C5414" s="152"/>
      <c r="D5414" s="152"/>
      <c r="E5414" s="152"/>
      <c r="F5414" s="153"/>
      <c r="G5414" s="153"/>
      <c r="H5414" s="154"/>
      <c r="I5414" s="152"/>
    </row>
    <row r="5415" spans="3:9" x14ac:dyDescent="0.2">
      <c r="C5415" s="152"/>
      <c r="D5415" s="152"/>
      <c r="E5415" s="152"/>
      <c r="F5415" s="153"/>
      <c r="G5415" s="153"/>
      <c r="H5415" s="154"/>
      <c r="I5415" s="152"/>
    </row>
    <row r="5416" spans="3:9" x14ac:dyDescent="0.2">
      <c r="C5416" s="152"/>
      <c r="D5416" s="152"/>
      <c r="E5416" s="152"/>
      <c r="F5416" s="153"/>
      <c r="G5416" s="153"/>
      <c r="H5416" s="154"/>
      <c r="I5416" s="152"/>
    </row>
    <row r="5417" spans="3:9" x14ac:dyDescent="0.2">
      <c r="C5417" s="152"/>
      <c r="D5417" s="152"/>
      <c r="E5417" s="152"/>
      <c r="F5417" s="153"/>
      <c r="G5417" s="153"/>
      <c r="H5417" s="154"/>
      <c r="I5417" s="152"/>
    </row>
    <row r="5418" spans="3:9" x14ac:dyDescent="0.2">
      <c r="C5418" s="152"/>
      <c r="D5418" s="152"/>
      <c r="E5418" s="152"/>
      <c r="F5418" s="153"/>
      <c r="G5418" s="153"/>
      <c r="H5418" s="154"/>
      <c r="I5418" s="152"/>
    </row>
    <row r="5419" spans="3:9" x14ac:dyDescent="0.2">
      <c r="C5419" s="152"/>
      <c r="D5419" s="152"/>
      <c r="E5419" s="152"/>
      <c r="F5419" s="153"/>
      <c r="G5419" s="153"/>
      <c r="H5419" s="154"/>
      <c r="I5419" s="152"/>
    </row>
    <row r="5420" spans="3:9" x14ac:dyDescent="0.2">
      <c r="C5420" s="152"/>
      <c r="D5420" s="152"/>
      <c r="E5420" s="152"/>
      <c r="F5420" s="153"/>
      <c r="G5420" s="153"/>
      <c r="H5420" s="154"/>
      <c r="I5420" s="152"/>
    </row>
    <row r="5421" spans="3:9" x14ac:dyDescent="0.2">
      <c r="C5421" s="152"/>
      <c r="D5421" s="152"/>
      <c r="E5421" s="152"/>
      <c r="F5421" s="153"/>
      <c r="G5421" s="153"/>
      <c r="H5421" s="154"/>
      <c r="I5421" s="152"/>
    </row>
    <row r="5422" spans="3:9" x14ac:dyDescent="0.2">
      <c r="C5422" s="152"/>
      <c r="D5422" s="152"/>
      <c r="E5422" s="152"/>
      <c r="F5422" s="153"/>
      <c r="G5422" s="153"/>
      <c r="H5422" s="154"/>
      <c r="I5422" s="152"/>
    </row>
    <row r="5423" spans="3:9" x14ac:dyDescent="0.2">
      <c r="C5423" s="152"/>
      <c r="D5423" s="152"/>
      <c r="E5423" s="152"/>
      <c r="F5423" s="153"/>
      <c r="G5423" s="153"/>
      <c r="H5423" s="154"/>
      <c r="I5423" s="152"/>
    </row>
    <row r="5424" spans="3:9" x14ac:dyDescent="0.2">
      <c r="C5424" s="152"/>
      <c r="D5424" s="152"/>
      <c r="E5424" s="152"/>
      <c r="F5424" s="153"/>
      <c r="G5424" s="153"/>
      <c r="H5424" s="154"/>
      <c r="I5424" s="152"/>
    </row>
    <row r="5425" spans="3:9" x14ac:dyDescent="0.2">
      <c r="C5425" s="152"/>
      <c r="D5425" s="152"/>
      <c r="E5425" s="152"/>
      <c r="F5425" s="153"/>
      <c r="G5425" s="153"/>
      <c r="H5425" s="154"/>
      <c r="I5425" s="152"/>
    </row>
    <row r="5426" spans="3:9" x14ac:dyDescent="0.2">
      <c r="C5426" s="152"/>
      <c r="D5426" s="152"/>
      <c r="E5426" s="152"/>
      <c r="F5426" s="153"/>
      <c r="G5426" s="153"/>
      <c r="H5426" s="154"/>
      <c r="I5426" s="152"/>
    </row>
    <row r="5427" spans="3:9" x14ac:dyDescent="0.2">
      <c r="C5427" s="152"/>
      <c r="D5427" s="152"/>
      <c r="E5427" s="152"/>
      <c r="F5427" s="153"/>
      <c r="G5427" s="153"/>
      <c r="H5427" s="154"/>
      <c r="I5427" s="152"/>
    </row>
    <row r="5428" spans="3:9" x14ac:dyDescent="0.2">
      <c r="C5428" s="152"/>
      <c r="D5428" s="152"/>
      <c r="E5428" s="152"/>
      <c r="F5428" s="153"/>
      <c r="G5428" s="153"/>
      <c r="H5428" s="154"/>
      <c r="I5428" s="152"/>
    </row>
    <row r="5429" spans="3:9" x14ac:dyDescent="0.2">
      <c r="C5429" s="152"/>
      <c r="D5429" s="152"/>
      <c r="E5429" s="152"/>
      <c r="F5429" s="153"/>
      <c r="G5429" s="153"/>
      <c r="H5429" s="154"/>
      <c r="I5429" s="152"/>
    </row>
    <row r="5430" spans="3:9" x14ac:dyDescent="0.2">
      <c r="C5430" s="152"/>
      <c r="D5430" s="152"/>
      <c r="E5430" s="152"/>
      <c r="F5430" s="153"/>
      <c r="G5430" s="153"/>
      <c r="H5430" s="154"/>
      <c r="I5430" s="152"/>
    </row>
    <row r="5431" spans="3:9" x14ac:dyDescent="0.2">
      <c r="C5431" s="152"/>
      <c r="D5431" s="152"/>
      <c r="E5431" s="152"/>
      <c r="F5431" s="153"/>
      <c r="G5431" s="153"/>
      <c r="H5431" s="154"/>
      <c r="I5431" s="152"/>
    </row>
    <row r="5432" spans="3:9" x14ac:dyDescent="0.2">
      <c r="C5432" s="152"/>
      <c r="D5432" s="152"/>
      <c r="E5432" s="152"/>
      <c r="F5432" s="153"/>
      <c r="G5432" s="153"/>
      <c r="H5432" s="154"/>
      <c r="I5432" s="152"/>
    </row>
    <row r="5433" spans="3:9" x14ac:dyDescent="0.2">
      <c r="C5433" s="152"/>
      <c r="D5433" s="152"/>
      <c r="E5433" s="152"/>
      <c r="F5433" s="153"/>
      <c r="G5433" s="153"/>
      <c r="H5433" s="154"/>
      <c r="I5433" s="152"/>
    </row>
    <row r="5434" spans="3:9" x14ac:dyDescent="0.2">
      <c r="C5434" s="152"/>
      <c r="D5434" s="152"/>
      <c r="E5434" s="152"/>
      <c r="F5434" s="153"/>
      <c r="G5434" s="153"/>
      <c r="H5434" s="154"/>
      <c r="I5434" s="152"/>
    </row>
    <row r="5435" spans="3:9" x14ac:dyDescent="0.2">
      <c r="C5435" s="152"/>
      <c r="D5435" s="152"/>
      <c r="E5435" s="152"/>
      <c r="F5435" s="153"/>
      <c r="G5435" s="153"/>
      <c r="H5435" s="154"/>
      <c r="I5435" s="152"/>
    </row>
    <row r="5436" spans="3:9" x14ac:dyDescent="0.2">
      <c r="C5436" s="152"/>
      <c r="D5436" s="152"/>
      <c r="E5436" s="152"/>
      <c r="F5436" s="153"/>
      <c r="G5436" s="153"/>
      <c r="H5436" s="154"/>
      <c r="I5436" s="152"/>
    </row>
    <row r="5437" spans="3:9" x14ac:dyDescent="0.2">
      <c r="C5437" s="152"/>
      <c r="D5437" s="152"/>
      <c r="E5437" s="152"/>
      <c r="F5437" s="153"/>
      <c r="G5437" s="153"/>
      <c r="H5437" s="154"/>
      <c r="I5437" s="152"/>
    </row>
    <row r="5438" spans="3:9" x14ac:dyDescent="0.2">
      <c r="C5438" s="152"/>
      <c r="D5438" s="152"/>
      <c r="E5438" s="152"/>
      <c r="F5438" s="153"/>
      <c r="G5438" s="153"/>
      <c r="H5438" s="154"/>
      <c r="I5438" s="152"/>
    </row>
    <row r="5439" spans="3:9" x14ac:dyDescent="0.2">
      <c r="C5439" s="152"/>
      <c r="D5439" s="152"/>
      <c r="E5439" s="152"/>
      <c r="F5439" s="153"/>
      <c r="G5439" s="153"/>
      <c r="H5439" s="154"/>
      <c r="I5439" s="152"/>
    </row>
    <row r="5440" spans="3:9" x14ac:dyDescent="0.2">
      <c r="C5440" s="152"/>
      <c r="D5440" s="152"/>
      <c r="E5440" s="152"/>
      <c r="F5440" s="153"/>
      <c r="G5440" s="153"/>
      <c r="H5440" s="154"/>
      <c r="I5440" s="152"/>
    </row>
    <row r="5441" spans="3:9" x14ac:dyDescent="0.2">
      <c r="C5441" s="152"/>
      <c r="D5441" s="152"/>
      <c r="E5441" s="152"/>
      <c r="F5441" s="153"/>
      <c r="G5441" s="153"/>
      <c r="H5441" s="154"/>
      <c r="I5441" s="152"/>
    </row>
    <row r="5442" spans="3:9" x14ac:dyDescent="0.2">
      <c r="C5442" s="152"/>
      <c r="D5442" s="152"/>
      <c r="E5442" s="152"/>
      <c r="F5442" s="153"/>
      <c r="G5442" s="153"/>
      <c r="H5442" s="154"/>
      <c r="I5442" s="152"/>
    </row>
    <row r="5443" spans="3:9" x14ac:dyDescent="0.2">
      <c r="C5443" s="152"/>
      <c r="D5443" s="152"/>
      <c r="E5443" s="152"/>
      <c r="F5443" s="153"/>
      <c r="G5443" s="153"/>
      <c r="H5443" s="154"/>
      <c r="I5443" s="152"/>
    </row>
    <row r="5444" spans="3:9" x14ac:dyDescent="0.2">
      <c r="C5444" s="152"/>
      <c r="D5444" s="152"/>
      <c r="E5444" s="152"/>
      <c r="F5444" s="153"/>
      <c r="G5444" s="153"/>
      <c r="H5444" s="154"/>
      <c r="I5444" s="152"/>
    </row>
    <row r="5445" spans="3:9" x14ac:dyDescent="0.2">
      <c r="C5445" s="152"/>
      <c r="D5445" s="152"/>
      <c r="E5445" s="152"/>
      <c r="F5445" s="153"/>
      <c r="G5445" s="153"/>
      <c r="H5445" s="154"/>
      <c r="I5445" s="152"/>
    </row>
    <row r="5446" spans="3:9" x14ac:dyDescent="0.2">
      <c r="C5446" s="152"/>
      <c r="D5446" s="152"/>
      <c r="E5446" s="152"/>
      <c r="F5446" s="153"/>
      <c r="G5446" s="153"/>
      <c r="H5446" s="154"/>
      <c r="I5446" s="152"/>
    </row>
    <row r="5447" spans="3:9" x14ac:dyDescent="0.2">
      <c r="C5447" s="152"/>
      <c r="D5447" s="152"/>
      <c r="E5447" s="152"/>
      <c r="F5447" s="153"/>
      <c r="G5447" s="153"/>
      <c r="H5447" s="154"/>
      <c r="I5447" s="152"/>
    </row>
    <row r="5448" spans="3:9" x14ac:dyDescent="0.2">
      <c r="C5448" s="152"/>
      <c r="D5448" s="152"/>
      <c r="E5448" s="152"/>
      <c r="F5448" s="153"/>
      <c r="G5448" s="153"/>
      <c r="H5448" s="154"/>
      <c r="I5448" s="152"/>
    </row>
    <row r="5449" spans="3:9" x14ac:dyDescent="0.2">
      <c r="C5449" s="152"/>
      <c r="D5449" s="152"/>
      <c r="E5449" s="152"/>
      <c r="F5449" s="153"/>
      <c r="G5449" s="153"/>
      <c r="H5449" s="154"/>
      <c r="I5449" s="152"/>
    </row>
    <row r="5450" spans="3:9" x14ac:dyDescent="0.2">
      <c r="C5450" s="152"/>
      <c r="D5450" s="152"/>
      <c r="E5450" s="152"/>
      <c r="F5450" s="153"/>
      <c r="G5450" s="153"/>
      <c r="H5450" s="154"/>
      <c r="I5450" s="152"/>
    </row>
    <row r="5451" spans="3:9" x14ac:dyDescent="0.2">
      <c r="C5451" s="152"/>
      <c r="D5451" s="152"/>
      <c r="E5451" s="152"/>
      <c r="F5451" s="153"/>
      <c r="G5451" s="153"/>
      <c r="H5451" s="154"/>
      <c r="I5451" s="152"/>
    </row>
    <row r="5452" spans="3:9" x14ac:dyDescent="0.2">
      <c r="C5452" s="152"/>
      <c r="D5452" s="152"/>
      <c r="E5452" s="152"/>
      <c r="F5452" s="153"/>
      <c r="G5452" s="153"/>
      <c r="H5452" s="154"/>
      <c r="I5452" s="152"/>
    </row>
    <row r="5453" spans="3:9" x14ac:dyDescent="0.2">
      <c r="C5453" s="152"/>
      <c r="D5453" s="152"/>
      <c r="E5453" s="152"/>
      <c r="F5453" s="153"/>
      <c r="G5453" s="153"/>
      <c r="H5453" s="154"/>
      <c r="I5453" s="152"/>
    </row>
    <row r="5454" spans="3:9" x14ac:dyDescent="0.2">
      <c r="C5454" s="152"/>
      <c r="D5454" s="152"/>
      <c r="E5454" s="152"/>
      <c r="F5454" s="153"/>
      <c r="G5454" s="153"/>
      <c r="H5454" s="154"/>
      <c r="I5454" s="152"/>
    </row>
    <row r="5455" spans="3:9" x14ac:dyDescent="0.2">
      <c r="C5455" s="152"/>
      <c r="D5455" s="152"/>
      <c r="E5455" s="152"/>
      <c r="F5455" s="153"/>
      <c r="G5455" s="153"/>
      <c r="H5455" s="154"/>
      <c r="I5455" s="152"/>
    </row>
    <row r="5456" spans="3:9" x14ac:dyDescent="0.2">
      <c r="C5456" s="152"/>
      <c r="D5456" s="152"/>
      <c r="E5456" s="152"/>
      <c r="F5456" s="153"/>
      <c r="G5456" s="153"/>
      <c r="H5456" s="154"/>
      <c r="I5456" s="152"/>
    </row>
    <row r="5457" spans="3:9" x14ac:dyDescent="0.2">
      <c r="C5457" s="152"/>
      <c r="D5457" s="152"/>
      <c r="E5457" s="152"/>
      <c r="F5457" s="153"/>
      <c r="G5457" s="153"/>
      <c r="H5457" s="154"/>
      <c r="I5457" s="152"/>
    </row>
    <row r="5458" spans="3:9" x14ac:dyDescent="0.2">
      <c r="C5458" s="152"/>
      <c r="D5458" s="152"/>
      <c r="E5458" s="152"/>
      <c r="F5458" s="153"/>
      <c r="G5458" s="153"/>
      <c r="H5458" s="154"/>
      <c r="I5458" s="152"/>
    </row>
    <row r="5459" spans="3:9" x14ac:dyDescent="0.2">
      <c r="C5459" s="152"/>
      <c r="D5459" s="152"/>
      <c r="E5459" s="152"/>
      <c r="F5459" s="153"/>
      <c r="G5459" s="153"/>
      <c r="H5459" s="154"/>
      <c r="I5459" s="152"/>
    </row>
    <row r="5460" spans="3:9" x14ac:dyDescent="0.2">
      <c r="C5460" s="152"/>
      <c r="D5460" s="152"/>
      <c r="E5460" s="152"/>
      <c r="F5460" s="153"/>
      <c r="G5460" s="153"/>
      <c r="H5460" s="154"/>
      <c r="I5460" s="152"/>
    </row>
    <row r="5461" spans="3:9" x14ac:dyDescent="0.2">
      <c r="C5461" s="152"/>
      <c r="D5461" s="152"/>
      <c r="E5461" s="152"/>
      <c r="F5461" s="153"/>
      <c r="G5461" s="153"/>
      <c r="H5461" s="154"/>
      <c r="I5461" s="152"/>
    </row>
    <row r="5462" spans="3:9" x14ac:dyDescent="0.2">
      <c r="C5462" s="152"/>
      <c r="D5462" s="152"/>
      <c r="E5462" s="152"/>
      <c r="F5462" s="153"/>
      <c r="G5462" s="153"/>
      <c r="H5462" s="154"/>
      <c r="I5462" s="152"/>
    </row>
    <row r="5463" spans="3:9" x14ac:dyDescent="0.2">
      <c r="C5463" s="152"/>
      <c r="D5463" s="152"/>
      <c r="E5463" s="152"/>
      <c r="F5463" s="153"/>
      <c r="G5463" s="153"/>
      <c r="H5463" s="154"/>
      <c r="I5463" s="152"/>
    </row>
    <row r="5464" spans="3:9" x14ac:dyDescent="0.2">
      <c r="C5464" s="152"/>
      <c r="D5464" s="152"/>
      <c r="E5464" s="152"/>
      <c r="F5464" s="153"/>
      <c r="G5464" s="153"/>
      <c r="H5464" s="154"/>
      <c r="I5464" s="152"/>
    </row>
    <row r="5465" spans="3:9" x14ac:dyDescent="0.2">
      <c r="C5465" s="152"/>
      <c r="D5465" s="152"/>
      <c r="E5465" s="152"/>
      <c r="F5465" s="153"/>
      <c r="G5465" s="153"/>
      <c r="H5465" s="154"/>
      <c r="I5465" s="152"/>
    </row>
    <row r="5466" spans="3:9" x14ac:dyDescent="0.2">
      <c r="C5466" s="152"/>
      <c r="D5466" s="152"/>
      <c r="E5466" s="152"/>
      <c r="F5466" s="153"/>
      <c r="G5466" s="153"/>
      <c r="H5466" s="154"/>
      <c r="I5466" s="152"/>
    </row>
    <row r="5467" spans="3:9" x14ac:dyDescent="0.2">
      <c r="C5467" s="152"/>
      <c r="D5467" s="152"/>
      <c r="E5467" s="152"/>
      <c r="F5467" s="153"/>
      <c r="G5467" s="153"/>
      <c r="H5467" s="154"/>
      <c r="I5467" s="152"/>
    </row>
    <row r="5468" spans="3:9" x14ac:dyDescent="0.2">
      <c r="C5468" s="152"/>
      <c r="D5468" s="152"/>
      <c r="E5468" s="152"/>
      <c r="F5468" s="153"/>
      <c r="G5468" s="153"/>
      <c r="H5468" s="154"/>
      <c r="I5468" s="152"/>
    </row>
    <row r="5469" spans="3:9" x14ac:dyDescent="0.2">
      <c r="C5469" s="152"/>
      <c r="D5469" s="152"/>
      <c r="E5469" s="152"/>
      <c r="F5469" s="153"/>
      <c r="G5469" s="153"/>
      <c r="H5469" s="154"/>
      <c r="I5469" s="152"/>
    </row>
    <row r="5470" spans="3:9" x14ac:dyDescent="0.2">
      <c r="C5470" s="152"/>
      <c r="D5470" s="152"/>
      <c r="E5470" s="152"/>
      <c r="F5470" s="153"/>
      <c r="G5470" s="153"/>
      <c r="H5470" s="154"/>
      <c r="I5470" s="152"/>
    </row>
    <row r="5471" spans="3:9" x14ac:dyDescent="0.2">
      <c r="C5471" s="152"/>
      <c r="D5471" s="152"/>
      <c r="E5471" s="152"/>
      <c r="F5471" s="153"/>
      <c r="G5471" s="153"/>
      <c r="H5471" s="154"/>
      <c r="I5471" s="152"/>
    </row>
    <row r="5472" spans="3:9" x14ac:dyDescent="0.2">
      <c r="C5472" s="152"/>
      <c r="D5472" s="152"/>
      <c r="E5472" s="152"/>
      <c r="F5472" s="153"/>
      <c r="G5472" s="153"/>
      <c r="H5472" s="154"/>
      <c r="I5472" s="152"/>
    </row>
    <row r="5473" spans="3:9" x14ac:dyDescent="0.2">
      <c r="C5473" s="152"/>
      <c r="D5473" s="152"/>
      <c r="E5473" s="152"/>
      <c r="F5473" s="153"/>
      <c r="G5473" s="153"/>
      <c r="H5473" s="154"/>
      <c r="I5473" s="152"/>
    </row>
    <row r="5474" spans="3:9" x14ac:dyDescent="0.2">
      <c r="C5474" s="152"/>
      <c r="D5474" s="152"/>
      <c r="E5474" s="152"/>
      <c r="F5474" s="153"/>
      <c r="G5474" s="153"/>
      <c r="H5474" s="154"/>
      <c r="I5474" s="152"/>
    </row>
    <row r="5475" spans="3:9" x14ac:dyDescent="0.2">
      <c r="C5475" s="152"/>
      <c r="D5475" s="152"/>
      <c r="E5475" s="152"/>
      <c r="F5475" s="153"/>
      <c r="G5475" s="153"/>
      <c r="H5475" s="154"/>
      <c r="I5475" s="152"/>
    </row>
    <row r="5476" spans="3:9" x14ac:dyDescent="0.2">
      <c r="C5476" s="152"/>
      <c r="D5476" s="152"/>
      <c r="E5476" s="152"/>
      <c r="F5476" s="153"/>
      <c r="G5476" s="153"/>
      <c r="H5476" s="154"/>
      <c r="I5476" s="152"/>
    </row>
    <row r="5477" spans="3:9" x14ac:dyDescent="0.2">
      <c r="C5477" s="152"/>
      <c r="D5477" s="152"/>
      <c r="E5477" s="152"/>
      <c r="F5477" s="153"/>
      <c r="G5477" s="153"/>
      <c r="H5477" s="154"/>
      <c r="I5477" s="152"/>
    </row>
    <row r="5478" spans="3:9" x14ac:dyDescent="0.2">
      <c r="C5478" s="152"/>
      <c r="D5478" s="152"/>
      <c r="E5478" s="152"/>
      <c r="F5478" s="153"/>
      <c r="G5478" s="153"/>
      <c r="H5478" s="154"/>
      <c r="I5478" s="152"/>
    </row>
    <row r="5479" spans="3:9" x14ac:dyDescent="0.2">
      <c r="C5479" s="152"/>
      <c r="D5479" s="152"/>
      <c r="E5479" s="152"/>
      <c r="F5479" s="153"/>
      <c r="G5479" s="153"/>
      <c r="H5479" s="154"/>
      <c r="I5479" s="152"/>
    </row>
    <row r="5480" spans="3:9" x14ac:dyDescent="0.2">
      <c r="C5480" s="152"/>
      <c r="D5480" s="152"/>
      <c r="E5480" s="152"/>
      <c r="F5480" s="153"/>
      <c r="G5480" s="153"/>
      <c r="H5480" s="154"/>
      <c r="I5480" s="152"/>
    </row>
    <row r="5481" spans="3:9" x14ac:dyDescent="0.2">
      <c r="C5481" s="152"/>
      <c r="D5481" s="152"/>
      <c r="E5481" s="152"/>
      <c r="F5481" s="153"/>
      <c r="G5481" s="153"/>
      <c r="H5481" s="154"/>
      <c r="I5481" s="152"/>
    </row>
    <row r="5482" spans="3:9" x14ac:dyDescent="0.2">
      <c r="C5482" s="152"/>
      <c r="D5482" s="152"/>
      <c r="E5482" s="152"/>
      <c r="F5482" s="153"/>
      <c r="G5482" s="153"/>
      <c r="H5482" s="154"/>
      <c r="I5482" s="152"/>
    </row>
    <row r="5483" spans="3:9" x14ac:dyDescent="0.2">
      <c r="C5483" s="152"/>
      <c r="D5483" s="152"/>
      <c r="E5483" s="152"/>
      <c r="F5483" s="153"/>
      <c r="G5483" s="153"/>
      <c r="H5483" s="154"/>
      <c r="I5483" s="152"/>
    </row>
    <row r="5484" spans="3:9" x14ac:dyDescent="0.2">
      <c r="C5484" s="152"/>
      <c r="D5484" s="152"/>
      <c r="E5484" s="152"/>
      <c r="F5484" s="153"/>
      <c r="G5484" s="153"/>
      <c r="H5484" s="154"/>
      <c r="I5484" s="152"/>
    </row>
    <row r="5485" spans="3:9" x14ac:dyDescent="0.2">
      <c r="C5485" s="152"/>
      <c r="D5485" s="152"/>
      <c r="E5485" s="152"/>
      <c r="F5485" s="153"/>
      <c r="G5485" s="153"/>
      <c r="H5485" s="154"/>
      <c r="I5485" s="152"/>
    </row>
    <row r="5486" spans="3:9" x14ac:dyDescent="0.2">
      <c r="C5486" s="152"/>
      <c r="D5486" s="152"/>
      <c r="E5486" s="152"/>
      <c r="F5486" s="153"/>
      <c r="G5486" s="153"/>
      <c r="H5486" s="154"/>
      <c r="I5486" s="152"/>
    </row>
    <row r="5487" spans="3:9" x14ac:dyDescent="0.2">
      <c r="C5487" s="152"/>
      <c r="D5487" s="152"/>
      <c r="E5487" s="152"/>
      <c r="F5487" s="153"/>
      <c r="G5487" s="153"/>
      <c r="H5487" s="154"/>
      <c r="I5487" s="152"/>
    </row>
    <row r="5488" spans="3:9" x14ac:dyDescent="0.2">
      <c r="C5488" s="152"/>
      <c r="D5488" s="152"/>
      <c r="E5488" s="152"/>
      <c r="F5488" s="153"/>
      <c r="G5488" s="153"/>
      <c r="H5488" s="154"/>
      <c r="I5488" s="152"/>
    </row>
    <row r="5489" spans="3:9" x14ac:dyDescent="0.2">
      <c r="C5489" s="152"/>
      <c r="D5489" s="152"/>
      <c r="E5489" s="152"/>
      <c r="F5489" s="153"/>
      <c r="G5489" s="153"/>
      <c r="H5489" s="154"/>
      <c r="I5489" s="152"/>
    </row>
    <row r="5490" spans="3:9" x14ac:dyDescent="0.2">
      <c r="C5490" s="152"/>
      <c r="D5490" s="152"/>
      <c r="E5490" s="152"/>
      <c r="F5490" s="153"/>
      <c r="G5490" s="153"/>
      <c r="H5490" s="154"/>
      <c r="I5490" s="152"/>
    </row>
    <row r="5491" spans="3:9" x14ac:dyDescent="0.2">
      <c r="C5491" s="152"/>
      <c r="D5491" s="152"/>
      <c r="E5491" s="152"/>
      <c r="F5491" s="153"/>
      <c r="G5491" s="153"/>
      <c r="H5491" s="154"/>
      <c r="I5491" s="152"/>
    </row>
    <row r="5492" spans="3:9" x14ac:dyDescent="0.2">
      <c r="C5492" s="152"/>
      <c r="D5492" s="152"/>
      <c r="E5492" s="152"/>
      <c r="F5492" s="153"/>
      <c r="G5492" s="153"/>
      <c r="H5492" s="154"/>
      <c r="I5492" s="152"/>
    </row>
    <row r="5493" spans="3:9" x14ac:dyDescent="0.2">
      <c r="C5493" s="152"/>
      <c r="D5493" s="152"/>
      <c r="E5493" s="152"/>
      <c r="F5493" s="153"/>
      <c r="G5493" s="153"/>
      <c r="H5493" s="154"/>
      <c r="I5493" s="152"/>
    </row>
    <row r="5494" spans="3:9" x14ac:dyDescent="0.2">
      <c r="C5494" s="152"/>
      <c r="D5494" s="152"/>
      <c r="E5494" s="152"/>
      <c r="F5494" s="153"/>
      <c r="G5494" s="153"/>
      <c r="H5494" s="154"/>
      <c r="I5494" s="152"/>
    </row>
    <row r="5495" spans="3:9" x14ac:dyDescent="0.2">
      <c r="C5495" s="152"/>
      <c r="D5495" s="152"/>
      <c r="E5495" s="152"/>
      <c r="F5495" s="153"/>
      <c r="G5495" s="153"/>
      <c r="H5495" s="154"/>
      <c r="I5495" s="152"/>
    </row>
    <row r="5496" spans="3:9" x14ac:dyDescent="0.2">
      <c r="C5496" s="152"/>
      <c r="D5496" s="152"/>
      <c r="E5496" s="152"/>
      <c r="F5496" s="153"/>
      <c r="G5496" s="153"/>
      <c r="H5496" s="154"/>
      <c r="I5496" s="152"/>
    </row>
    <row r="5497" spans="3:9" x14ac:dyDescent="0.2">
      <c r="C5497" s="152"/>
      <c r="D5497" s="152"/>
      <c r="E5497" s="152"/>
      <c r="F5497" s="153"/>
      <c r="G5497" s="153"/>
      <c r="H5497" s="154"/>
      <c r="I5497" s="152"/>
    </row>
    <row r="5498" spans="3:9" x14ac:dyDescent="0.2">
      <c r="C5498" s="152"/>
      <c r="D5498" s="152"/>
      <c r="E5498" s="152"/>
      <c r="F5498" s="153"/>
      <c r="G5498" s="153"/>
      <c r="H5498" s="154"/>
      <c r="I5498" s="152"/>
    </row>
    <row r="5499" spans="3:9" x14ac:dyDescent="0.2">
      <c r="C5499" s="152"/>
      <c r="D5499" s="152"/>
      <c r="E5499" s="152"/>
      <c r="F5499" s="153"/>
      <c r="G5499" s="153"/>
      <c r="H5499" s="154"/>
      <c r="I5499" s="152"/>
    </row>
    <row r="5500" spans="3:9" x14ac:dyDescent="0.2">
      <c r="C5500" s="152"/>
      <c r="D5500" s="152"/>
      <c r="E5500" s="152"/>
      <c r="F5500" s="153"/>
      <c r="G5500" s="153"/>
      <c r="H5500" s="154"/>
      <c r="I5500" s="152"/>
    </row>
    <row r="5501" spans="3:9" x14ac:dyDescent="0.2">
      <c r="C5501" s="152"/>
      <c r="D5501" s="152"/>
      <c r="E5501" s="152"/>
      <c r="F5501" s="153"/>
      <c r="G5501" s="153"/>
      <c r="H5501" s="154"/>
      <c r="I5501" s="152"/>
    </row>
    <row r="5502" spans="3:9" x14ac:dyDescent="0.2">
      <c r="C5502" s="152"/>
      <c r="D5502" s="152"/>
      <c r="E5502" s="152"/>
      <c r="F5502" s="153"/>
      <c r="G5502" s="153"/>
      <c r="H5502" s="154"/>
      <c r="I5502" s="152"/>
    </row>
    <row r="5503" spans="3:9" x14ac:dyDescent="0.2">
      <c r="C5503" s="152"/>
      <c r="D5503" s="152"/>
      <c r="E5503" s="152"/>
      <c r="F5503" s="153"/>
      <c r="G5503" s="153"/>
      <c r="H5503" s="154"/>
      <c r="I5503" s="152"/>
    </row>
    <row r="5504" spans="3:9" x14ac:dyDescent="0.2">
      <c r="C5504" s="152"/>
      <c r="D5504" s="152"/>
      <c r="E5504" s="152"/>
      <c r="F5504" s="153"/>
      <c r="G5504" s="153"/>
      <c r="H5504" s="154"/>
      <c r="I5504" s="152"/>
    </row>
    <row r="5505" spans="3:9" x14ac:dyDescent="0.2">
      <c r="C5505" s="152"/>
      <c r="D5505" s="152"/>
      <c r="E5505" s="152"/>
      <c r="F5505" s="153"/>
      <c r="G5505" s="153"/>
      <c r="H5505" s="154"/>
      <c r="I5505" s="152"/>
    </row>
    <row r="5506" spans="3:9" x14ac:dyDescent="0.2">
      <c r="C5506" s="152"/>
      <c r="D5506" s="152"/>
      <c r="E5506" s="152"/>
      <c r="F5506" s="153"/>
      <c r="G5506" s="153"/>
      <c r="H5506" s="154"/>
      <c r="I5506" s="152"/>
    </row>
    <row r="5507" spans="3:9" x14ac:dyDescent="0.2">
      <c r="C5507" s="152"/>
      <c r="D5507" s="152"/>
      <c r="E5507" s="152"/>
      <c r="F5507" s="153"/>
      <c r="G5507" s="153"/>
      <c r="H5507" s="154"/>
      <c r="I5507" s="152"/>
    </row>
    <row r="5508" spans="3:9" x14ac:dyDescent="0.2">
      <c r="C5508" s="152"/>
      <c r="D5508" s="152"/>
      <c r="E5508" s="152"/>
      <c r="F5508" s="153"/>
      <c r="G5508" s="153"/>
      <c r="H5508" s="154"/>
      <c r="I5508" s="152"/>
    </row>
    <row r="5509" spans="3:9" x14ac:dyDescent="0.2">
      <c r="C5509" s="152"/>
      <c r="D5509" s="152"/>
      <c r="E5509" s="152"/>
      <c r="F5509" s="153"/>
      <c r="G5509" s="153"/>
      <c r="H5509" s="154"/>
      <c r="I5509" s="152"/>
    </row>
    <row r="5510" spans="3:9" x14ac:dyDescent="0.2">
      <c r="C5510" s="152"/>
      <c r="D5510" s="152"/>
      <c r="E5510" s="152"/>
      <c r="F5510" s="153"/>
      <c r="G5510" s="153"/>
      <c r="H5510" s="154"/>
      <c r="I5510" s="152"/>
    </row>
    <row r="5511" spans="3:9" x14ac:dyDescent="0.2">
      <c r="C5511" s="152"/>
      <c r="D5511" s="152"/>
      <c r="E5511" s="152"/>
      <c r="F5511" s="153"/>
      <c r="G5511" s="153"/>
      <c r="H5511" s="154"/>
      <c r="I5511" s="152"/>
    </row>
    <row r="5512" spans="3:9" x14ac:dyDescent="0.2">
      <c r="C5512" s="152"/>
      <c r="D5512" s="152"/>
      <c r="E5512" s="152"/>
      <c r="F5512" s="153"/>
      <c r="G5512" s="153"/>
      <c r="H5512" s="154"/>
      <c r="I5512" s="152"/>
    </row>
    <row r="5513" spans="3:9" x14ac:dyDescent="0.2">
      <c r="C5513" s="152"/>
      <c r="D5513" s="152"/>
      <c r="E5513" s="152"/>
      <c r="F5513" s="153"/>
      <c r="G5513" s="153"/>
      <c r="H5513" s="154"/>
      <c r="I5513" s="152"/>
    </row>
    <row r="5514" spans="3:9" x14ac:dyDescent="0.2">
      <c r="C5514" s="152"/>
      <c r="D5514" s="152"/>
      <c r="E5514" s="152"/>
      <c r="F5514" s="153"/>
      <c r="G5514" s="153"/>
      <c r="H5514" s="154"/>
      <c r="I5514" s="152"/>
    </row>
    <row r="5515" spans="3:9" x14ac:dyDescent="0.2">
      <c r="C5515" s="152"/>
      <c r="D5515" s="152"/>
      <c r="E5515" s="152"/>
      <c r="F5515" s="153"/>
      <c r="G5515" s="153"/>
      <c r="H5515" s="154"/>
      <c r="I5515" s="152"/>
    </row>
    <row r="5516" spans="3:9" x14ac:dyDescent="0.2">
      <c r="C5516" s="152"/>
      <c r="D5516" s="152"/>
      <c r="E5516" s="152"/>
      <c r="F5516" s="153"/>
      <c r="G5516" s="153"/>
      <c r="H5516" s="154"/>
      <c r="I5516" s="152"/>
    </row>
    <row r="5517" spans="3:9" x14ac:dyDescent="0.2">
      <c r="C5517" s="152"/>
      <c r="D5517" s="152"/>
      <c r="E5517" s="152"/>
      <c r="F5517" s="153"/>
      <c r="G5517" s="153"/>
      <c r="H5517" s="154"/>
      <c r="I5517" s="152"/>
    </row>
    <row r="5518" spans="3:9" x14ac:dyDescent="0.2">
      <c r="C5518" s="152"/>
      <c r="D5518" s="152"/>
      <c r="E5518" s="152"/>
      <c r="F5518" s="153"/>
      <c r="G5518" s="153"/>
      <c r="H5518" s="154"/>
      <c r="I5518" s="152"/>
    </row>
    <row r="5519" spans="3:9" x14ac:dyDescent="0.2">
      <c r="C5519" s="152"/>
      <c r="D5519" s="152"/>
      <c r="E5519" s="152"/>
      <c r="F5519" s="153"/>
      <c r="G5519" s="153"/>
      <c r="H5519" s="154"/>
      <c r="I5519" s="152"/>
    </row>
    <row r="5520" spans="3:9" x14ac:dyDescent="0.2">
      <c r="C5520" s="152"/>
      <c r="D5520" s="152"/>
      <c r="E5520" s="152"/>
      <c r="F5520" s="153"/>
      <c r="G5520" s="153"/>
      <c r="H5520" s="154"/>
      <c r="I5520" s="152"/>
    </row>
    <row r="5521" spans="3:9" x14ac:dyDescent="0.2">
      <c r="C5521" s="152"/>
      <c r="D5521" s="152"/>
      <c r="E5521" s="152"/>
      <c r="F5521" s="153"/>
      <c r="G5521" s="153"/>
      <c r="H5521" s="154"/>
      <c r="I5521" s="152"/>
    </row>
    <row r="5522" spans="3:9" x14ac:dyDescent="0.2">
      <c r="C5522" s="152"/>
      <c r="D5522" s="152"/>
      <c r="E5522" s="152"/>
      <c r="F5522" s="153"/>
      <c r="G5522" s="153"/>
      <c r="H5522" s="154"/>
      <c r="I5522" s="152"/>
    </row>
    <row r="5523" spans="3:9" x14ac:dyDescent="0.2">
      <c r="C5523" s="152"/>
      <c r="D5523" s="152"/>
      <c r="E5523" s="152"/>
      <c r="F5523" s="153"/>
      <c r="G5523" s="153"/>
      <c r="H5523" s="154"/>
      <c r="I5523" s="152"/>
    </row>
    <row r="5524" spans="3:9" x14ac:dyDescent="0.2">
      <c r="C5524" s="152"/>
      <c r="D5524" s="152"/>
      <c r="E5524" s="152"/>
      <c r="F5524" s="153"/>
      <c r="G5524" s="153"/>
      <c r="H5524" s="154"/>
      <c r="I5524" s="152"/>
    </row>
    <row r="5525" spans="3:9" x14ac:dyDescent="0.2">
      <c r="C5525" s="152"/>
      <c r="D5525" s="152"/>
      <c r="E5525" s="152"/>
      <c r="F5525" s="153"/>
      <c r="G5525" s="153"/>
      <c r="H5525" s="154"/>
      <c r="I5525" s="152"/>
    </row>
    <row r="5526" spans="3:9" x14ac:dyDescent="0.2">
      <c r="C5526" s="152"/>
      <c r="D5526" s="152"/>
      <c r="E5526" s="152"/>
      <c r="F5526" s="153"/>
      <c r="G5526" s="153"/>
      <c r="H5526" s="154"/>
      <c r="I5526" s="152"/>
    </row>
    <row r="5527" spans="3:9" x14ac:dyDescent="0.2">
      <c r="C5527" s="152"/>
      <c r="D5527" s="152"/>
      <c r="E5527" s="152"/>
      <c r="F5527" s="153"/>
      <c r="G5527" s="153"/>
      <c r="H5527" s="154"/>
      <c r="I5527" s="152"/>
    </row>
    <row r="5528" spans="3:9" x14ac:dyDescent="0.2">
      <c r="C5528" s="152"/>
      <c r="D5528" s="152"/>
      <c r="E5528" s="152"/>
      <c r="F5528" s="153"/>
      <c r="G5528" s="153"/>
      <c r="H5528" s="154"/>
      <c r="I5528" s="152"/>
    </row>
    <row r="5529" spans="3:9" x14ac:dyDescent="0.2">
      <c r="C5529" s="152"/>
      <c r="D5529" s="152"/>
      <c r="E5529" s="152"/>
      <c r="F5529" s="153"/>
      <c r="G5529" s="153"/>
      <c r="H5529" s="154"/>
      <c r="I5529" s="152"/>
    </row>
    <row r="5530" spans="3:9" x14ac:dyDescent="0.2">
      <c r="C5530" s="152"/>
      <c r="D5530" s="152"/>
      <c r="E5530" s="152"/>
      <c r="F5530" s="153"/>
      <c r="G5530" s="153"/>
      <c r="H5530" s="154"/>
      <c r="I5530" s="152"/>
    </row>
    <row r="5531" spans="3:9" x14ac:dyDescent="0.2">
      <c r="C5531" s="152"/>
      <c r="D5531" s="152"/>
      <c r="E5531" s="152"/>
      <c r="F5531" s="153"/>
      <c r="G5531" s="153"/>
      <c r="H5531" s="154"/>
      <c r="I5531" s="152"/>
    </row>
    <row r="5532" spans="3:9" x14ac:dyDescent="0.2">
      <c r="C5532" s="152"/>
      <c r="D5532" s="152"/>
      <c r="E5532" s="152"/>
      <c r="F5532" s="153"/>
      <c r="G5532" s="153"/>
      <c r="H5532" s="154"/>
      <c r="I5532" s="152"/>
    </row>
    <row r="5533" spans="3:9" x14ac:dyDescent="0.2">
      <c r="C5533" s="152"/>
      <c r="D5533" s="152"/>
      <c r="E5533" s="152"/>
      <c r="F5533" s="153"/>
      <c r="G5533" s="153"/>
      <c r="H5533" s="154"/>
      <c r="I5533" s="152"/>
    </row>
    <row r="5534" spans="3:9" x14ac:dyDescent="0.2">
      <c r="C5534" s="152"/>
      <c r="D5534" s="152"/>
      <c r="E5534" s="152"/>
      <c r="F5534" s="153"/>
      <c r="G5534" s="153"/>
      <c r="H5534" s="154"/>
      <c r="I5534" s="152"/>
    </row>
    <row r="5535" spans="3:9" x14ac:dyDescent="0.2">
      <c r="C5535" s="152"/>
      <c r="D5535" s="152"/>
      <c r="E5535" s="152"/>
      <c r="F5535" s="153"/>
      <c r="G5535" s="153"/>
      <c r="H5535" s="154"/>
      <c r="I5535" s="152"/>
    </row>
    <row r="5536" spans="3:9" x14ac:dyDescent="0.2">
      <c r="C5536" s="152"/>
      <c r="D5536" s="152"/>
      <c r="E5536" s="152"/>
      <c r="F5536" s="153"/>
      <c r="G5536" s="153"/>
      <c r="H5536" s="154"/>
      <c r="I5536" s="152"/>
    </row>
    <row r="5537" spans="3:9" x14ac:dyDescent="0.2">
      <c r="C5537" s="152"/>
      <c r="D5537" s="152"/>
      <c r="E5537" s="152"/>
      <c r="F5537" s="153"/>
      <c r="G5537" s="153"/>
      <c r="H5537" s="154"/>
      <c r="I5537" s="152"/>
    </row>
    <row r="5538" spans="3:9" x14ac:dyDescent="0.2">
      <c r="C5538" s="152"/>
      <c r="D5538" s="152"/>
      <c r="E5538" s="152"/>
      <c r="F5538" s="153"/>
      <c r="G5538" s="153"/>
      <c r="H5538" s="154"/>
      <c r="I5538" s="152"/>
    </row>
    <row r="5539" spans="3:9" x14ac:dyDescent="0.2">
      <c r="C5539" s="152"/>
      <c r="D5539" s="152"/>
      <c r="E5539" s="152"/>
      <c r="F5539" s="153"/>
      <c r="G5539" s="153"/>
      <c r="H5539" s="154"/>
      <c r="I5539" s="152"/>
    </row>
    <row r="5540" spans="3:9" x14ac:dyDescent="0.2">
      <c r="C5540" s="152"/>
      <c r="D5540" s="152"/>
      <c r="E5540" s="152"/>
      <c r="F5540" s="153"/>
      <c r="G5540" s="153"/>
      <c r="H5540" s="154"/>
      <c r="I5540" s="152"/>
    </row>
    <row r="5541" spans="3:9" x14ac:dyDescent="0.2">
      <c r="C5541" s="152"/>
      <c r="D5541" s="152"/>
      <c r="E5541" s="152"/>
      <c r="F5541" s="153"/>
      <c r="G5541" s="153"/>
      <c r="H5541" s="154"/>
      <c r="I5541" s="152"/>
    </row>
    <row r="5542" spans="3:9" x14ac:dyDescent="0.2">
      <c r="C5542" s="152"/>
      <c r="D5542" s="152"/>
      <c r="E5542" s="152"/>
      <c r="F5542" s="153"/>
      <c r="G5542" s="153"/>
      <c r="H5542" s="154"/>
      <c r="I5542" s="152"/>
    </row>
    <row r="5543" spans="3:9" x14ac:dyDescent="0.2">
      <c r="C5543" s="152"/>
      <c r="D5543" s="152"/>
      <c r="E5543" s="152"/>
      <c r="F5543" s="153"/>
      <c r="G5543" s="153"/>
      <c r="H5543" s="154"/>
      <c r="I5543" s="152"/>
    </row>
    <row r="5544" spans="3:9" x14ac:dyDescent="0.2">
      <c r="C5544" s="152"/>
      <c r="D5544" s="152"/>
      <c r="E5544" s="152"/>
      <c r="F5544" s="153"/>
      <c r="G5544" s="153"/>
      <c r="H5544" s="154"/>
      <c r="I5544" s="152"/>
    </row>
    <row r="5545" spans="3:9" x14ac:dyDescent="0.2">
      <c r="C5545" s="152"/>
      <c r="D5545" s="152"/>
      <c r="E5545" s="152"/>
      <c r="F5545" s="153"/>
      <c r="G5545" s="153"/>
      <c r="H5545" s="154"/>
      <c r="I5545" s="152"/>
    </row>
    <row r="5546" spans="3:9" x14ac:dyDescent="0.2">
      <c r="C5546" s="152"/>
      <c r="D5546" s="152"/>
      <c r="E5546" s="152"/>
      <c r="F5546" s="153"/>
      <c r="G5546" s="153"/>
      <c r="H5546" s="154"/>
      <c r="I5546" s="152"/>
    </row>
    <row r="5547" spans="3:9" x14ac:dyDescent="0.2">
      <c r="C5547" s="152"/>
      <c r="D5547" s="152"/>
      <c r="E5547" s="152"/>
      <c r="F5547" s="153"/>
      <c r="G5547" s="153"/>
      <c r="H5547" s="154"/>
      <c r="I5547" s="152"/>
    </row>
    <row r="5548" spans="3:9" x14ac:dyDescent="0.2">
      <c r="C5548" s="152"/>
      <c r="D5548" s="152"/>
      <c r="E5548" s="152"/>
      <c r="F5548" s="153"/>
      <c r="G5548" s="153"/>
      <c r="H5548" s="154"/>
      <c r="I5548" s="152"/>
    </row>
    <row r="5549" spans="3:9" x14ac:dyDescent="0.2">
      <c r="C5549" s="152"/>
      <c r="D5549" s="152"/>
      <c r="E5549" s="152"/>
      <c r="F5549" s="153"/>
      <c r="G5549" s="153"/>
      <c r="H5549" s="154"/>
      <c r="I5549" s="152"/>
    </row>
    <row r="5550" spans="3:9" x14ac:dyDescent="0.2">
      <c r="C5550" s="152"/>
      <c r="D5550" s="152"/>
      <c r="E5550" s="152"/>
      <c r="F5550" s="153"/>
      <c r="G5550" s="153"/>
      <c r="H5550" s="154"/>
      <c r="I5550" s="152"/>
    </row>
    <row r="5551" spans="3:9" x14ac:dyDescent="0.2">
      <c r="C5551" s="152"/>
      <c r="D5551" s="152"/>
      <c r="E5551" s="152"/>
      <c r="F5551" s="153"/>
      <c r="G5551" s="153"/>
      <c r="H5551" s="154"/>
      <c r="I5551" s="152"/>
    </row>
    <row r="5552" spans="3:9" x14ac:dyDescent="0.2">
      <c r="C5552" s="152"/>
      <c r="D5552" s="152"/>
      <c r="E5552" s="152"/>
      <c r="F5552" s="153"/>
      <c r="G5552" s="153"/>
      <c r="H5552" s="154"/>
      <c r="I5552" s="152"/>
    </row>
    <row r="5553" spans="3:9" x14ac:dyDescent="0.2">
      <c r="C5553" s="152"/>
      <c r="D5553" s="152"/>
      <c r="E5553" s="152"/>
      <c r="F5553" s="153"/>
      <c r="G5553" s="153"/>
      <c r="H5553" s="154"/>
      <c r="I5553" s="152"/>
    </row>
    <row r="5554" spans="3:9" x14ac:dyDescent="0.2">
      <c r="C5554" s="152"/>
      <c r="D5554" s="152"/>
      <c r="E5554" s="152"/>
      <c r="F5554" s="153"/>
      <c r="G5554" s="153"/>
      <c r="H5554" s="154"/>
      <c r="I5554" s="152"/>
    </row>
    <row r="5555" spans="3:9" x14ac:dyDescent="0.2">
      <c r="C5555" s="152"/>
      <c r="D5555" s="152"/>
      <c r="E5555" s="152"/>
      <c r="F5555" s="153"/>
      <c r="G5555" s="153"/>
      <c r="H5555" s="154"/>
      <c r="I5555" s="152"/>
    </row>
    <row r="5556" spans="3:9" x14ac:dyDescent="0.2">
      <c r="C5556" s="152"/>
      <c r="D5556" s="152"/>
      <c r="E5556" s="152"/>
      <c r="F5556" s="153"/>
      <c r="G5556" s="153"/>
      <c r="H5556" s="154"/>
      <c r="I5556" s="152"/>
    </row>
    <row r="5557" spans="3:9" x14ac:dyDescent="0.2">
      <c r="C5557" s="152"/>
      <c r="D5557" s="152"/>
      <c r="E5557" s="152"/>
      <c r="F5557" s="153"/>
      <c r="G5557" s="153"/>
      <c r="H5557" s="154"/>
      <c r="I5557" s="152"/>
    </row>
    <row r="5558" spans="3:9" x14ac:dyDescent="0.2">
      <c r="C5558" s="152"/>
      <c r="D5558" s="152"/>
      <c r="E5558" s="152"/>
      <c r="F5558" s="153"/>
      <c r="G5558" s="153"/>
      <c r="H5558" s="154"/>
      <c r="I5558" s="152"/>
    </row>
    <row r="5559" spans="3:9" x14ac:dyDescent="0.2">
      <c r="C5559" s="152"/>
      <c r="D5559" s="152"/>
      <c r="E5559" s="152"/>
      <c r="F5559" s="153"/>
      <c r="G5559" s="153"/>
      <c r="H5559" s="154"/>
      <c r="I5559" s="152"/>
    </row>
    <row r="5560" spans="3:9" x14ac:dyDescent="0.2">
      <c r="C5560" s="152"/>
      <c r="D5560" s="152"/>
      <c r="E5560" s="152"/>
      <c r="F5560" s="153"/>
      <c r="G5560" s="153"/>
      <c r="H5560" s="154"/>
      <c r="I5560" s="152"/>
    </row>
    <row r="5561" spans="3:9" x14ac:dyDescent="0.2">
      <c r="C5561" s="152"/>
      <c r="D5561" s="152"/>
      <c r="E5561" s="152"/>
      <c r="F5561" s="153"/>
      <c r="G5561" s="153"/>
      <c r="H5561" s="154"/>
      <c r="I5561" s="152"/>
    </row>
    <row r="5562" spans="3:9" x14ac:dyDescent="0.2">
      <c r="C5562" s="152"/>
      <c r="D5562" s="152"/>
      <c r="E5562" s="152"/>
      <c r="F5562" s="153"/>
      <c r="G5562" s="153"/>
      <c r="H5562" s="154"/>
      <c r="I5562" s="152"/>
    </row>
    <row r="5563" spans="3:9" x14ac:dyDescent="0.2">
      <c r="C5563" s="152"/>
      <c r="D5563" s="152"/>
      <c r="E5563" s="152"/>
      <c r="F5563" s="153"/>
      <c r="G5563" s="153"/>
      <c r="H5563" s="154"/>
      <c r="I5563" s="152"/>
    </row>
    <row r="5564" spans="3:9" x14ac:dyDescent="0.2">
      <c r="C5564" s="152"/>
      <c r="D5564" s="152"/>
      <c r="E5564" s="152"/>
      <c r="F5564" s="153"/>
      <c r="G5564" s="153"/>
      <c r="H5564" s="154"/>
      <c r="I5564" s="152"/>
    </row>
    <row r="5565" spans="3:9" x14ac:dyDescent="0.2">
      <c r="C5565" s="152"/>
      <c r="D5565" s="152"/>
      <c r="E5565" s="152"/>
      <c r="F5565" s="153"/>
      <c r="G5565" s="153"/>
      <c r="H5565" s="154"/>
      <c r="I5565" s="152"/>
    </row>
    <row r="5566" spans="3:9" x14ac:dyDescent="0.2">
      <c r="C5566" s="152"/>
      <c r="D5566" s="152"/>
      <c r="E5566" s="152"/>
      <c r="F5566" s="153"/>
      <c r="G5566" s="153"/>
      <c r="H5566" s="154"/>
      <c r="I5566" s="152"/>
    </row>
    <row r="5567" spans="3:9" x14ac:dyDescent="0.2">
      <c r="C5567" s="152"/>
      <c r="D5567" s="152"/>
      <c r="E5567" s="152"/>
      <c r="F5567" s="153"/>
      <c r="G5567" s="153"/>
      <c r="H5567" s="154"/>
      <c r="I5567" s="152"/>
    </row>
    <row r="5568" spans="3:9" x14ac:dyDescent="0.2">
      <c r="C5568" s="152"/>
      <c r="D5568" s="152"/>
      <c r="E5568" s="152"/>
      <c r="F5568" s="153"/>
      <c r="G5568" s="153"/>
      <c r="H5568" s="154"/>
      <c r="I5568" s="152"/>
    </row>
    <row r="5569" spans="3:9" x14ac:dyDescent="0.2">
      <c r="C5569" s="152"/>
      <c r="D5569" s="152"/>
      <c r="E5569" s="152"/>
      <c r="F5569" s="153"/>
      <c r="G5569" s="153"/>
      <c r="H5569" s="154"/>
      <c r="I5569" s="152"/>
    </row>
    <row r="5570" spans="3:9" x14ac:dyDescent="0.2">
      <c r="C5570" s="152"/>
      <c r="D5570" s="152"/>
      <c r="E5570" s="152"/>
      <c r="F5570" s="153"/>
      <c r="G5570" s="153"/>
      <c r="H5570" s="154"/>
      <c r="I5570" s="152"/>
    </row>
    <row r="5571" spans="3:9" x14ac:dyDescent="0.2">
      <c r="C5571" s="152"/>
      <c r="D5571" s="152"/>
      <c r="E5571" s="152"/>
      <c r="F5571" s="153"/>
      <c r="G5571" s="153"/>
      <c r="H5571" s="154"/>
      <c r="I5571" s="152"/>
    </row>
    <row r="5572" spans="3:9" x14ac:dyDescent="0.2">
      <c r="C5572" s="152"/>
      <c r="D5572" s="152"/>
      <c r="E5572" s="152"/>
      <c r="F5572" s="153"/>
      <c r="G5572" s="153"/>
      <c r="H5572" s="154"/>
      <c r="I5572" s="152"/>
    </row>
    <row r="5573" spans="3:9" x14ac:dyDescent="0.2">
      <c r="C5573" s="152"/>
      <c r="D5573" s="152"/>
      <c r="E5573" s="152"/>
      <c r="F5573" s="153"/>
      <c r="G5573" s="153"/>
      <c r="H5573" s="154"/>
      <c r="I5573" s="152"/>
    </row>
    <row r="5574" spans="3:9" x14ac:dyDescent="0.2">
      <c r="C5574" s="152"/>
      <c r="D5574" s="152"/>
      <c r="E5574" s="152"/>
      <c r="F5574" s="153"/>
      <c r="G5574" s="153"/>
      <c r="H5574" s="154"/>
      <c r="I5574" s="152"/>
    </row>
    <row r="5575" spans="3:9" x14ac:dyDescent="0.2">
      <c r="C5575" s="152"/>
      <c r="D5575" s="152"/>
      <c r="E5575" s="152"/>
      <c r="F5575" s="153"/>
      <c r="G5575" s="153"/>
      <c r="H5575" s="154"/>
      <c r="I5575" s="152"/>
    </row>
    <row r="5576" spans="3:9" x14ac:dyDescent="0.2">
      <c r="C5576" s="152"/>
      <c r="D5576" s="152"/>
      <c r="E5576" s="152"/>
      <c r="F5576" s="153"/>
      <c r="G5576" s="153"/>
      <c r="H5576" s="154"/>
      <c r="I5576" s="152"/>
    </row>
    <row r="5577" spans="3:9" x14ac:dyDescent="0.2">
      <c r="C5577" s="152"/>
      <c r="D5577" s="152"/>
      <c r="E5577" s="152"/>
      <c r="F5577" s="153"/>
      <c r="G5577" s="153"/>
      <c r="H5577" s="154"/>
      <c r="I5577" s="152"/>
    </row>
    <row r="5578" spans="3:9" x14ac:dyDescent="0.2">
      <c r="C5578" s="152"/>
      <c r="D5578" s="152"/>
      <c r="E5578" s="152"/>
      <c r="F5578" s="153"/>
      <c r="G5578" s="153"/>
      <c r="H5578" s="154"/>
      <c r="I5578" s="152"/>
    </row>
    <row r="5579" spans="3:9" x14ac:dyDescent="0.2">
      <c r="C5579" s="152"/>
      <c r="D5579" s="152"/>
      <c r="E5579" s="152"/>
      <c r="F5579" s="153"/>
      <c r="G5579" s="153"/>
      <c r="H5579" s="154"/>
      <c r="I5579" s="152"/>
    </row>
    <row r="5580" spans="3:9" x14ac:dyDescent="0.2">
      <c r="C5580" s="152"/>
      <c r="D5580" s="152"/>
      <c r="E5580" s="152"/>
      <c r="F5580" s="153"/>
      <c r="G5580" s="153"/>
      <c r="H5580" s="154"/>
      <c r="I5580" s="152"/>
    </row>
    <row r="5581" spans="3:9" x14ac:dyDescent="0.2">
      <c r="C5581" s="152"/>
      <c r="D5581" s="152"/>
      <c r="E5581" s="152"/>
      <c r="F5581" s="153"/>
      <c r="G5581" s="153"/>
      <c r="H5581" s="154"/>
      <c r="I5581" s="152"/>
    </row>
    <row r="5582" spans="3:9" x14ac:dyDescent="0.2">
      <c r="C5582" s="152"/>
      <c r="D5582" s="152"/>
      <c r="E5582" s="152"/>
      <c r="F5582" s="153"/>
      <c r="G5582" s="153"/>
      <c r="H5582" s="154"/>
      <c r="I5582" s="152"/>
    </row>
    <row r="5583" spans="3:9" x14ac:dyDescent="0.2">
      <c r="C5583" s="152"/>
      <c r="D5583" s="152"/>
      <c r="E5583" s="152"/>
      <c r="F5583" s="153"/>
      <c r="G5583" s="153"/>
      <c r="H5583" s="154"/>
      <c r="I5583" s="152"/>
    </row>
    <row r="5584" spans="3:9" x14ac:dyDescent="0.2">
      <c r="C5584" s="152"/>
      <c r="D5584" s="152"/>
      <c r="E5584" s="152"/>
      <c r="F5584" s="153"/>
      <c r="G5584" s="153"/>
      <c r="H5584" s="154"/>
      <c r="I5584" s="152"/>
    </row>
    <row r="5585" spans="3:9" x14ac:dyDescent="0.2">
      <c r="C5585" s="152"/>
      <c r="D5585" s="152"/>
      <c r="E5585" s="152"/>
      <c r="F5585" s="153"/>
      <c r="G5585" s="153"/>
      <c r="H5585" s="154"/>
      <c r="I5585" s="152"/>
    </row>
    <row r="5586" spans="3:9" x14ac:dyDescent="0.2">
      <c r="C5586" s="152"/>
      <c r="D5586" s="152"/>
      <c r="E5586" s="152"/>
      <c r="F5586" s="153"/>
      <c r="G5586" s="153"/>
      <c r="H5586" s="154"/>
      <c r="I5586" s="152"/>
    </row>
    <row r="5587" spans="3:9" x14ac:dyDescent="0.2">
      <c r="C5587" s="152"/>
      <c r="D5587" s="152"/>
      <c r="E5587" s="152"/>
      <c r="F5587" s="153"/>
      <c r="G5587" s="153"/>
      <c r="H5587" s="154"/>
      <c r="I5587" s="152"/>
    </row>
    <row r="5588" spans="3:9" x14ac:dyDescent="0.2">
      <c r="C5588" s="152"/>
      <c r="D5588" s="152"/>
      <c r="E5588" s="152"/>
      <c r="F5588" s="153"/>
      <c r="G5588" s="153"/>
      <c r="H5588" s="154"/>
      <c r="I5588" s="152"/>
    </row>
    <row r="5589" spans="3:9" x14ac:dyDescent="0.2">
      <c r="C5589" s="152"/>
      <c r="D5589" s="152"/>
      <c r="E5589" s="152"/>
      <c r="F5589" s="153"/>
      <c r="G5589" s="153"/>
      <c r="H5589" s="154"/>
      <c r="I5589" s="152"/>
    </row>
    <row r="5590" spans="3:9" x14ac:dyDescent="0.2">
      <c r="C5590" s="152"/>
      <c r="D5590" s="152"/>
      <c r="E5590" s="152"/>
      <c r="F5590" s="153"/>
      <c r="G5590" s="153"/>
      <c r="H5590" s="154"/>
      <c r="I5590" s="152"/>
    </row>
    <row r="5591" spans="3:9" x14ac:dyDescent="0.2">
      <c r="C5591" s="152"/>
      <c r="D5591" s="152"/>
      <c r="E5591" s="152"/>
      <c r="F5591" s="153"/>
      <c r="G5591" s="153"/>
      <c r="H5591" s="154"/>
      <c r="I5591" s="152"/>
    </row>
    <row r="5592" spans="3:9" x14ac:dyDescent="0.2">
      <c r="C5592" s="152"/>
      <c r="D5592" s="152"/>
      <c r="E5592" s="152"/>
      <c r="F5592" s="153"/>
      <c r="G5592" s="153"/>
      <c r="H5592" s="154"/>
      <c r="I5592" s="152"/>
    </row>
    <row r="5593" spans="3:9" x14ac:dyDescent="0.2">
      <c r="C5593" s="152"/>
      <c r="D5593" s="152"/>
      <c r="E5593" s="152"/>
      <c r="F5593" s="153"/>
      <c r="G5593" s="153"/>
      <c r="H5593" s="154"/>
      <c r="I5593" s="152"/>
    </row>
    <row r="5594" spans="3:9" x14ac:dyDescent="0.2">
      <c r="C5594" s="152"/>
      <c r="D5594" s="152"/>
      <c r="E5594" s="152"/>
      <c r="F5594" s="153"/>
      <c r="G5594" s="153"/>
      <c r="H5594" s="154"/>
      <c r="I5594" s="152"/>
    </row>
    <row r="5595" spans="3:9" x14ac:dyDescent="0.2">
      <c r="C5595" s="152"/>
      <c r="D5595" s="152"/>
      <c r="E5595" s="152"/>
      <c r="F5595" s="153"/>
      <c r="G5595" s="153"/>
      <c r="H5595" s="154"/>
      <c r="I5595" s="152"/>
    </row>
    <row r="5596" spans="3:9" x14ac:dyDescent="0.2">
      <c r="C5596" s="152"/>
      <c r="D5596" s="152"/>
      <c r="E5596" s="152"/>
      <c r="F5596" s="153"/>
      <c r="G5596" s="153"/>
      <c r="H5596" s="154"/>
      <c r="I5596" s="152"/>
    </row>
    <row r="5597" spans="3:9" x14ac:dyDescent="0.2">
      <c r="C5597" s="152"/>
      <c r="D5597" s="152"/>
      <c r="E5597" s="152"/>
      <c r="F5597" s="153"/>
      <c r="G5597" s="153"/>
      <c r="H5597" s="154"/>
      <c r="I5597" s="152"/>
    </row>
    <row r="5598" spans="3:9" x14ac:dyDescent="0.2">
      <c r="C5598" s="152"/>
      <c r="D5598" s="152"/>
      <c r="E5598" s="152"/>
      <c r="F5598" s="153"/>
      <c r="G5598" s="153"/>
      <c r="H5598" s="154"/>
      <c r="I5598" s="152"/>
    </row>
    <row r="5599" spans="3:9" x14ac:dyDescent="0.2">
      <c r="C5599" s="152"/>
      <c r="D5599" s="152"/>
      <c r="E5599" s="152"/>
      <c r="F5599" s="153"/>
      <c r="G5599" s="153"/>
      <c r="H5599" s="154"/>
      <c r="I5599" s="152"/>
    </row>
    <row r="5600" spans="3:9" x14ac:dyDescent="0.2">
      <c r="C5600" s="152"/>
      <c r="D5600" s="152"/>
      <c r="E5600" s="152"/>
      <c r="F5600" s="153"/>
      <c r="G5600" s="153"/>
      <c r="H5600" s="154"/>
      <c r="I5600" s="152"/>
    </row>
    <row r="5601" spans="3:9" x14ac:dyDescent="0.2">
      <c r="C5601" s="152"/>
      <c r="D5601" s="152"/>
      <c r="E5601" s="152"/>
      <c r="F5601" s="153"/>
      <c r="G5601" s="153"/>
      <c r="H5601" s="154"/>
      <c r="I5601" s="152"/>
    </row>
    <row r="5602" spans="3:9" x14ac:dyDescent="0.2">
      <c r="C5602" s="152"/>
      <c r="D5602" s="152"/>
      <c r="E5602" s="152"/>
      <c r="F5602" s="153"/>
      <c r="G5602" s="153"/>
      <c r="H5602" s="154"/>
      <c r="I5602" s="152"/>
    </row>
    <row r="5603" spans="3:9" x14ac:dyDescent="0.2">
      <c r="C5603" s="152"/>
      <c r="D5603" s="152"/>
      <c r="E5603" s="152"/>
      <c r="F5603" s="153"/>
      <c r="G5603" s="153"/>
      <c r="H5603" s="154"/>
      <c r="I5603" s="152"/>
    </row>
    <row r="5604" spans="3:9" x14ac:dyDescent="0.2">
      <c r="C5604" s="152"/>
      <c r="D5604" s="152"/>
      <c r="E5604" s="152"/>
      <c r="F5604" s="153"/>
      <c r="G5604" s="153"/>
      <c r="H5604" s="154"/>
      <c r="I5604" s="152"/>
    </row>
    <row r="5605" spans="3:9" x14ac:dyDescent="0.2">
      <c r="C5605" s="152"/>
      <c r="D5605" s="152"/>
      <c r="E5605" s="152"/>
      <c r="F5605" s="153"/>
      <c r="G5605" s="153"/>
      <c r="H5605" s="154"/>
      <c r="I5605" s="152"/>
    </row>
    <row r="5606" spans="3:9" x14ac:dyDescent="0.2">
      <c r="C5606" s="152"/>
      <c r="D5606" s="152"/>
      <c r="E5606" s="152"/>
      <c r="F5606" s="153"/>
      <c r="G5606" s="153"/>
      <c r="H5606" s="154"/>
      <c r="I5606" s="152"/>
    </row>
    <row r="5607" spans="3:9" x14ac:dyDescent="0.2">
      <c r="C5607" s="152"/>
      <c r="D5607" s="152"/>
      <c r="E5607" s="152"/>
      <c r="F5607" s="153"/>
      <c r="G5607" s="153"/>
      <c r="H5607" s="154"/>
      <c r="I5607" s="152"/>
    </row>
    <row r="5608" spans="3:9" x14ac:dyDescent="0.2">
      <c r="C5608" s="152"/>
      <c r="D5608" s="152"/>
      <c r="E5608" s="152"/>
      <c r="F5608" s="153"/>
      <c r="G5608" s="153"/>
      <c r="H5608" s="154"/>
      <c r="I5608" s="152"/>
    </row>
    <row r="5609" spans="3:9" x14ac:dyDescent="0.2">
      <c r="C5609" s="152"/>
      <c r="D5609" s="152"/>
      <c r="E5609" s="152"/>
      <c r="F5609" s="153"/>
      <c r="G5609" s="153"/>
      <c r="H5609" s="154"/>
      <c r="I5609" s="152"/>
    </row>
    <row r="5610" spans="3:9" x14ac:dyDescent="0.2">
      <c r="C5610" s="152"/>
      <c r="D5610" s="152"/>
      <c r="E5610" s="152"/>
      <c r="F5610" s="153"/>
      <c r="G5610" s="153"/>
      <c r="H5610" s="154"/>
      <c r="I5610" s="152"/>
    </row>
    <row r="5611" spans="3:9" x14ac:dyDescent="0.2">
      <c r="C5611" s="152"/>
      <c r="D5611" s="152"/>
      <c r="E5611" s="152"/>
      <c r="F5611" s="153"/>
      <c r="G5611" s="153"/>
      <c r="H5611" s="154"/>
      <c r="I5611" s="152"/>
    </row>
    <row r="5612" spans="3:9" x14ac:dyDescent="0.2">
      <c r="C5612" s="152"/>
      <c r="D5612" s="152"/>
      <c r="E5612" s="152"/>
      <c r="F5612" s="153"/>
      <c r="G5612" s="153"/>
      <c r="H5612" s="154"/>
      <c r="I5612" s="152"/>
    </row>
    <row r="5613" spans="3:9" x14ac:dyDescent="0.2">
      <c r="C5613" s="152"/>
      <c r="D5613" s="152"/>
      <c r="E5613" s="152"/>
      <c r="F5613" s="153"/>
      <c r="G5613" s="153"/>
      <c r="H5613" s="154"/>
      <c r="I5613" s="152"/>
    </row>
    <row r="5614" spans="3:9" x14ac:dyDescent="0.2">
      <c r="C5614" s="152"/>
      <c r="D5614" s="152"/>
      <c r="E5614" s="152"/>
      <c r="F5614" s="153"/>
      <c r="G5614" s="153"/>
      <c r="H5614" s="154"/>
      <c r="I5614" s="152"/>
    </row>
    <row r="5615" spans="3:9" x14ac:dyDescent="0.2">
      <c r="C5615" s="152"/>
      <c r="D5615" s="152"/>
      <c r="E5615" s="152"/>
      <c r="F5615" s="153"/>
      <c r="G5615" s="153"/>
      <c r="H5615" s="154"/>
      <c r="I5615" s="152"/>
    </row>
    <row r="5616" spans="3:9" x14ac:dyDescent="0.2">
      <c r="C5616" s="152"/>
      <c r="D5616" s="152"/>
      <c r="E5616" s="152"/>
      <c r="F5616" s="153"/>
      <c r="G5616" s="153"/>
      <c r="H5616" s="154"/>
      <c r="I5616" s="152"/>
    </row>
    <row r="5617" spans="3:9" x14ac:dyDescent="0.2">
      <c r="C5617" s="152"/>
      <c r="D5617" s="152"/>
      <c r="E5617" s="152"/>
      <c r="F5617" s="153"/>
      <c r="G5617" s="153"/>
      <c r="H5617" s="154"/>
      <c r="I5617" s="152"/>
    </row>
    <row r="5618" spans="3:9" x14ac:dyDescent="0.2">
      <c r="C5618" s="152"/>
      <c r="D5618" s="152"/>
      <c r="E5618" s="152"/>
      <c r="F5618" s="153"/>
      <c r="G5618" s="153"/>
      <c r="H5618" s="154"/>
      <c r="I5618" s="152"/>
    </row>
    <row r="5619" spans="3:9" x14ac:dyDescent="0.2">
      <c r="C5619" s="152"/>
      <c r="D5619" s="152"/>
      <c r="E5619" s="152"/>
      <c r="F5619" s="153"/>
      <c r="G5619" s="153"/>
      <c r="H5619" s="154"/>
      <c r="I5619" s="152"/>
    </row>
    <row r="5620" spans="3:9" x14ac:dyDescent="0.2">
      <c r="C5620" s="152"/>
      <c r="D5620" s="152"/>
      <c r="E5620" s="152"/>
      <c r="F5620" s="153"/>
      <c r="G5620" s="153"/>
      <c r="H5620" s="154"/>
      <c r="I5620" s="152"/>
    </row>
    <row r="5621" spans="3:9" x14ac:dyDescent="0.2">
      <c r="C5621" s="152"/>
      <c r="D5621" s="152"/>
      <c r="E5621" s="152"/>
      <c r="F5621" s="153"/>
      <c r="G5621" s="153"/>
      <c r="H5621" s="154"/>
      <c r="I5621" s="152"/>
    </row>
    <row r="5622" spans="3:9" x14ac:dyDescent="0.2">
      <c r="C5622" s="152"/>
      <c r="D5622" s="152"/>
      <c r="E5622" s="152"/>
      <c r="F5622" s="153"/>
      <c r="G5622" s="153"/>
      <c r="H5622" s="154"/>
      <c r="I5622" s="152"/>
    </row>
    <row r="5623" spans="3:9" x14ac:dyDescent="0.2">
      <c r="C5623" s="152"/>
      <c r="D5623" s="152"/>
      <c r="E5623" s="152"/>
      <c r="F5623" s="153"/>
      <c r="G5623" s="153"/>
      <c r="H5623" s="154"/>
      <c r="I5623" s="152"/>
    </row>
    <row r="5624" spans="3:9" x14ac:dyDescent="0.2">
      <c r="C5624" s="152"/>
      <c r="D5624" s="152"/>
      <c r="E5624" s="152"/>
      <c r="F5624" s="153"/>
      <c r="G5624" s="153"/>
      <c r="H5624" s="154"/>
      <c r="I5624" s="152"/>
    </row>
    <row r="5625" spans="3:9" x14ac:dyDescent="0.2">
      <c r="C5625" s="152"/>
      <c r="D5625" s="152"/>
      <c r="E5625" s="152"/>
      <c r="F5625" s="153"/>
      <c r="G5625" s="153"/>
      <c r="H5625" s="154"/>
      <c r="I5625" s="152"/>
    </row>
    <row r="5626" spans="3:9" x14ac:dyDescent="0.2">
      <c r="C5626" s="152"/>
      <c r="D5626" s="152"/>
      <c r="E5626" s="152"/>
      <c r="F5626" s="153"/>
      <c r="G5626" s="153"/>
      <c r="H5626" s="154"/>
      <c r="I5626" s="152"/>
    </row>
    <row r="5627" spans="3:9" x14ac:dyDescent="0.2">
      <c r="C5627" s="152"/>
      <c r="D5627" s="152"/>
      <c r="E5627" s="152"/>
      <c r="F5627" s="153"/>
      <c r="G5627" s="153"/>
      <c r="H5627" s="154"/>
      <c r="I5627" s="152"/>
    </row>
    <row r="5628" spans="3:9" x14ac:dyDescent="0.2">
      <c r="C5628" s="152"/>
      <c r="D5628" s="152"/>
      <c r="E5628" s="152"/>
      <c r="F5628" s="153"/>
      <c r="G5628" s="153"/>
      <c r="H5628" s="154"/>
      <c r="I5628" s="152"/>
    </row>
    <row r="5629" spans="3:9" x14ac:dyDescent="0.2">
      <c r="C5629" s="152"/>
      <c r="D5629" s="152"/>
      <c r="E5629" s="152"/>
      <c r="F5629" s="153"/>
      <c r="G5629" s="153"/>
      <c r="H5629" s="154"/>
      <c r="I5629" s="152"/>
    </row>
    <row r="5630" spans="3:9" x14ac:dyDescent="0.2">
      <c r="C5630" s="152"/>
      <c r="D5630" s="152"/>
      <c r="E5630" s="152"/>
      <c r="F5630" s="153"/>
      <c r="G5630" s="153"/>
      <c r="H5630" s="154"/>
      <c r="I5630" s="152"/>
    </row>
    <row r="5631" spans="3:9" x14ac:dyDescent="0.2">
      <c r="C5631" s="152"/>
      <c r="D5631" s="152"/>
      <c r="E5631" s="152"/>
      <c r="F5631" s="153"/>
      <c r="G5631" s="153"/>
      <c r="H5631" s="154"/>
      <c r="I5631" s="152"/>
    </row>
    <row r="5632" spans="3:9" x14ac:dyDescent="0.2">
      <c r="C5632" s="152"/>
      <c r="D5632" s="152"/>
      <c r="E5632" s="152"/>
      <c r="F5632" s="153"/>
      <c r="G5632" s="153"/>
      <c r="H5632" s="154"/>
      <c r="I5632" s="152"/>
    </row>
    <row r="5633" spans="3:9" x14ac:dyDescent="0.2">
      <c r="C5633" s="152"/>
      <c r="D5633" s="152"/>
      <c r="E5633" s="152"/>
      <c r="F5633" s="153"/>
      <c r="G5633" s="153"/>
      <c r="H5633" s="154"/>
      <c r="I5633" s="152"/>
    </row>
    <row r="5634" spans="3:9" x14ac:dyDescent="0.2">
      <c r="C5634" s="152"/>
      <c r="D5634" s="152"/>
      <c r="E5634" s="152"/>
      <c r="F5634" s="153"/>
      <c r="G5634" s="153"/>
      <c r="H5634" s="154"/>
      <c r="I5634" s="152"/>
    </row>
    <row r="5635" spans="3:9" x14ac:dyDescent="0.2">
      <c r="C5635" s="152"/>
      <c r="D5635" s="152"/>
      <c r="E5635" s="152"/>
      <c r="F5635" s="153"/>
      <c r="G5635" s="153"/>
      <c r="H5635" s="154"/>
      <c r="I5635" s="152"/>
    </row>
    <row r="5636" spans="3:9" x14ac:dyDescent="0.2">
      <c r="C5636" s="152"/>
      <c r="D5636" s="152"/>
      <c r="E5636" s="152"/>
      <c r="F5636" s="153"/>
      <c r="G5636" s="153"/>
      <c r="H5636" s="154"/>
      <c r="I5636" s="152"/>
    </row>
    <row r="5637" spans="3:9" x14ac:dyDescent="0.2">
      <c r="C5637" s="152"/>
      <c r="D5637" s="152"/>
      <c r="E5637" s="152"/>
      <c r="F5637" s="153"/>
      <c r="G5637" s="153"/>
      <c r="H5637" s="154"/>
      <c r="I5637" s="152"/>
    </row>
    <row r="5638" spans="3:9" x14ac:dyDescent="0.2">
      <c r="C5638" s="152"/>
      <c r="D5638" s="152"/>
      <c r="E5638" s="152"/>
      <c r="F5638" s="153"/>
      <c r="G5638" s="153"/>
      <c r="H5638" s="154"/>
      <c r="I5638" s="152"/>
    </row>
    <row r="5639" spans="3:9" x14ac:dyDescent="0.2">
      <c r="C5639" s="152"/>
      <c r="D5639" s="152"/>
      <c r="E5639" s="152"/>
      <c r="F5639" s="153"/>
      <c r="G5639" s="153"/>
      <c r="H5639" s="154"/>
      <c r="I5639" s="152"/>
    </row>
    <row r="5640" spans="3:9" x14ac:dyDescent="0.2">
      <c r="C5640" s="152"/>
      <c r="D5640" s="152"/>
      <c r="E5640" s="152"/>
      <c r="F5640" s="153"/>
      <c r="G5640" s="153"/>
      <c r="H5640" s="154"/>
      <c r="I5640" s="152"/>
    </row>
    <row r="5641" spans="3:9" x14ac:dyDescent="0.2">
      <c r="C5641" s="152"/>
      <c r="D5641" s="152"/>
      <c r="E5641" s="152"/>
      <c r="F5641" s="153"/>
      <c r="G5641" s="153"/>
      <c r="H5641" s="154"/>
      <c r="I5641" s="152"/>
    </row>
    <row r="5642" spans="3:9" x14ac:dyDescent="0.2">
      <c r="C5642" s="152"/>
      <c r="D5642" s="152"/>
      <c r="E5642" s="152"/>
      <c r="F5642" s="153"/>
      <c r="G5642" s="153"/>
      <c r="H5642" s="154"/>
      <c r="I5642" s="152"/>
    </row>
    <row r="5643" spans="3:9" x14ac:dyDescent="0.2">
      <c r="C5643" s="152"/>
      <c r="D5643" s="152"/>
      <c r="E5643" s="152"/>
      <c r="F5643" s="153"/>
      <c r="G5643" s="153"/>
      <c r="H5643" s="154"/>
      <c r="I5643" s="152"/>
    </row>
    <row r="5644" spans="3:9" x14ac:dyDescent="0.2">
      <c r="C5644" s="152"/>
      <c r="D5644" s="152"/>
      <c r="E5644" s="152"/>
      <c r="F5644" s="153"/>
      <c r="G5644" s="153"/>
      <c r="H5644" s="154"/>
      <c r="I5644" s="152"/>
    </row>
    <row r="5645" spans="3:9" x14ac:dyDescent="0.2">
      <c r="C5645" s="152"/>
      <c r="D5645" s="152"/>
      <c r="E5645" s="152"/>
      <c r="F5645" s="153"/>
      <c r="G5645" s="153"/>
      <c r="H5645" s="154"/>
      <c r="I5645" s="152"/>
    </row>
    <row r="5646" spans="3:9" x14ac:dyDescent="0.2">
      <c r="C5646" s="152"/>
      <c r="D5646" s="152"/>
      <c r="E5646" s="152"/>
      <c r="F5646" s="153"/>
      <c r="G5646" s="153"/>
      <c r="H5646" s="154"/>
      <c r="I5646" s="152"/>
    </row>
    <row r="5647" spans="3:9" x14ac:dyDescent="0.2">
      <c r="C5647" s="152"/>
      <c r="D5647" s="152"/>
      <c r="E5647" s="152"/>
      <c r="F5647" s="153"/>
      <c r="G5647" s="153"/>
      <c r="H5647" s="154"/>
      <c r="I5647" s="152"/>
    </row>
    <row r="5648" spans="3:9" x14ac:dyDescent="0.2">
      <c r="C5648" s="152"/>
      <c r="D5648" s="152"/>
      <c r="E5648" s="152"/>
      <c r="F5648" s="153"/>
      <c r="G5648" s="153"/>
      <c r="H5648" s="154"/>
      <c r="I5648" s="152"/>
    </row>
    <row r="5649" spans="3:9" x14ac:dyDescent="0.2">
      <c r="C5649" s="152"/>
      <c r="D5649" s="152"/>
      <c r="E5649" s="152"/>
      <c r="F5649" s="153"/>
      <c r="G5649" s="153"/>
      <c r="H5649" s="154"/>
      <c r="I5649" s="152"/>
    </row>
    <row r="5650" spans="3:9" x14ac:dyDescent="0.2">
      <c r="C5650" s="152"/>
      <c r="D5650" s="152"/>
      <c r="E5650" s="152"/>
      <c r="F5650" s="153"/>
      <c r="G5650" s="153"/>
      <c r="H5650" s="154"/>
      <c r="I5650" s="152"/>
    </row>
    <row r="5651" spans="3:9" x14ac:dyDescent="0.2">
      <c r="C5651" s="152"/>
      <c r="D5651" s="152"/>
      <c r="E5651" s="152"/>
      <c r="F5651" s="153"/>
      <c r="G5651" s="153"/>
      <c r="H5651" s="154"/>
      <c r="I5651" s="152"/>
    </row>
    <row r="5652" spans="3:9" x14ac:dyDescent="0.2">
      <c r="C5652" s="152"/>
      <c r="D5652" s="152"/>
      <c r="E5652" s="152"/>
      <c r="F5652" s="153"/>
      <c r="G5652" s="153"/>
      <c r="H5652" s="154"/>
      <c r="I5652" s="152"/>
    </row>
    <row r="5653" spans="3:9" x14ac:dyDescent="0.2">
      <c r="C5653" s="152"/>
      <c r="D5653" s="152"/>
      <c r="E5653" s="152"/>
      <c r="F5653" s="153"/>
      <c r="G5653" s="153"/>
      <c r="H5653" s="154"/>
      <c r="I5653" s="152"/>
    </row>
    <row r="5654" spans="3:9" x14ac:dyDescent="0.2">
      <c r="C5654" s="152"/>
      <c r="D5654" s="152"/>
      <c r="E5654" s="152"/>
      <c r="F5654" s="153"/>
      <c r="G5654" s="153"/>
      <c r="H5654" s="154"/>
      <c r="I5654" s="152"/>
    </row>
    <row r="5655" spans="3:9" x14ac:dyDescent="0.2">
      <c r="C5655" s="152"/>
      <c r="D5655" s="152"/>
      <c r="E5655" s="152"/>
      <c r="F5655" s="153"/>
      <c r="G5655" s="153"/>
      <c r="H5655" s="154"/>
      <c r="I5655" s="152"/>
    </row>
    <row r="5656" spans="3:9" x14ac:dyDescent="0.2">
      <c r="C5656" s="152"/>
      <c r="D5656" s="152"/>
      <c r="E5656" s="152"/>
      <c r="F5656" s="153"/>
      <c r="G5656" s="153"/>
      <c r="H5656" s="154"/>
      <c r="I5656" s="152"/>
    </row>
    <row r="5657" spans="3:9" x14ac:dyDescent="0.2">
      <c r="C5657" s="152"/>
      <c r="D5657" s="152"/>
      <c r="E5657" s="152"/>
      <c r="F5657" s="153"/>
      <c r="G5657" s="153"/>
      <c r="H5657" s="154"/>
      <c r="I5657" s="152"/>
    </row>
    <row r="5658" spans="3:9" x14ac:dyDescent="0.2">
      <c r="C5658" s="152"/>
      <c r="D5658" s="152"/>
      <c r="E5658" s="152"/>
      <c r="F5658" s="153"/>
      <c r="G5658" s="153"/>
      <c r="H5658" s="154"/>
      <c r="I5658" s="152"/>
    </row>
    <row r="5659" spans="3:9" x14ac:dyDescent="0.2">
      <c r="C5659" s="152"/>
      <c r="D5659" s="152"/>
      <c r="E5659" s="152"/>
      <c r="F5659" s="153"/>
      <c r="G5659" s="153"/>
      <c r="H5659" s="154"/>
      <c r="I5659" s="152"/>
    </row>
    <row r="5660" spans="3:9" x14ac:dyDescent="0.2">
      <c r="C5660" s="152"/>
      <c r="D5660" s="152"/>
      <c r="E5660" s="152"/>
      <c r="F5660" s="153"/>
      <c r="G5660" s="153"/>
      <c r="H5660" s="154"/>
      <c r="I5660" s="152"/>
    </row>
    <row r="5661" spans="3:9" x14ac:dyDescent="0.2">
      <c r="C5661" s="152"/>
      <c r="D5661" s="152"/>
      <c r="E5661" s="152"/>
      <c r="F5661" s="153"/>
      <c r="G5661" s="153"/>
      <c r="H5661" s="154"/>
      <c r="I5661" s="152"/>
    </row>
    <row r="5662" spans="3:9" x14ac:dyDescent="0.2">
      <c r="C5662" s="152"/>
      <c r="D5662" s="152"/>
      <c r="E5662" s="152"/>
      <c r="F5662" s="153"/>
      <c r="G5662" s="153"/>
      <c r="H5662" s="154"/>
      <c r="I5662" s="152"/>
    </row>
    <row r="5663" spans="3:9" x14ac:dyDescent="0.2">
      <c r="C5663" s="152"/>
      <c r="D5663" s="152"/>
      <c r="E5663" s="152"/>
      <c r="F5663" s="153"/>
      <c r="G5663" s="153"/>
      <c r="H5663" s="154"/>
      <c r="I5663" s="152"/>
    </row>
    <row r="5664" spans="3:9" x14ac:dyDescent="0.2">
      <c r="C5664" s="152"/>
      <c r="D5664" s="152"/>
      <c r="E5664" s="152"/>
      <c r="F5664" s="153"/>
      <c r="G5664" s="153"/>
      <c r="H5664" s="154"/>
      <c r="I5664" s="152"/>
    </row>
    <row r="5665" spans="3:9" x14ac:dyDescent="0.2">
      <c r="C5665" s="152"/>
      <c r="D5665" s="152"/>
      <c r="E5665" s="152"/>
      <c r="F5665" s="153"/>
      <c r="G5665" s="153"/>
      <c r="H5665" s="154"/>
      <c r="I5665" s="152"/>
    </row>
    <row r="5666" spans="3:9" x14ac:dyDescent="0.2">
      <c r="C5666" s="152"/>
      <c r="D5666" s="152"/>
      <c r="E5666" s="152"/>
      <c r="F5666" s="153"/>
      <c r="G5666" s="153"/>
      <c r="H5666" s="154"/>
      <c r="I5666" s="152"/>
    </row>
    <row r="5667" spans="3:9" x14ac:dyDescent="0.2">
      <c r="C5667" s="152"/>
      <c r="D5667" s="152"/>
      <c r="E5667" s="152"/>
      <c r="F5667" s="153"/>
      <c r="G5667" s="153"/>
      <c r="H5667" s="154"/>
      <c r="I5667" s="152"/>
    </row>
    <row r="5668" spans="3:9" x14ac:dyDescent="0.2">
      <c r="C5668" s="152"/>
      <c r="D5668" s="152"/>
      <c r="E5668" s="152"/>
      <c r="F5668" s="153"/>
      <c r="G5668" s="153"/>
      <c r="H5668" s="154"/>
      <c r="I5668" s="152"/>
    </row>
    <row r="5669" spans="3:9" x14ac:dyDescent="0.2">
      <c r="C5669" s="152"/>
      <c r="D5669" s="152"/>
      <c r="E5669" s="152"/>
      <c r="F5669" s="153"/>
      <c r="G5669" s="153"/>
      <c r="H5669" s="154"/>
      <c r="I5669" s="152"/>
    </row>
    <row r="5670" spans="3:9" x14ac:dyDescent="0.2">
      <c r="C5670" s="152"/>
      <c r="D5670" s="152"/>
      <c r="E5670" s="152"/>
      <c r="F5670" s="153"/>
      <c r="G5670" s="153"/>
      <c r="H5670" s="154"/>
      <c r="I5670" s="152"/>
    </row>
    <row r="5671" spans="3:9" x14ac:dyDescent="0.2">
      <c r="C5671" s="152"/>
      <c r="D5671" s="152"/>
      <c r="E5671" s="152"/>
      <c r="F5671" s="153"/>
      <c r="G5671" s="153"/>
      <c r="H5671" s="154"/>
      <c r="I5671" s="152"/>
    </row>
    <row r="5672" spans="3:9" x14ac:dyDescent="0.2">
      <c r="C5672" s="152"/>
      <c r="D5672" s="152"/>
      <c r="E5672" s="152"/>
      <c r="F5672" s="153"/>
      <c r="G5672" s="153"/>
      <c r="H5672" s="154"/>
      <c r="I5672" s="152"/>
    </row>
    <row r="5673" spans="3:9" x14ac:dyDescent="0.2">
      <c r="C5673" s="152"/>
      <c r="D5673" s="152"/>
      <c r="E5673" s="152"/>
      <c r="F5673" s="153"/>
      <c r="G5673" s="153"/>
      <c r="H5673" s="154"/>
      <c r="I5673" s="152"/>
    </row>
    <row r="5674" spans="3:9" x14ac:dyDescent="0.2">
      <c r="C5674" s="152"/>
      <c r="D5674" s="152"/>
      <c r="E5674" s="152"/>
      <c r="F5674" s="153"/>
      <c r="G5674" s="153"/>
      <c r="H5674" s="154"/>
      <c r="I5674" s="152"/>
    </row>
    <row r="5675" spans="3:9" x14ac:dyDescent="0.2">
      <c r="C5675" s="152"/>
      <c r="D5675" s="152"/>
      <c r="E5675" s="152"/>
      <c r="F5675" s="153"/>
      <c r="G5675" s="153"/>
      <c r="H5675" s="154"/>
      <c r="I5675" s="152"/>
    </row>
    <row r="5676" spans="3:9" x14ac:dyDescent="0.2">
      <c r="C5676" s="152"/>
      <c r="D5676" s="152"/>
      <c r="E5676" s="152"/>
      <c r="F5676" s="153"/>
      <c r="G5676" s="153"/>
      <c r="H5676" s="154"/>
      <c r="I5676" s="152"/>
    </row>
    <row r="5677" spans="3:9" x14ac:dyDescent="0.2">
      <c r="C5677" s="152"/>
      <c r="D5677" s="152"/>
      <c r="E5677" s="152"/>
      <c r="F5677" s="153"/>
      <c r="G5677" s="153"/>
      <c r="H5677" s="154"/>
      <c r="I5677" s="152"/>
    </row>
    <row r="5678" spans="3:9" x14ac:dyDescent="0.2">
      <c r="C5678" s="152"/>
      <c r="D5678" s="152"/>
      <c r="E5678" s="152"/>
      <c r="F5678" s="153"/>
      <c r="G5678" s="153"/>
      <c r="H5678" s="154"/>
      <c r="I5678" s="152"/>
    </row>
    <row r="5679" spans="3:9" x14ac:dyDescent="0.2">
      <c r="C5679" s="152"/>
      <c r="D5679" s="152"/>
      <c r="E5679" s="152"/>
      <c r="F5679" s="153"/>
      <c r="G5679" s="153"/>
      <c r="H5679" s="154"/>
      <c r="I5679" s="152"/>
    </row>
    <row r="5680" spans="3:9" x14ac:dyDescent="0.2">
      <c r="C5680" s="152"/>
      <c r="D5680" s="152"/>
      <c r="E5680" s="152"/>
      <c r="F5680" s="153"/>
      <c r="G5680" s="153"/>
      <c r="H5680" s="154"/>
      <c r="I5680" s="152"/>
    </row>
    <row r="5681" spans="3:9" x14ac:dyDescent="0.2">
      <c r="C5681" s="152"/>
      <c r="D5681" s="152"/>
      <c r="E5681" s="152"/>
      <c r="F5681" s="153"/>
      <c r="G5681" s="153"/>
      <c r="H5681" s="154"/>
      <c r="I5681" s="152"/>
    </row>
    <row r="5682" spans="3:9" x14ac:dyDescent="0.2">
      <c r="C5682" s="152"/>
      <c r="D5682" s="152"/>
      <c r="E5682" s="152"/>
      <c r="F5682" s="153"/>
      <c r="G5682" s="153"/>
      <c r="H5682" s="154"/>
      <c r="I5682" s="152"/>
    </row>
    <row r="5683" spans="3:9" x14ac:dyDescent="0.2">
      <c r="C5683" s="152"/>
      <c r="D5683" s="152"/>
      <c r="E5683" s="152"/>
      <c r="F5683" s="153"/>
      <c r="G5683" s="153"/>
      <c r="H5683" s="154"/>
      <c r="I5683" s="152"/>
    </row>
    <row r="5684" spans="3:9" x14ac:dyDescent="0.2">
      <c r="C5684" s="152"/>
      <c r="D5684" s="152"/>
      <c r="E5684" s="152"/>
      <c r="F5684" s="153"/>
      <c r="G5684" s="153"/>
      <c r="H5684" s="154"/>
      <c r="I5684" s="152"/>
    </row>
    <row r="5685" spans="3:9" x14ac:dyDescent="0.2">
      <c r="C5685" s="152"/>
      <c r="D5685" s="152"/>
      <c r="E5685" s="152"/>
      <c r="F5685" s="153"/>
      <c r="G5685" s="153"/>
      <c r="H5685" s="154"/>
      <c r="I5685" s="152"/>
    </row>
    <row r="5686" spans="3:9" x14ac:dyDescent="0.2">
      <c r="C5686" s="152"/>
      <c r="D5686" s="152"/>
      <c r="E5686" s="152"/>
      <c r="F5686" s="153"/>
      <c r="G5686" s="153"/>
      <c r="H5686" s="154"/>
      <c r="I5686" s="152"/>
    </row>
    <row r="5687" spans="3:9" x14ac:dyDescent="0.2">
      <c r="C5687" s="152"/>
      <c r="D5687" s="152"/>
      <c r="E5687" s="152"/>
      <c r="F5687" s="153"/>
      <c r="G5687" s="153"/>
      <c r="H5687" s="154"/>
      <c r="I5687" s="152"/>
    </row>
    <row r="5688" spans="3:9" x14ac:dyDescent="0.2">
      <c r="C5688" s="152"/>
      <c r="D5688" s="152"/>
      <c r="E5688" s="152"/>
      <c r="F5688" s="153"/>
      <c r="G5688" s="153"/>
      <c r="H5688" s="154"/>
      <c r="I5688" s="152"/>
    </row>
    <row r="5689" spans="3:9" x14ac:dyDescent="0.2">
      <c r="C5689" s="152"/>
      <c r="D5689" s="152"/>
      <c r="E5689" s="152"/>
      <c r="F5689" s="153"/>
      <c r="G5689" s="153"/>
      <c r="H5689" s="154"/>
      <c r="I5689" s="152"/>
    </row>
    <row r="5690" spans="3:9" x14ac:dyDescent="0.2">
      <c r="C5690" s="152"/>
      <c r="D5690" s="152"/>
      <c r="E5690" s="152"/>
      <c r="F5690" s="153"/>
      <c r="G5690" s="153"/>
      <c r="H5690" s="154"/>
      <c r="I5690" s="152"/>
    </row>
    <row r="5691" spans="3:9" x14ac:dyDescent="0.2">
      <c r="C5691" s="152"/>
      <c r="D5691" s="152"/>
      <c r="E5691" s="152"/>
      <c r="F5691" s="153"/>
      <c r="G5691" s="153"/>
      <c r="H5691" s="154"/>
      <c r="I5691" s="152"/>
    </row>
    <row r="5692" spans="3:9" x14ac:dyDescent="0.2">
      <c r="C5692" s="152"/>
      <c r="D5692" s="152"/>
      <c r="E5692" s="152"/>
      <c r="F5692" s="153"/>
      <c r="G5692" s="153"/>
      <c r="H5692" s="154"/>
      <c r="I5692" s="152"/>
    </row>
    <row r="5693" spans="3:9" x14ac:dyDescent="0.2">
      <c r="C5693" s="152"/>
      <c r="D5693" s="152"/>
      <c r="E5693" s="152"/>
      <c r="F5693" s="153"/>
      <c r="G5693" s="153"/>
      <c r="H5693" s="154"/>
      <c r="I5693" s="152"/>
    </row>
    <row r="5694" spans="3:9" x14ac:dyDescent="0.2">
      <c r="C5694" s="152"/>
      <c r="D5694" s="152"/>
      <c r="E5694" s="152"/>
      <c r="F5694" s="153"/>
      <c r="G5694" s="153"/>
      <c r="H5694" s="154"/>
      <c r="I5694" s="152"/>
    </row>
    <row r="5695" spans="3:9" x14ac:dyDescent="0.2">
      <c r="C5695" s="152"/>
      <c r="D5695" s="152"/>
      <c r="E5695" s="152"/>
      <c r="F5695" s="153"/>
      <c r="G5695" s="153"/>
      <c r="H5695" s="154"/>
      <c r="I5695" s="152"/>
    </row>
    <row r="5696" spans="3:9" x14ac:dyDescent="0.2">
      <c r="C5696" s="152"/>
      <c r="D5696" s="152"/>
      <c r="E5696" s="152"/>
      <c r="F5696" s="153"/>
      <c r="G5696" s="153"/>
      <c r="H5696" s="154"/>
      <c r="I5696" s="152"/>
    </row>
    <row r="5697" spans="3:9" x14ac:dyDescent="0.2">
      <c r="C5697" s="152"/>
      <c r="D5697" s="152"/>
      <c r="E5697" s="152"/>
      <c r="F5697" s="153"/>
      <c r="G5697" s="153"/>
      <c r="H5697" s="154"/>
      <c r="I5697" s="152"/>
    </row>
    <row r="5698" spans="3:9" x14ac:dyDescent="0.2">
      <c r="C5698" s="152"/>
      <c r="D5698" s="152"/>
      <c r="E5698" s="152"/>
      <c r="F5698" s="153"/>
      <c r="G5698" s="153"/>
      <c r="H5698" s="154"/>
      <c r="I5698" s="152"/>
    </row>
    <row r="5699" spans="3:9" x14ac:dyDescent="0.2">
      <c r="C5699" s="152"/>
      <c r="D5699" s="152"/>
      <c r="E5699" s="152"/>
      <c r="F5699" s="153"/>
      <c r="G5699" s="153"/>
      <c r="H5699" s="154"/>
      <c r="I5699" s="152"/>
    </row>
    <row r="5700" spans="3:9" x14ac:dyDescent="0.2">
      <c r="C5700" s="152"/>
      <c r="D5700" s="152"/>
      <c r="E5700" s="152"/>
      <c r="F5700" s="153"/>
      <c r="G5700" s="153"/>
      <c r="H5700" s="154"/>
      <c r="I5700" s="152"/>
    </row>
    <row r="5701" spans="3:9" x14ac:dyDescent="0.2">
      <c r="C5701" s="152"/>
      <c r="D5701" s="152"/>
      <c r="E5701" s="152"/>
      <c r="F5701" s="153"/>
      <c r="G5701" s="153"/>
      <c r="H5701" s="154"/>
      <c r="I5701" s="152"/>
    </row>
    <row r="5702" spans="3:9" x14ac:dyDescent="0.2">
      <c r="C5702" s="152"/>
      <c r="D5702" s="152"/>
      <c r="E5702" s="152"/>
      <c r="F5702" s="153"/>
      <c r="G5702" s="153"/>
      <c r="H5702" s="154"/>
      <c r="I5702" s="152"/>
    </row>
    <row r="5703" spans="3:9" x14ac:dyDescent="0.2">
      <c r="C5703" s="152"/>
      <c r="D5703" s="152"/>
      <c r="E5703" s="152"/>
      <c r="F5703" s="153"/>
      <c r="G5703" s="153"/>
      <c r="H5703" s="154"/>
      <c r="I5703" s="152"/>
    </row>
    <row r="5704" spans="3:9" x14ac:dyDescent="0.2">
      <c r="C5704" s="152"/>
      <c r="D5704" s="152"/>
      <c r="E5704" s="152"/>
      <c r="F5704" s="153"/>
      <c r="G5704" s="153"/>
      <c r="H5704" s="154"/>
      <c r="I5704" s="152"/>
    </row>
    <row r="5705" spans="3:9" x14ac:dyDescent="0.2">
      <c r="C5705" s="152"/>
      <c r="D5705" s="152"/>
      <c r="E5705" s="152"/>
      <c r="F5705" s="153"/>
      <c r="G5705" s="153"/>
      <c r="H5705" s="154"/>
      <c r="I5705" s="152"/>
    </row>
    <row r="5706" spans="3:9" x14ac:dyDescent="0.2">
      <c r="C5706" s="152"/>
      <c r="D5706" s="152"/>
      <c r="E5706" s="152"/>
      <c r="F5706" s="153"/>
      <c r="G5706" s="153"/>
      <c r="H5706" s="154"/>
      <c r="I5706" s="152"/>
    </row>
    <row r="5707" spans="3:9" x14ac:dyDescent="0.2">
      <c r="C5707" s="152"/>
      <c r="D5707" s="152"/>
      <c r="E5707" s="152"/>
      <c r="F5707" s="153"/>
      <c r="G5707" s="153"/>
      <c r="H5707" s="154"/>
      <c r="I5707" s="152"/>
    </row>
    <row r="5708" spans="3:9" x14ac:dyDescent="0.2">
      <c r="C5708" s="152"/>
      <c r="D5708" s="152"/>
      <c r="E5708" s="152"/>
      <c r="F5708" s="153"/>
      <c r="G5708" s="153"/>
      <c r="H5708" s="154"/>
      <c r="I5708" s="152"/>
    </row>
    <row r="5709" spans="3:9" x14ac:dyDescent="0.2">
      <c r="C5709" s="152"/>
      <c r="D5709" s="152"/>
      <c r="E5709" s="152"/>
      <c r="F5709" s="153"/>
      <c r="G5709" s="153"/>
      <c r="H5709" s="154"/>
      <c r="I5709" s="152"/>
    </row>
    <row r="5710" spans="3:9" x14ac:dyDescent="0.2">
      <c r="C5710" s="152"/>
      <c r="D5710" s="152"/>
      <c r="E5710" s="152"/>
      <c r="F5710" s="153"/>
      <c r="G5710" s="153"/>
      <c r="H5710" s="154"/>
      <c r="I5710" s="152"/>
    </row>
    <row r="5711" spans="3:9" x14ac:dyDescent="0.2">
      <c r="C5711" s="152"/>
      <c r="D5711" s="152"/>
      <c r="E5711" s="152"/>
      <c r="F5711" s="153"/>
      <c r="G5711" s="153"/>
      <c r="H5711" s="154"/>
      <c r="I5711" s="152"/>
    </row>
    <row r="5712" spans="3:9" x14ac:dyDescent="0.2">
      <c r="C5712" s="152"/>
      <c r="D5712" s="152"/>
      <c r="E5712" s="152"/>
      <c r="F5712" s="153"/>
      <c r="G5712" s="153"/>
      <c r="H5712" s="154"/>
      <c r="I5712" s="152"/>
    </row>
    <row r="5713" spans="3:9" x14ac:dyDescent="0.2">
      <c r="C5713" s="152"/>
      <c r="D5713" s="152"/>
      <c r="E5713" s="152"/>
      <c r="F5713" s="153"/>
      <c r="G5713" s="153"/>
      <c r="H5713" s="154"/>
      <c r="I5713" s="152"/>
    </row>
    <row r="5714" spans="3:9" x14ac:dyDescent="0.2">
      <c r="C5714" s="152"/>
      <c r="D5714" s="152"/>
      <c r="E5714" s="152"/>
      <c r="F5714" s="153"/>
      <c r="G5714" s="153"/>
      <c r="H5714" s="154"/>
      <c r="I5714" s="152"/>
    </row>
    <row r="5715" spans="3:9" x14ac:dyDescent="0.2">
      <c r="C5715" s="152"/>
      <c r="D5715" s="152"/>
      <c r="E5715" s="152"/>
      <c r="F5715" s="153"/>
      <c r="G5715" s="153"/>
      <c r="H5715" s="154"/>
      <c r="I5715" s="152"/>
    </row>
    <row r="5716" spans="3:9" x14ac:dyDescent="0.2">
      <c r="C5716" s="152"/>
      <c r="D5716" s="152"/>
      <c r="E5716" s="152"/>
      <c r="F5716" s="153"/>
      <c r="G5716" s="153"/>
      <c r="H5716" s="154"/>
      <c r="I5716" s="152"/>
    </row>
    <row r="5717" spans="3:9" x14ac:dyDescent="0.2">
      <c r="C5717" s="152"/>
      <c r="D5717" s="152"/>
      <c r="E5717" s="152"/>
      <c r="F5717" s="153"/>
      <c r="G5717" s="153"/>
      <c r="H5717" s="154"/>
      <c r="I5717" s="152"/>
    </row>
    <row r="5718" spans="3:9" x14ac:dyDescent="0.2">
      <c r="C5718" s="152"/>
      <c r="D5718" s="152"/>
      <c r="E5718" s="152"/>
      <c r="F5718" s="153"/>
      <c r="G5718" s="153"/>
      <c r="H5718" s="154"/>
      <c r="I5718" s="152"/>
    </row>
    <row r="5719" spans="3:9" x14ac:dyDescent="0.2">
      <c r="C5719" s="152"/>
      <c r="D5719" s="152"/>
      <c r="E5719" s="152"/>
      <c r="F5719" s="153"/>
      <c r="G5719" s="153"/>
      <c r="H5719" s="154"/>
      <c r="I5719" s="152"/>
    </row>
    <row r="5720" spans="3:9" x14ac:dyDescent="0.2">
      <c r="C5720" s="152"/>
      <c r="D5720" s="152"/>
      <c r="E5720" s="152"/>
      <c r="F5720" s="153"/>
      <c r="G5720" s="153"/>
      <c r="H5720" s="154"/>
      <c r="I5720" s="152"/>
    </row>
    <row r="5721" spans="3:9" x14ac:dyDescent="0.2">
      <c r="C5721" s="152"/>
      <c r="D5721" s="152"/>
      <c r="E5721" s="152"/>
      <c r="F5721" s="153"/>
      <c r="G5721" s="153"/>
      <c r="H5721" s="154"/>
      <c r="I5721" s="152"/>
    </row>
    <row r="5722" spans="3:9" x14ac:dyDescent="0.2">
      <c r="C5722" s="152"/>
      <c r="D5722" s="152"/>
      <c r="E5722" s="152"/>
      <c r="F5722" s="153"/>
      <c r="G5722" s="153"/>
      <c r="H5722" s="154"/>
      <c r="I5722" s="152"/>
    </row>
    <row r="5723" spans="3:9" x14ac:dyDescent="0.2">
      <c r="C5723" s="152"/>
      <c r="D5723" s="152"/>
      <c r="E5723" s="152"/>
      <c r="F5723" s="153"/>
      <c r="G5723" s="153"/>
      <c r="H5723" s="154"/>
      <c r="I5723" s="152"/>
    </row>
    <row r="5724" spans="3:9" x14ac:dyDescent="0.2">
      <c r="C5724" s="152"/>
      <c r="D5724" s="152"/>
      <c r="E5724" s="152"/>
      <c r="F5724" s="153"/>
      <c r="G5724" s="153"/>
      <c r="H5724" s="154"/>
      <c r="I5724" s="152"/>
    </row>
    <row r="5725" spans="3:9" x14ac:dyDescent="0.2">
      <c r="C5725" s="152"/>
      <c r="D5725" s="152"/>
      <c r="E5725" s="152"/>
      <c r="F5725" s="153"/>
      <c r="G5725" s="153"/>
      <c r="H5725" s="154"/>
      <c r="I5725" s="152"/>
    </row>
    <row r="5726" spans="3:9" x14ac:dyDescent="0.2">
      <c r="C5726" s="152"/>
      <c r="D5726" s="152"/>
      <c r="E5726" s="152"/>
      <c r="F5726" s="153"/>
      <c r="G5726" s="153"/>
      <c r="H5726" s="154"/>
      <c r="I5726" s="152"/>
    </row>
    <row r="5727" spans="3:9" x14ac:dyDescent="0.2">
      <c r="C5727" s="152"/>
      <c r="D5727" s="152"/>
      <c r="E5727" s="152"/>
      <c r="F5727" s="153"/>
      <c r="G5727" s="153"/>
      <c r="H5727" s="154"/>
      <c r="I5727" s="152"/>
    </row>
    <row r="5728" spans="3:9" x14ac:dyDescent="0.2">
      <c r="C5728" s="152"/>
      <c r="D5728" s="152"/>
      <c r="E5728" s="152"/>
      <c r="F5728" s="153"/>
      <c r="G5728" s="153"/>
      <c r="H5728" s="154"/>
      <c r="I5728" s="152"/>
    </row>
    <row r="5729" spans="3:9" x14ac:dyDescent="0.2">
      <c r="C5729" s="152"/>
      <c r="D5729" s="152"/>
      <c r="E5729" s="152"/>
      <c r="F5729" s="153"/>
      <c r="G5729" s="153"/>
      <c r="H5729" s="154"/>
      <c r="I5729" s="152"/>
    </row>
    <row r="5730" spans="3:9" x14ac:dyDescent="0.2">
      <c r="C5730" s="152"/>
      <c r="D5730" s="152"/>
      <c r="E5730" s="152"/>
      <c r="F5730" s="153"/>
      <c r="G5730" s="153"/>
      <c r="H5730" s="154"/>
      <c r="I5730" s="152"/>
    </row>
    <row r="5731" spans="3:9" x14ac:dyDescent="0.2">
      <c r="C5731" s="152"/>
      <c r="D5731" s="152"/>
      <c r="E5731" s="152"/>
      <c r="F5731" s="153"/>
      <c r="G5731" s="153"/>
      <c r="H5731" s="154"/>
      <c r="I5731" s="152"/>
    </row>
    <row r="5732" spans="3:9" x14ac:dyDescent="0.2">
      <c r="C5732" s="152"/>
      <c r="D5732" s="152"/>
      <c r="E5732" s="152"/>
      <c r="F5732" s="153"/>
      <c r="G5732" s="153"/>
      <c r="H5732" s="154"/>
      <c r="I5732" s="152"/>
    </row>
    <row r="5733" spans="3:9" x14ac:dyDescent="0.2">
      <c r="C5733" s="152"/>
      <c r="D5733" s="152"/>
      <c r="E5733" s="152"/>
      <c r="F5733" s="153"/>
      <c r="G5733" s="153"/>
      <c r="H5733" s="154"/>
      <c r="I5733" s="152"/>
    </row>
    <row r="5734" spans="3:9" x14ac:dyDescent="0.2">
      <c r="C5734" s="152"/>
      <c r="D5734" s="152"/>
      <c r="E5734" s="152"/>
      <c r="F5734" s="153"/>
      <c r="G5734" s="153"/>
      <c r="H5734" s="154"/>
      <c r="I5734" s="152"/>
    </row>
    <row r="5735" spans="3:9" x14ac:dyDescent="0.2">
      <c r="C5735" s="152"/>
      <c r="D5735" s="152"/>
      <c r="E5735" s="152"/>
      <c r="F5735" s="153"/>
      <c r="G5735" s="153"/>
      <c r="H5735" s="154"/>
      <c r="I5735" s="152"/>
    </row>
    <row r="5736" spans="3:9" x14ac:dyDescent="0.2">
      <c r="C5736" s="152"/>
      <c r="D5736" s="152"/>
      <c r="E5736" s="152"/>
      <c r="F5736" s="153"/>
      <c r="G5736" s="153"/>
      <c r="H5736" s="154"/>
      <c r="I5736" s="152"/>
    </row>
    <row r="5737" spans="3:9" x14ac:dyDescent="0.2">
      <c r="C5737" s="152"/>
      <c r="D5737" s="152"/>
      <c r="E5737" s="152"/>
      <c r="F5737" s="153"/>
      <c r="G5737" s="153"/>
      <c r="H5737" s="154"/>
      <c r="I5737" s="152"/>
    </row>
    <row r="5738" spans="3:9" x14ac:dyDescent="0.2">
      <c r="C5738" s="152"/>
      <c r="D5738" s="152"/>
      <c r="E5738" s="152"/>
      <c r="F5738" s="153"/>
      <c r="G5738" s="153"/>
      <c r="H5738" s="154"/>
      <c r="I5738" s="152"/>
    </row>
    <row r="5739" spans="3:9" x14ac:dyDescent="0.2">
      <c r="C5739" s="152"/>
      <c r="D5739" s="152"/>
      <c r="E5739" s="152"/>
      <c r="F5739" s="153"/>
      <c r="G5739" s="153"/>
      <c r="H5739" s="154"/>
      <c r="I5739" s="152"/>
    </row>
    <row r="5740" spans="3:9" x14ac:dyDescent="0.2">
      <c r="C5740" s="152"/>
      <c r="D5740" s="152"/>
      <c r="E5740" s="152"/>
      <c r="F5740" s="153"/>
      <c r="G5740" s="153"/>
      <c r="H5740" s="154"/>
      <c r="I5740" s="152"/>
    </row>
    <row r="5741" spans="3:9" x14ac:dyDescent="0.2">
      <c r="C5741" s="152"/>
      <c r="D5741" s="152"/>
      <c r="E5741" s="152"/>
      <c r="F5741" s="153"/>
      <c r="G5741" s="153"/>
      <c r="H5741" s="154"/>
      <c r="I5741" s="152"/>
    </row>
    <row r="5742" spans="3:9" x14ac:dyDescent="0.2">
      <c r="C5742" s="152"/>
      <c r="D5742" s="152"/>
      <c r="E5742" s="152"/>
      <c r="F5742" s="153"/>
      <c r="G5742" s="153"/>
      <c r="H5742" s="154"/>
      <c r="I5742" s="152"/>
    </row>
    <row r="5743" spans="3:9" x14ac:dyDescent="0.2">
      <c r="C5743" s="152"/>
      <c r="D5743" s="152"/>
      <c r="E5743" s="152"/>
      <c r="F5743" s="153"/>
      <c r="G5743" s="153"/>
      <c r="H5743" s="154"/>
      <c r="I5743" s="152"/>
    </row>
    <row r="5744" spans="3:9" x14ac:dyDescent="0.2">
      <c r="C5744" s="152"/>
      <c r="D5744" s="152"/>
      <c r="E5744" s="152"/>
      <c r="F5744" s="153"/>
      <c r="G5744" s="153"/>
      <c r="H5744" s="154"/>
      <c r="I5744" s="152"/>
    </row>
    <row r="5745" spans="3:9" x14ac:dyDescent="0.2">
      <c r="C5745" s="152"/>
      <c r="D5745" s="152"/>
      <c r="E5745" s="152"/>
      <c r="F5745" s="153"/>
      <c r="G5745" s="153"/>
      <c r="H5745" s="154"/>
      <c r="I5745" s="152"/>
    </row>
    <row r="5746" spans="3:9" x14ac:dyDescent="0.2">
      <c r="C5746" s="152"/>
      <c r="D5746" s="152"/>
      <c r="E5746" s="152"/>
      <c r="F5746" s="153"/>
      <c r="G5746" s="153"/>
      <c r="H5746" s="154"/>
      <c r="I5746" s="152"/>
    </row>
    <row r="5747" spans="3:9" x14ac:dyDescent="0.2">
      <c r="C5747" s="152"/>
      <c r="D5747" s="152"/>
      <c r="E5747" s="152"/>
      <c r="F5747" s="153"/>
      <c r="G5747" s="153"/>
      <c r="H5747" s="154"/>
      <c r="I5747" s="152"/>
    </row>
    <row r="5748" spans="3:9" x14ac:dyDescent="0.2">
      <c r="C5748" s="152"/>
      <c r="D5748" s="152"/>
      <c r="E5748" s="152"/>
      <c r="F5748" s="153"/>
      <c r="G5748" s="153"/>
      <c r="H5748" s="154"/>
      <c r="I5748" s="152"/>
    </row>
    <row r="5749" spans="3:9" x14ac:dyDescent="0.2">
      <c r="C5749" s="152"/>
      <c r="D5749" s="152"/>
      <c r="E5749" s="152"/>
      <c r="F5749" s="153"/>
      <c r="G5749" s="153"/>
      <c r="H5749" s="154"/>
      <c r="I5749" s="152"/>
    </row>
    <row r="5750" spans="3:9" x14ac:dyDescent="0.2">
      <c r="C5750" s="152"/>
      <c r="D5750" s="152"/>
      <c r="E5750" s="152"/>
      <c r="F5750" s="153"/>
      <c r="G5750" s="153"/>
      <c r="H5750" s="154"/>
      <c r="I5750" s="152"/>
    </row>
    <row r="5751" spans="3:9" x14ac:dyDescent="0.2">
      <c r="C5751" s="152"/>
      <c r="D5751" s="152"/>
      <c r="E5751" s="152"/>
      <c r="F5751" s="153"/>
      <c r="G5751" s="153"/>
      <c r="H5751" s="154"/>
      <c r="I5751" s="152"/>
    </row>
    <row r="5752" spans="3:9" x14ac:dyDescent="0.2">
      <c r="C5752" s="152"/>
      <c r="D5752" s="152"/>
      <c r="E5752" s="152"/>
      <c r="F5752" s="153"/>
      <c r="G5752" s="153"/>
      <c r="H5752" s="154"/>
      <c r="I5752" s="152"/>
    </row>
    <row r="5753" spans="3:9" x14ac:dyDescent="0.2">
      <c r="C5753" s="152"/>
      <c r="D5753" s="152"/>
      <c r="E5753" s="152"/>
      <c r="F5753" s="153"/>
      <c r="G5753" s="153"/>
      <c r="H5753" s="154"/>
      <c r="I5753" s="152"/>
    </row>
    <row r="5754" spans="3:9" x14ac:dyDescent="0.2">
      <c r="C5754" s="152"/>
      <c r="D5754" s="152"/>
      <c r="E5754" s="152"/>
      <c r="F5754" s="153"/>
      <c r="G5754" s="153"/>
      <c r="H5754" s="154"/>
      <c r="I5754" s="152"/>
    </row>
    <row r="5755" spans="3:9" x14ac:dyDescent="0.2">
      <c r="C5755" s="152"/>
      <c r="D5755" s="152"/>
      <c r="E5755" s="152"/>
      <c r="F5755" s="153"/>
      <c r="G5755" s="153"/>
      <c r="H5755" s="154"/>
      <c r="I5755" s="152"/>
    </row>
    <row r="5756" spans="3:9" x14ac:dyDescent="0.2">
      <c r="C5756" s="152"/>
      <c r="D5756" s="152"/>
      <c r="E5756" s="152"/>
      <c r="F5756" s="153"/>
      <c r="G5756" s="153"/>
      <c r="H5756" s="154"/>
      <c r="I5756" s="152"/>
    </row>
    <row r="5757" spans="3:9" x14ac:dyDescent="0.2">
      <c r="C5757" s="152"/>
      <c r="D5757" s="152"/>
      <c r="E5757" s="152"/>
      <c r="F5757" s="153"/>
      <c r="G5757" s="153"/>
      <c r="H5757" s="154"/>
      <c r="I5757" s="152"/>
    </row>
    <row r="5758" spans="3:9" x14ac:dyDescent="0.2">
      <c r="C5758" s="152"/>
      <c r="D5758" s="152"/>
      <c r="E5758" s="152"/>
      <c r="F5758" s="153"/>
      <c r="G5758" s="153"/>
      <c r="H5758" s="154"/>
      <c r="I5758" s="152"/>
    </row>
    <row r="5759" spans="3:9" x14ac:dyDescent="0.2">
      <c r="C5759" s="152"/>
      <c r="D5759" s="152"/>
      <c r="E5759" s="152"/>
      <c r="F5759" s="153"/>
      <c r="G5759" s="153"/>
      <c r="H5759" s="154"/>
      <c r="I5759" s="152"/>
    </row>
    <row r="5760" spans="3:9" x14ac:dyDescent="0.2">
      <c r="C5760" s="152"/>
      <c r="D5760" s="152"/>
      <c r="E5760" s="152"/>
      <c r="F5760" s="153"/>
      <c r="G5760" s="153"/>
      <c r="H5760" s="154"/>
      <c r="I5760" s="152"/>
    </row>
    <row r="5761" spans="3:9" x14ac:dyDescent="0.2">
      <c r="C5761" s="152"/>
      <c r="D5761" s="152"/>
      <c r="E5761" s="152"/>
      <c r="F5761" s="153"/>
      <c r="G5761" s="153"/>
      <c r="H5761" s="154"/>
      <c r="I5761" s="152"/>
    </row>
    <row r="5762" spans="3:9" x14ac:dyDescent="0.2">
      <c r="C5762" s="152"/>
      <c r="D5762" s="152"/>
      <c r="E5762" s="152"/>
      <c r="F5762" s="153"/>
      <c r="G5762" s="153"/>
      <c r="H5762" s="154"/>
      <c r="I5762" s="152"/>
    </row>
    <row r="5763" spans="3:9" x14ac:dyDescent="0.2">
      <c r="C5763" s="152"/>
      <c r="D5763" s="152"/>
      <c r="E5763" s="152"/>
      <c r="F5763" s="153"/>
      <c r="G5763" s="153"/>
      <c r="H5763" s="154"/>
      <c r="I5763" s="152"/>
    </row>
    <row r="5764" spans="3:9" x14ac:dyDescent="0.2">
      <c r="C5764" s="152"/>
      <c r="D5764" s="152"/>
      <c r="E5764" s="152"/>
      <c r="F5764" s="153"/>
      <c r="G5764" s="153"/>
      <c r="H5764" s="154"/>
      <c r="I5764" s="152"/>
    </row>
    <row r="5765" spans="3:9" x14ac:dyDescent="0.2">
      <c r="C5765" s="152"/>
      <c r="D5765" s="152"/>
      <c r="E5765" s="152"/>
      <c r="F5765" s="153"/>
      <c r="G5765" s="153"/>
      <c r="H5765" s="154"/>
      <c r="I5765" s="152"/>
    </row>
    <row r="5766" spans="3:9" x14ac:dyDescent="0.2">
      <c r="C5766" s="152"/>
      <c r="D5766" s="152"/>
      <c r="E5766" s="152"/>
      <c r="F5766" s="153"/>
      <c r="G5766" s="153"/>
      <c r="H5766" s="154"/>
      <c r="I5766" s="152"/>
    </row>
    <row r="5767" spans="3:9" x14ac:dyDescent="0.2">
      <c r="C5767" s="152"/>
      <c r="D5767" s="152"/>
      <c r="E5767" s="152"/>
      <c r="F5767" s="153"/>
      <c r="G5767" s="153"/>
      <c r="H5767" s="154"/>
      <c r="I5767" s="152"/>
    </row>
    <row r="5768" spans="3:9" x14ac:dyDescent="0.2">
      <c r="C5768" s="152"/>
      <c r="D5768" s="152"/>
      <c r="E5768" s="152"/>
      <c r="F5768" s="153"/>
      <c r="G5768" s="153"/>
      <c r="H5768" s="154"/>
      <c r="I5768" s="152"/>
    </row>
    <row r="5769" spans="3:9" x14ac:dyDescent="0.2">
      <c r="C5769" s="152"/>
      <c r="D5769" s="152"/>
      <c r="E5769" s="152"/>
      <c r="F5769" s="153"/>
      <c r="G5769" s="153"/>
      <c r="H5769" s="154"/>
      <c r="I5769" s="152"/>
    </row>
    <row r="5770" spans="3:9" x14ac:dyDescent="0.2">
      <c r="C5770" s="152"/>
      <c r="D5770" s="152"/>
      <c r="E5770" s="152"/>
      <c r="F5770" s="153"/>
      <c r="G5770" s="153"/>
      <c r="H5770" s="154"/>
      <c r="I5770" s="152"/>
    </row>
    <row r="5771" spans="3:9" x14ac:dyDescent="0.2">
      <c r="C5771" s="152"/>
      <c r="D5771" s="152"/>
      <c r="E5771" s="152"/>
      <c r="F5771" s="153"/>
      <c r="G5771" s="153"/>
      <c r="H5771" s="154"/>
      <c r="I5771" s="152"/>
    </row>
    <row r="5772" spans="3:9" x14ac:dyDescent="0.2">
      <c r="C5772" s="152"/>
      <c r="D5772" s="152"/>
      <c r="E5772" s="152"/>
      <c r="F5772" s="153"/>
      <c r="G5772" s="153"/>
      <c r="H5772" s="154"/>
      <c r="I5772" s="152"/>
    </row>
    <row r="5773" spans="3:9" x14ac:dyDescent="0.2">
      <c r="C5773" s="152"/>
      <c r="D5773" s="152"/>
      <c r="E5773" s="152"/>
      <c r="F5773" s="153"/>
      <c r="G5773" s="153"/>
      <c r="H5773" s="154"/>
      <c r="I5773" s="152"/>
    </row>
    <row r="5774" spans="3:9" x14ac:dyDescent="0.2">
      <c r="C5774" s="152"/>
      <c r="D5774" s="152"/>
      <c r="E5774" s="152"/>
      <c r="F5774" s="153"/>
      <c r="G5774" s="153"/>
      <c r="H5774" s="154"/>
      <c r="I5774" s="152"/>
    </row>
    <row r="5775" spans="3:9" x14ac:dyDescent="0.2">
      <c r="C5775" s="152"/>
      <c r="D5775" s="152"/>
      <c r="E5775" s="152"/>
      <c r="F5775" s="153"/>
      <c r="G5775" s="153"/>
      <c r="H5775" s="154"/>
      <c r="I5775" s="152"/>
    </row>
    <row r="5776" spans="3:9" x14ac:dyDescent="0.2">
      <c r="C5776" s="152"/>
      <c r="D5776" s="152"/>
      <c r="E5776" s="152"/>
      <c r="F5776" s="153"/>
      <c r="G5776" s="153"/>
      <c r="H5776" s="154"/>
      <c r="I5776" s="152"/>
    </row>
    <row r="5777" spans="3:9" x14ac:dyDescent="0.2">
      <c r="C5777" s="152"/>
      <c r="D5777" s="152"/>
      <c r="E5777" s="152"/>
      <c r="F5777" s="153"/>
      <c r="G5777" s="153"/>
      <c r="H5777" s="154"/>
      <c r="I5777" s="152"/>
    </row>
    <row r="5778" spans="3:9" x14ac:dyDescent="0.2">
      <c r="C5778" s="152"/>
      <c r="D5778" s="152"/>
      <c r="E5778" s="152"/>
      <c r="F5778" s="153"/>
      <c r="G5778" s="153"/>
      <c r="H5778" s="154"/>
      <c r="I5778" s="152"/>
    </row>
    <row r="5779" spans="3:9" x14ac:dyDescent="0.2">
      <c r="C5779" s="152"/>
      <c r="D5779" s="152"/>
      <c r="E5779" s="152"/>
      <c r="F5779" s="153"/>
      <c r="G5779" s="153"/>
      <c r="H5779" s="154"/>
      <c r="I5779" s="152"/>
    </row>
    <row r="5780" spans="3:9" x14ac:dyDescent="0.2">
      <c r="C5780" s="152"/>
      <c r="D5780" s="152"/>
      <c r="E5780" s="152"/>
      <c r="F5780" s="153"/>
      <c r="G5780" s="153"/>
      <c r="H5780" s="154"/>
      <c r="I5780" s="152"/>
    </row>
    <row r="5781" spans="3:9" x14ac:dyDescent="0.2">
      <c r="C5781" s="152"/>
      <c r="D5781" s="152"/>
      <c r="E5781" s="152"/>
      <c r="F5781" s="153"/>
      <c r="G5781" s="153"/>
      <c r="H5781" s="154"/>
      <c r="I5781" s="152"/>
    </row>
    <row r="5782" spans="3:9" x14ac:dyDescent="0.2">
      <c r="C5782" s="152"/>
      <c r="D5782" s="152"/>
      <c r="E5782" s="152"/>
      <c r="F5782" s="153"/>
      <c r="G5782" s="153"/>
      <c r="H5782" s="154"/>
      <c r="I5782" s="152"/>
    </row>
    <row r="5783" spans="3:9" x14ac:dyDescent="0.2">
      <c r="C5783" s="152"/>
      <c r="D5783" s="152"/>
      <c r="E5783" s="152"/>
      <c r="F5783" s="153"/>
      <c r="G5783" s="153"/>
      <c r="H5783" s="154"/>
      <c r="I5783" s="152"/>
    </row>
    <row r="5784" spans="3:9" x14ac:dyDescent="0.2">
      <c r="C5784" s="152"/>
      <c r="D5784" s="152"/>
      <c r="E5784" s="152"/>
      <c r="F5784" s="153"/>
      <c r="G5784" s="153"/>
      <c r="H5784" s="154"/>
      <c r="I5784" s="152"/>
    </row>
    <row r="5785" spans="3:9" x14ac:dyDescent="0.2">
      <c r="C5785" s="152"/>
      <c r="D5785" s="152"/>
      <c r="E5785" s="152"/>
      <c r="F5785" s="153"/>
      <c r="G5785" s="153"/>
      <c r="H5785" s="154"/>
      <c r="I5785" s="152"/>
    </row>
    <row r="5786" spans="3:9" x14ac:dyDescent="0.2">
      <c r="C5786" s="152"/>
      <c r="D5786" s="152"/>
      <c r="E5786" s="152"/>
      <c r="F5786" s="153"/>
      <c r="G5786" s="153"/>
      <c r="H5786" s="154"/>
      <c r="I5786" s="152"/>
    </row>
    <row r="5787" spans="3:9" x14ac:dyDescent="0.2">
      <c r="C5787" s="152"/>
      <c r="D5787" s="152"/>
      <c r="E5787" s="152"/>
      <c r="F5787" s="153"/>
      <c r="G5787" s="153"/>
      <c r="H5787" s="154"/>
      <c r="I5787" s="152"/>
    </row>
    <row r="5788" spans="3:9" x14ac:dyDescent="0.2">
      <c r="C5788" s="152"/>
      <c r="D5788" s="152"/>
      <c r="E5788" s="152"/>
      <c r="F5788" s="153"/>
      <c r="G5788" s="153"/>
      <c r="H5788" s="154"/>
      <c r="I5788" s="152"/>
    </row>
    <row r="5789" spans="3:9" x14ac:dyDescent="0.2">
      <c r="C5789" s="152"/>
      <c r="D5789" s="152"/>
      <c r="E5789" s="152"/>
      <c r="F5789" s="153"/>
      <c r="G5789" s="153"/>
      <c r="H5789" s="154"/>
      <c r="I5789" s="152"/>
    </row>
    <row r="5790" spans="3:9" x14ac:dyDescent="0.2">
      <c r="C5790" s="152"/>
      <c r="D5790" s="152"/>
      <c r="E5790" s="152"/>
      <c r="F5790" s="153"/>
      <c r="G5790" s="153"/>
      <c r="H5790" s="154"/>
      <c r="I5790" s="152"/>
    </row>
    <row r="5791" spans="3:9" x14ac:dyDescent="0.2">
      <c r="C5791" s="152"/>
      <c r="D5791" s="152"/>
      <c r="E5791" s="152"/>
      <c r="F5791" s="153"/>
      <c r="G5791" s="153"/>
      <c r="H5791" s="154"/>
      <c r="I5791" s="152"/>
    </row>
    <row r="5792" spans="3:9" x14ac:dyDescent="0.2">
      <c r="C5792" s="152"/>
      <c r="D5792" s="152"/>
      <c r="E5792" s="152"/>
      <c r="F5792" s="153"/>
      <c r="G5792" s="153"/>
      <c r="H5792" s="154"/>
      <c r="I5792" s="152"/>
    </row>
    <row r="5793" spans="3:9" x14ac:dyDescent="0.2">
      <c r="C5793" s="152"/>
      <c r="D5793" s="152"/>
      <c r="E5793" s="152"/>
      <c r="F5793" s="153"/>
      <c r="G5793" s="153"/>
      <c r="H5793" s="154"/>
      <c r="I5793" s="152"/>
    </row>
    <row r="5794" spans="3:9" x14ac:dyDescent="0.2">
      <c r="C5794" s="152"/>
      <c r="D5794" s="152"/>
      <c r="E5794" s="152"/>
      <c r="F5794" s="153"/>
      <c r="G5794" s="153"/>
      <c r="H5794" s="154"/>
      <c r="I5794" s="152"/>
    </row>
    <row r="5795" spans="3:9" x14ac:dyDescent="0.2">
      <c r="C5795" s="152"/>
      <c r="D5795" s="152"/>
      <c r="E5795" s="152"/>
      <c r="F5795" s="153"/>
      <c r="G5795" s="153"/>
      <c r="H5795" s="154"/>
      <c r="I5795" s="152"/>
    </row>
    <row r="5796" spans="3:9" x14ac:dyDescent="0.2">
      <c r="C5796" s="152"/>
      <c r="D5796" s="152"/>
      <c r="E5796" s="152"/>
      <c r="F5796" s="153"/>
      <c r="G5796" s="153"/>
      <c r="H5796" s="154"/>
      <c r="I5796" s="152"/>
    </row>
    <row r="5797" spans="3:9" x14ac:dyDescent="0.2">
      <c r="C5797" s="152"/>
      <c r="D5797" s="152"/>
      <c r="E5797" s="152"/>
      <c r="F5797" s="153"/>
      <c r="G5797" s="153"/>
      <c r="H5797" s="154"/>
      <c r="I5797" s="152"/>
    </row>
    <row r="5798" spans="3:9" x14ac:dyDescent="0.2">
      <c r="C5798" s="152"/>
      <c r="D5798" s="152"/>
      <c r="E5798" s="152"/>
      <c r="F5798" s="153"/>
      <c r="G5798" s="153"/>
      <c r="H5798" s="154"/>
      <c r="I5798" s="152"/>
    </row>
    <row r="5799" spans="3:9" x14ac:dyDescent="0.2">
      <c r="C5799" s="152"/>
      <c r="D5799" s="152"/>
      <c r="E5799" s="152"/>
      <c r="F5799" s="153"/>
      <c r="G5799" s="153"/>
      <c r="H5799" s="154"/>
      <c r="I5799" s="152"/>
    </row>
    <row r="5800" spans="3:9" x14ac:dyDescent="0.2">
      <c r="C5800" s="152"/>
      <c r="D5800" s="152"/>
      <c r="E5800" s="152"/>
      <c r="F5800" s="153"/>
      <c r="G5800" s="153"/>
      <c r="H5800" s="154"/>
      <c r="I5800" s="152"/>
    </row>
    <row r="5801" spans="3:9" x14ac:dyDescent="0.2">
      <c r="C5801" s="152"/>
      <c r="D5801" s="152"/>
      <c r="E5801" s="152"/>
      <c r="F5801" s="153"/>
      <c r="G5801" s="153"/>
      <c r="H5801" s="154"/>
      <c r="I5801" s="152"/>
    </row>
    <row r="5802" spans="3:9" x14ac:dyDescent="0.2">
      <c r="C5802" s="152"/>
      <c r="D5802" s="152"/>
      <c r="E5802" s="152"/>
      <c r="F5802" s="153"/>
      <c r="G5802" s="153"/>
      <c r="H5802" s="154"/>
      <c r="I5802" s="152"/>
    </row>
    <row r="5803" spans="3:9" x14ac:dyDescent="0.2">
      <c r="C5803" s="152"/>
      <c r="D5803" s="152"/>
      <c r="E5803" s="152"/>
      <c r="F5803" s="153"/>
      <c r="G5803" s="153"/>
      <c r="H5803" s="154"/>
      <c r="I5803" s="152"/>
    </row>
    <row r="5804" spans="3:9" x14ac:dyDescent="0.2">
      <c r="C5804" s="152"/>
      <c r="D5804" s="152"/>
      <c r="E5804" s="152"/>
      <c r="F5804" s="153"/>
      <c r="G5804" s="153"/>
      <c r="H5804" s="154"/>
      <c r="I5804" s="152"/>
    </row>
    <row r="5805" spans="3:9" x14ac:dyDescent="0.2">
      <c r="C5805" s="152"/>
      <c r="D5805" s="152"/>
      <c r="E5805" s="152"/>
      <c r="F5805" s="153"/>
      <c r="G5805" s="153"/>
      <c r="H5805" s="154"/>
      <c r="I5805" s="152"/>
    </row>
    <row r="5806" spans="3:9" x14ac:dyDescent="0.2">
      <c r="C5806" s="152"/>
      <c r="D5806" s="152"/>
      <c r="E5806" s="152"/>
      <c r="F5806" s="153"/>
      <c r="G5806" s="153"/>
      <c r="H5806" s="154"/>
      <c r="I5806" s="152"/>
    </row>
    <row r="5807" spans="3:9" x14ac:dyDescent="0.2">
      <c r="C5807" s="152"/>
      <c r="D5807" s="152"/>
      <c r="E5807" s="152"/>
      <c r="F5807" s="153"/>
      <c r="G5807" s="153"/>
      <c r="H5807" s="154"/>
      <c r="I5807" s="152"/>
    </row>
    <row r="5808" spans="3:9" x14ac:dyDescent="0.2">
      <c r="C5808" s="152"/>
      <c r="D5808" s="152"/>
      <c r="E5808" s="152"/>
      <c r="F5808" s="153"/>
      <c r="G5808" s="153"/>
      <c r="H5808" s="154"/>
      <c r="I5808" s="152"/>
    </row>
    <row r="5809" spans="3:9" x14ac:dyDescent="0.2">
      <c r="C5809" s="152"/>
      <c r="D5809" s="152"/>
      <c r="E5809" s="152"/>
      <c r="F5809" s="153"/>
      <c r="G5809" s="153"/>
      <c r="H5809" s="154"/>
      <c r="I5809" s="152"/>
    </row>
    <row r="5810" spans="3:9" x14ac:dyDescent="0.2">
      <c r="C5810" s="152"/>
      <c r="D5810" s="152"/>
      <c r="E5810" s="152"/>
      <c r="F5810" s="153"/>
      <c r="G5810" s="153"/>
      <c r="H5810" s="154"/>
      <c r="I5810" s="152"/>
    </row>
    <row r="5811" spans="3:9" x14ac:dyDescent="0.2">
      <c r="C5811" s="152"/>
      <c r="D5811" s="152"/>
      <c r="E5811" s="152"/>
      <c r="F5811" s="153"/>
      <c r="G5811" s="153"/>
      <c r="H5811" s="154"/>
      <c r="I5811" s="152"/>
    </row>
    <row r="5812" spans="3:9" x14ac:dyDescent="0.2">
      <c r="C5812" s="152"/>
      <c r="D5812" s="152"/>
      <c r="E5812" s="152"/>
      <c r="F5812" s="153"/>
      <c r="G5812" s="153"/>
      <c r="H5812" s="154"/>
      <c r="I5812" s="152"/>
    </row>
    <row r="5813" spans="3:9" x14ac:dyDescent="0.2">
      <c r="C5813" s="152"/>
      <c r="D5813" s="152"/>
      <c r="E5813" s="152"/>
      <c r="F5813" s="153"/>
      <c r="G5813" s="153"/>
      <c r="H5813" s="154"/>
      <c r="I5813" s="152"/>
    </row>
    <row r="5814" spans="3:9" x14ac:dyDescent="0.2">
      <c r="C5814" s="152"/>
      <c r="D5814" s="152"/>
      <c r="E5814" s="152"/>
      <c r="F5814" s="153"/>
      <c r="G5814" s="153"/>
      <c r="H5814" s="154"/>
      <c r="I5814" s="152"/>
    </row>
    <row r="5815" spans="3:9" x14ac:dyDescent="0.2">
      <c r="C5815" s="152"/>
      <c r="D5815" s="152"/>
      <c r="E5815" s="152"/>
      <c r="F5815" s="153"/>
      <c r="G5815" s="153"/>
      <c r="H5815" s="154"/>
      <c r="I5815" s="152"/>
    </row>
    <row r="5816" spans="3:9" x14ac:dyDescent="0.2">
      <c r="C5816" s="152"/>
      <c r="D5816" s="152"/>
      <c r="E5816" s="152"/>
      <c r="F5816" s="153"/>
      <c r="G5816" s="153"/>
      <c r="H5816" s="154"/>
      <c r="I5816" s="152"/>
    </row>
    <row r="5817" spans="3:9" x14ac:dyDescent="0.2">
      <c r="C5817" s="152"/>
      <c r="D5817" s="152"/>
      <c r="E5817" s="152"/>
      <c r="F5817" s="153"/>
      <c r="G5817" s="153"/>
      <c r="H5817" s="154"/>
      <c r="I5817" s="152"/>
    </row>
    <row r="5818" spans="3:9" x14ac:dyDescent="0.2">
      <c r="C5818" s="152"/>
      <c r="D5818" s="152"/>
      <c r="E5818" s="152"/>
      <c r="F5818" s="153"/>
      <c r="G5818" s="153"/>
      <c r="H5818" s="154"/>
      <c r="I5818" s="152"/>
    </row>
    <row r="5819" spans="3:9" x14ac:dyDescent="0.2">
      <c r="C5819" s="152"/>
      <c r="D5819" s="152"/>
      <c r="E5819" s="152"/>
      <c r="F5819" s="153"/>
      <c r="G5819" s="153"/>
      <c r="H5819" s="154"/>
      <c r="I5819" s="152"/>
    </row>
    <row r="5820" spans="3:9" x14ac:dyDescent="0.2">
      <c r="C5820" s="152"/>
      <c r="D5820" s="152"/>
      <c r="E5820" s="152"/>
      <c r="F5820" s="153"/>
      <c r="G5820" s="153"/>
      <c r="H5820" s="154"/>
      <c r="I5820" s="152"/>
    </row>
    <row r="5821" spans="3:9" x14ac:dyDescent="0.2">
      <c r="C5821" s="152"/>
      <c r="D5821" s="152"/>
      <c r="E5821" s="152"/>
      <c r="F5821" s="153"/>
      <c r="G5821" s="153"/>
      <c r="H5821" s="154"/>
      <c r="I5821" s="152"/>
    </row>
    <row r="5822" spans="3:9" x14ac:dyDescent="0.2">
      <c r="C5822" s="152"/>
      <c r="D5822" s="152"/>
      <c r="E5822" s="152"/>
      <c r="F5822" s="153"/>
      <c r="G5822" s="153"/>
      <c r="H5822" s="154"/>
      <c r="I5822" s="152"/>
    </row>
    <row r="5823" spans="3:9" x14ac:dyDescent="0.2">
      <c r="C5823" s="152"/>
      <c r="D5823" s="152"/>
      <c r="E5823" s="152"/>
      <c r="F5823" s="153"/>
      <c r="G5823" s="153"/>
      <c r="H5823" s="154"/>
      <c r="I5823" s="152"/>
    </row>
    <row r="5824" spans="3:9" x14ac:dyDescent="0.2">
      <c r="C5824" s="152"/>
      <c r="D5824" s="152"/>
      <c r="E5824" s="152"/>
      <c r="F5824" s="153"/>
      <c r="G5824" s="153"/>
      <c r="H5824" s="154"/>
      <c r="I5824" s="152"/>
    </row>
    <row r="5825" spans="3:9" x14ac:dyDescent="0.2">
      <c r="C5825" s="152"/>
      <c r="D5825" s="152"/>
      <c r="E5825" s="152"/>
      <c r="F5825" s="153"/>
      <c r="G5825" s="153"/>
      <c r="H5825" s="154"/>
      <c r="I5825" s="152"/>
    </row>
    <row r="5826" spans="3:9" x14ac:dyDescent="0.2">
      <c r="C5826" s="152"/>
      <c r="D5826" s="152"/>
      <c r="E5826" s="152"/>
      <c r="F5826" s="153"/>
      <c r="G5826" s="153"/>
      <c r="H5826" s="154"/>
      <c r="I5826" s="152"/>
    </row>
    <row r="5827" spans="3:9" x14ac:dyDescent="0.2">
      <c r="C5827" s="152"/>
      <c r="D5827" s="152"/>
      <c r="E5827" s="152"/>
      <c r="F5827" s="153"/>
      <c r="G5827" s="153"/>
      <c r="H5827" s="154"/>
      <c r="I5827" s="152"/>
    </row>
    <row r="5828" spans="3:9" x14ac:dyDescent="0.2">
      <c r="C5828" s="152"/>
      <c r="D5828" s="152"/>
      <c r="E5828" s="152"/>
      <c r="F5828" s="153"/>
      <c r="G5828" s="153"/>
      <c r="H5828" s="154"/>
      <c r="I5828" s="152"/>
    </row>
    <row r="5829" spans="3:9" x14ac:dyDescent="0.2">
      <c r="C5829" s="152"/>
      <c r="D5829" s="152"/>
      <c r="E5829" s="152"/>
      <c r="F5829" s="153"/>
      <c r="G5829" s="153"/>
      <c r="H5829" s="154"/>
      <c r="I5829" s="152"/>
    </row>
    <row r="5830" spans="3:9" x14ac:dyDescent="0.2">
      <c r="C5830" s="152"/>
      <c r="D5830" s="152"/>
      <c r="E5830" s="152"/>
      <c r="F5830" s="153"/>
      <c r="G5830" s="153"/>
      <c r="H5830" s="154"/>
      <c r="I5830" s="152"/>
    </row>
    <row r="5831" spans="3:9" x14ac:dyDescent="0.2">
      <c r="C5831" s="152"/>
      <c r="D5831" s="152"/>
      <c r="E5831" s="152"/>
      <c r="F5831" s="153"/>
      <c r="G5831" s="153"/>
      <c r="H5831" s="154"/>
      <c r="I5831" s="152"/>
    </row>
    <row r="5832" spans="3:9" x14ac:dyDescent="0.2">
      <c r="C5832" s="152"/>
      <c r="D5832" s="152"/>
      <c r="E5832" s="152"/>
      <c r="F5832" s="153"/>
      <c r="G5832" s="153"/>
      <c r="H5832" s="154"/>
      <c r="I5832" s="152"/>
    </row>
    <row r="5833" spans="3:9" x14ac:dyDescent="0.2">
      <c r="C5833" s="152"/>
      <c r="D5833" s="152"/>
      <c r="E5833" s="152"/>
      <c r="F5833" s="153"/>
      <c r="G5833" s="153"/>
      <c r="H5833" s="154"/>
      <c r="I5833" s="152"/>
    </row>
    <row r="5834" spans="3:9" x14ac:dyDescent="0.2">
      <c r="C5834" s="152"/>
      <c r="D5834" s="152"/>
      <c r="E5834" s="152"/>
      <c r="F5834" s="153"/>
      <c r="G5834" s="153"/>
      <c r="H5834" s="154"/>
      <c r="I5834" s="152"/>
    </row>
    <row r="5835" spans="3:9" x14ac:dyDescent="0.2">
      <c r="C5835" s="152"/>
      <c r="D5835" s="152"/>
      <c r="E5835" s="152"/>
      <c r="F5835" s="153"/>
      <c r="G5835" s="153"/>
      <c r="H5835" s="154"/>
      <c r="I5835" s="152"/>
    </row>
    <row r="5836" spans="3:9" x14ac:dyDescent="0.2">
      <c r="C5836" s="152"/>
      <c r="D5836" s="152"/>
      <c r="E5836" s="152"/>
      <c r="F5836" s="153"/>
      <c r="G5836" s="153"/>
      <c r="H5836" s="154"/>
      <c r="I5836" s="152"/>
    </row>
    <row r="5837" spans="3:9" x14ac:dyDescent="0.2">
      <c r="C5837" s="152"/>
      <c r="D5837" s="152"/>
      <c r="E5837" s="152"/>
      <c r="F5837" s="153"/>
      <c r="G5837" s="153"/>
      <c r="H5837" s="154"/>
      <c r="I5837" s="152"/>
    </row>
    <row r="5838" spans="3:9" x14ac:dyDescent="0.2">
      <c r="C5838" s="152"/>
      <c r="D5838" s="152"/>
      <c r="E5838" s="152"/>
      <c r="F5838" s="153"/>
      <c r="G5838" s="153"/>
      <c r="H5838" s="154"/>
      <c r="I5838" s="152"/>
    </row>
    <row r="5839" spans="3:9" x14ac:dyDescent="0.2">
      <c r="C5839" s="152"/>
      <c r="D5839" s="152"/>
      <c r="E5839" s="152"/>
      <c r="F5839" s="153"/>
      <c r="G5839" s="153"/>
      <c r="H5839" s="154"/>
      <c r="I5839" s="152"/>
    </row>
    <row r="5840" spans="3:9" x14ac:dyDescent="0.2">
      <c r="C5840" s="152"/>
      <c r="D5840" s="152"/>
      <c r="E5840" s="152"/>
      <c r="F5840" s="153"/>
      <c r="G5840" s="153"/>
      <c r="H5840" s="154"/>
      <c r="I5840" s="152"/>
    </row>
    <row r="5841" spans="3:9" x14ac:dyDescent="0.2">
      <c r="C5841" s="152"/>
      <c r="D5841" s="152"/>
      <c r="E5841" s="152"/>
      <c r="F5841" s="153"/>
      <c r="G5841" s="153"/>
      <c r="H5841" s="154"/>
      <c r="I5841" s="152"/>
    </row>
    <row r="5842" spans="3:9" x14ac:dyDescent="0.2">
      <c r="C5842" s="152"/>
      <c r="D5842" s="152"/>
      <c r="E5842" s="152"/>
      <c r="F5842" s="153"/>
      <c r="G5842" s="153"/>
      <c r="H5842" s="154"/>
      <c r="I5842" s="152"/>
    </row>
    <row r="5843" spans="3:9" x14ac:dyDescent="0.2">
      <c r="C5843" s="152"/>
      <c r="D5843" s="152"/>
      <c r="E5843" s="152"/>
      <c r="F5843" s="153"/>
      <c r="G5843" s="153"/>
      <c r="H5843" s="154"/>
      <c r="I5843" s="152"/>
    </row>
    <row r="5844" spans="3:9" x14ac:dyDescent="0.2">
      <c r="C5844" s="152"/>
      <c r="D5844" s="152"/>
      <c r="E5844" s="152"/>
      <c r="F5844" s="153"/>
      <c r="G5844" s="153"/>
      <c r="H5844" s="154"/>
      <c r="I5844" s="152"/>
    </row>
    <row r="5845" spans="3:9" x14ac:dyDescent="0.2">
      <c r="C5845" s="152"/>
      <c r="D5845" s="152"/>
      <c r="E5845" s="152"/>
      <c r="F5845" s="153"/>
      <c r="G5845" s="153"/>
      <c r="H5845" s="154"/>
      <c r="I5845" s="152"/>
    </row>
    <row r="5846" spans="3:9" x14ac:dyDescent="0.2">
      <c r="C5846" s="152"/>
      <c r="D5846" s="152"/>
      <c r="E5846" s="152"/>
      <c r="F5846" s="153"/>
      <c r="G5846" s="153"/>
      <c r="H5846" s="154"/>
      <c r="I5846" s="152"/>
    </row>
    <row r="5847" spans="3:9" x14ac:dyDescent="0.2">
      <c r="C5847" s="152"/>
      <c r="D5847" s="152"/>
      <c r="E5847" s="152"/>
      <c r="F5847" s="153"/>
      <c r="G5847" s="153"/>
      <c r="H5847" s="154"/>
      <c r="I5847" s="152"/>
    </row>
    <row r="5848" spans="3:9" x14ac:dyDescent="0.2">
      <c r="C5848" s="152"/>
      <c r="D5848" s="152"/>
      <c r="E5848" s="152"/>
      <c r="F5848" s="153"/>
      <c r="G5848" s="153"/>
      <c r="H5848" s="154"/>
      <c r="I5848" s="152"/>
    </row>
    <row r="5849" spans="3:9" x14ac:dyDescent="0.2">
      <c r="C5849" s="152"/>
      <c r="D5849" s="152"/>
      <c r="E5849" s="152"/>
      <c r="F5849" s="153"/>
      <c r="G5849" s="153"/>
      <c r="H5849" s="154"/>
      <c r="I5849" s="152"/>
    </row>
    <row r="5850" spans="3:9" x14ac:dyDescent="0.2">
      <c r="C5850" s="152"/>
      <c r="D5850" s="152"/>
      <c r="E5850" s="152"/>
      <c r="F5850" s="153"/>
      <c r="G5850" s="153"/>
      <c r="H5850" s="154"/>
      <c r="I5850" s="152"/>
    </row>
    <row r="5851" spans="3:9" x14ac:dyDescent="0.2">
      <c r="C5851" s="152"/>
      <c r="D5851" s="152"/>
      <c r="E5851" s="152"/>
      <c r="F5851" s="153"/>
      <c r="G5851" s="153"/>
      <c r="H5851" s="154"/>
      <c r="I5851" s="152"/>
    </row>
    <row r="5852" spans="3:9" x14ac:dyDescent="0.2">
      <c r="C5852" s="152"/>
      <c r="D5852" s="152"/>
      <c r="E5852" s="152"/>
      <c r="F5852" s="153"/>
      <c r="G5852" s="153"/>
      <c r="H5852" s="154"/>
      <c r="I5852" s="152"/>
    </row>
    <row r="5853" spans="3:9" x14ac:dyDescent="0.2">
      <c r="C5853" s="152"/>
      <c r="D5853" s="152"/>
      <c r="E5853" s="152"/>
      <c r="F5853" s="153"/>
      <c r="G5853" s="153"/>
      <c r="H5853" s="154"/>
      <c r="I5853" s="152"/>
    </row>
    <row r="5854" spans="3:9" x14ac:dyDescent="0.2">
      <c r="C5854" s="152"/>
      <c r="D5854" s="152"/>
      <c r="E5854" s="152"/>
      <c r="F5854" s="153"/>
      <c r="G5854" s="153"/>
      <c r="H5854" s="154"/>
      <c r="I5854" s="152"/>
    </row>
    <row r="5855" spans="3:9" x14ac:dyDescent="0.2">
      <c r="C5855" s="152"/>
      <c r="D5855" s="152"/>
      <c r="E5855" s="152"/>
      <c r="F5855" s="153"/>
      <c r="G5855" s="153"/>
      <c r="H5855" s="154"/>
      <c r="I5855" s="152"/>
    </row>
    <row r="5856" spans="3:9" x14ac:dyDescent="0.2">
      <c r="C5856" s="152"/>
      <c r="D5856" s="152"/>
      <c r="E5856" s="152"/>
      <c r="F5856" s="153"/>
      <c r="G5856" s="153"/>
      <c r="H5856" s="154"/>
      <c r="I5856" s="152"/>
    </row>
    <row r="5857" spans="3:9" x14ac:dyDescent="0.2">
      <c r="C5857" s="152"/>
      <c r="D5857" s="152"/>
      <c r="E5857" s="152"/>
      <c r="F5857" s="153"/>
      <c r="G5857" s="153"/>
      <c r="H5857" s="154"/>
      <c r="I5857" s="152"/>
    </row>
    <row r="5858" spans="3:9" x14ac:dyDescent="0.2">
      <c r="C5858" s="152"/>
      <c r="D5858" s="152"/>
      <c r="E5858" s="152"/>
      <c r="F5858" s="153"/>
      <c r="G5858" s="153"/>
      <c r="H5858" s="154"/>
      <c r="I5858" s="152"/>
    </row>
    <row r="5859" spans="3:9" x14ac:dyDescent="0.2">
      <c r="C5859" s="152"/>
      <c r="D5859" s="152"/>
      <c r="E5859" s="152"/>
      <c r="F5859" s="153"/>
      <c r="G5859" s="153"/>
      <c r="H5859" s="154"/>
      <c r="I5859" s="152"/>
    </row>
    <row r="5860" spans="3:9" x14ac:dyDescent="0.2">
      <c r="C5860" s="152"/>
      <c r="D5860" s="152"/>
      <c r="E5860" s="152"/>
      <c r="F5860" s="153"/>
      <c r="G5860" s="153"/>
      <c r="H5860" s="154"/>
      <c r="I5860" s="152"/>
    </row>
    <row r="5861" spans="3:9" x14ac:dyDescent="0.2">
      <c r="C5861" s="152"/>
      <c r="D5861" s="152"/>
      <c r="E5861" s="152"/>
      <c r="F5861" s="153"/>
      <c r="G5861" s="153"/>
      <c r="H5861" s="154"/>
      <c r="I5861" s="152"/>
    </row>
    <row r="5862" spans="3:9" x14ac:dyDescent="0.2">
      <c r="C5862" s="152"/>
      <c r="D5862" s="152"/>
      <c r="E5862" s="152"/>
      <c r="F5862" s="153"/>
      <c r="G5862" s="153"/>
      <c r="H5862" s="154"/>
      <c r="I5862" s="152"/>
    </row>
    <row r="5863" spans="3:9" x14ac:dyDescent="0.2">
      <c r="C5863" s="152"/>
      <c r="D5863" s="152"/>
      <c r="E5863" s="152"/>
      <c r="F5863" s="153"/>
      <c r="G5863" s="153"/>
      <c r="H5863" s="154"/>
      <c r="I5863" s="152"/>
    </row>
    <row r="5864" spans="3:9" x14ac:dyDescent="0.2">
      <c r="C5864" s="152"/>
      <c r="D5864" s="152"/>
      <c r="E5864" s="152"/>
      <c r="F5864" s="153"/>
      <c r="G5864" s="153"/>
      <c r="H5864" s="154"/>
      <c r="I5864" s="152"/>
    </row>
    <row r="5865" spans="3:9" x14ac:dyDescent="0.2">
      <c r="C5865" s="152"/>
      <c r="D5865" s="152"/>
      <c r="E5865" s="152"/>
      <c r="F5865" s="153"/>
      <c r="G5865" s="153"/>
      <c r="H5865" s="154"/>
      <c r="I5865" s="152"/>
    </row>
    <row r="5866" spans="3:9" x14ac:dyDescent="0.2">
      <c r="C5866" s="152"/>
      <c r="D5866" s="152"/>
      <c r="E5866" s="152"/>
      <c r="F5866" s="153"/>
      <c r="G5866" s="153"/>
      <c r="H5866" s="154"/>
      <c r="I5866" s="152"/>
    </row>
    <row r="5867" spans="3:9" x14ac:dyDescent="0.2">
      <c r="C5867" s="152"/>
      <c r="D5867" s="152"/>
      <c r="E5867" s="152"/>
      <c r="F5867" s="153"/>
      <c r="G5867" s="153"/>
      <c r="H5867" s="154"/>
      <c r="I5867" s="152"/>
    </row>
    <row r="5868" spans="3:9" x14ac:dyDescent="0.2">
      <c r="C5868" s="152"/>
      <c r="D5868" s="152"/>
      <c r="E5868" s="152"/>
      <c r="F5868" s="153"/>
      <c r="G5868" s="153"/>
      <c r="H5868" s="154"/>
      <c r="I5868" s="152"/>
    </row>
    <row r="5869" spans="3:9" x14ac:dyDescent="0.2">
      <c r="C5869" s="152"/>
      <c r="D5869" s="152"/>
      <c r="E5869" s="152"/>
      <c r="F5869" s="153"/>
      <c r="G5869" s="153"/>
      <c r="H5869" s="154"/>
      <c r="I5869" s="152"/>
    </row>
    <row r="5870" spans="3:9" x14ac:dyDescent="0.2">
      <c r="C5870" s="152"/>
      <c r="D5870" s="152"/>
      <c r="E5870" s="152"/>
      <c r="F5870" s="153"/>
      <c r="G5870" s="153"/>
      <c r="H5870" s="154"/>
      <c r="I5870" s="152"/>
    </row>
    <row r="5871" spans="3:9" x14ac:dyDescent="0.2">
      <c r="C5871" s="152"/>
      <c r="D5871" s="152"/>
      <c r="E5871" s="152"/>
      <c r="F5871" s="153"/>
      <c r="G5871" s="153"/>
      <c r="H5871" s="154"/>
      <c r="I5871" s="152"/>
    </row>
    <row r="5872" spans="3:9" x14ac:dyDescent="0.2">
      <c r="C5872" s="152"/>
      <c r="D5872" s="152"/>
      <c r="E5872" s="152"/>
      <c r="F5872" s="153"/>
      <c r="G5872" s="153"/>
      <c r="H5872" s="154"/>
      <c r="I5872" s="152"/>
    </row>
    <row r="5873" spans="3:9" x14ac:dyDescent="0.2">
      <c r="C5873" s="152"/>
      <c r="D5873" s="152"/>
      <c r="E5873" s="152"/>
      <c r="F5873" s="153"/>
      <c r="G5873" s="153"/>
      <c r="H5873" s="154"/>
      <c r="I5873" s="152"/>
    </row>
    <row r="5874" spans="3:9" x14ac:dyDescent="0.2">
      <c r="C5874" s="152"/>
      <c r="D5874" s="152"/>
      <c r="E5874" s="152"/>
      <c r="F5874" s="153"/>
      <c r="G5874" s="153"/>
      <c r="H5874" s="154"/>
      <c r="I5874" s="152"/>
    </row>
    <row r="5875" spans="3:9" x14ac:dyDescent="0.2">
      <c r="C5875" s="152"/>
      <c r="D5875" s="152"/>
      <c r="E5875" s="152"/>
      <c r="F5875" s="153"/>
      <c r="G5875" s="153"/>
      <c r="H5875" s="154"/>
      <c r="I5875" s="152"/>
    </row>
    <row r="5876" spans="3:9" x14ac:dyDescent="0.2">
      <c r="C5876" s="152"/>
      <c r="D5876" s="152"/>
      <c r="E5876" s="152"/>
      <c r="F5876" s="153"/>
      <c r="G5876" s="153"/>
      <c r="H5876" s="154"/>
      <c r="I5876" s="152"/>
    </row>
    <row r="5877" spans="3:9" x14ac:dyDescent="0.2">
      <c r="C5877" s="152"/>
      <c r="D5877" s="152"/>
      <c r="E5877" s="152"/>
      <c r="F5877" s="153"/>
      <c r="G5877" s="153"/>
      <c r="H5877" s="154"/>
      <c r="I5877" s="152"/>
    </row>
    <row r="5878" spans="3:9" x14ac:dyDescent="0.2">
      <c r="C5878" s="152"/>
      <c r="D5878" s="152"/>
      <c r="E5878" s="152"/>
      <c r="F5878" s="153"/>
      <c r="G5878" s="153"/>
      <c r="H5878" s="154"/>
      <c r="I5878" s="152"/>
    </row>
    <row r="5879" spans="3:9" x14ac:dyDescent="0.2">
      <c r="C5879" s="152"/>
      <c r="D5879" s="152"/>
      <c r="E5879" s="152"/>
      <c r="F5879" s="153"/>
      <c r="G5879" s="153"/>
      <c r="H5879" s="154"/>
      <c r="I5879" s="152"/>
    </row>
    <row r="5880" spans="3:9" x14ac:dyDescent="0.2">
      <c r="C5880" s="152"/>
      <c r="D5880" s="152"/>
      <c r="E5880" s="152"/>
      <c r="F5880" s="153"/>
      <c r="G5880" s="153"/>
      <c r="H5880" s="154"/>
      <c r="I5880" s="152"/>
    </row>
    <row r="5881" spans="3:9" x14ac:dyDescent="0.2">
      <c r="C5881" s="152"/>
      <c r="D5881" s="152"/>
      <c r="E5881" s="152"/>
      <c r="F5881" s="153"/>
      <c r="G5881" s="153"/>
      <c r="H5881" s="154"/>
      <c r="I5881" s="152"/>
    </row>
    <row r="5882" spans="3:9" x14ac:dyDescent="0.2">
      <c r="C5882" s="152"/>
      <c r="D5882" s="152"/>
      <c r="E5882" s="152"/>
      <c r="F5882" s="153"/>
      <c r="G5882" s="153"/>
      <c r="H5882" s="154"/>
      <c r="I5882" s="152"/>
    </row>
    <row r="5883" spans="3:9" x14ac:dyDescent="0.2">
      <c r="C5883" s="152"/>
      <c r="D5883" s="152"/>
      <c r="E5883" s="152"/>
      <c r="F5883" s="153"/>
      <c r="G5883" s="153"/>
      <c r="H5883" s="154"/>
      <c r="I5883" s="152"/>
    </row>
    <row r="5884" spans="3:9" x14ac:dyDescent="0.2">
      <c r="C5884" s="152"/>
      <c r="D5884" s="152"/>
      <c r="E5884" s="152"/>
      <c r="F5884" s="153"/>
      <c r="G5884" s="153"/>
      <c r="H5884" s="154"/>
      <c r="I5884" s="152"/>
    </row>
    <row r="5885" spans="3:9" x14ac:dyDescent="0.2">
      <c r="C5885" s="152"/>
      <c r="D5885" s="152"/>
      <c r="E5885" s="152"/>
      <c r="F5885" s="153"/>
      <c r="G5885" s="153"/>
      <c r="H5885" s="154"/>
      <c r="I5885" s="152"/>
    </row>
    <row r="5886" spans="3:9" x14ac:dyDescent="0.2">
      <c r="C5886" s="152"/>
      <c r="D5886" s="152"/>
      <c r="E5886" s="152"/>
      <c r="F5886" s="153"/>
      <c r="G5886" s="153"/>
      <c r="H5886" s="154"/>
      <c r="I5886" s="152"/>
    </row>
    <row r="5887" spans="3:9" x14ac:dyDescent="0.2">
      <c r="C5887" s="152"/>
      <c r="D5887" s="152"/>
      <c r="E5887" s="152"/>
      <c r="F5887" s="153"/>
      <c r="G5887" s="153"/>
      <c r="H5887" s="154"/>
      <c r="I5887" s="152"/>
    </row>
    <row r="5888" spans="3:9" x14ac:dyDescent="0.2">
      <c r="C5888" s="152"/>
      <c r="D5888" s="152"/>
      <c r="E5888" s="152"/>
      <c r="F5888" s="153"/>
      <c r="G5888" s="153"/>
      <c r="H5888" s="154"/>
      <c r="I5888" s="152"/>
    </row>
    <row r="5889" spans="3:9" x14ac:dyDescent="0.2">
      <c r="C5889" s="152"/>
      <c r="D5889" s="152"/>
      <c r="E5889" s="152"/>
      <c r="F5889" s="153"/>
      <c r="G5889" s="153"/>
      <c r="H5889" s="154"/>
      <c r="I5889" s="152"/>
    </row>
    <row r="5890" spans="3:9" x14ac:dyDescent="0.2">
      <c r="C5890" s="152"/>
      <c r="D5890" s="152"/>
      <c r="E5890" s="152"/>
      <c r="F5890" s="153"/>
      <c r="G5890" s="153"/>
      <c r="H5890" s="154"/>
      <c r="I5890" s="152"/>
    </row>
    <row r="5891" spans="3:9" x14ac:dyDescent="0.2">
      <c r="C5891" s="152"/>
      <c r="D5891" s="152"/>
      <c r="E5891" s="152"/>
      <c r="F5891" s="153"/>
      <c r="G5891" s="153"/>
      <c r="H5891" s="154"/>
      <c r="I5891" s="152"/>
    </row>
    <row r="5892" spans="3:9" x14ac:dyDescent="0.2">
      <c r="C5892" s="152"/>
      <c r="D5892" s="152"/>
      <c r="E5892" s="152"/>
      <c r="F5892" s="153"/>
      <c r="G5892" s="153"/>
      <c r="H5892" s="154"/>
      <c r="I5892" s="152"/>
    </row>
    <row r="5893" spans="3:9" x14ac:dyDescent="0.2">
      <c r="C5893" s="152"/>
      <c r="D5893" s="152"/>
      <c r="E5893" s="152"/>
      <c r="F5893" s="153"/>
      <c r="G5893" s="153"/>
      <c r="H5893" s="154"/>
      <c r="I5893" s="152"/>
    </row>
    <row r="5894" spans="3:9" x14ac:dyDescent="0.2">
      <c r="C5894" s="152"/>
      <c r="D5894" s="152"/>
      <c r="E5894" s="152"/>
      <c r="F5894" s="153"/>
      <c r="G5894" s="153"/>
      <c r="H5894" s="154"/>
      <c r="I5894" s="152"/>
    </row>
    <row r="5895" spans="3:9" x14ac:dyDescent="0.2">
      <c r="C5895" s="152"/>
      <c r="D5895" s="152"/>
      <c r="E5895" s="152"/>
      <c r="F5895" s="153"/>
      <c r="G5895" s="153"/>
      <c r="H5895" s="154"/>
      <c r="I5895" s="152"/>
    </row>
    <row r="5896" spans="3:9" x14ac:dyDescent="0.2">
      <c r="C5896" s="152"/>
      <c r="D5896" s="152"/>
      <c r="E5896" s="152"/>
      <c r="F5896" s="153"/>
      <c r="G5896" s="153"/>
      <c r="H5896" s="154"/>
      <c r="I5896" s="152"/>
    </row>
    <row r="5897" spans="3:9" x14ac:dyDescent="0.2">
      <c r="C5897" s="152"/>
      <c r="D5897" s="152"/>
      <c r="E5897" s="152"/>
      <c r="F5897" s="153"/>
      <c r="G5897" s="153"/>
      <c r="H5897" s="154"/>
      <c r="I5897" s="152"/>
    </row>
    <row r="5898" spans="3:9" x14ac:dyDescent="0.2">
      <c r="C5898" s="152"/>
      <c r="D5898" s="152"/>
      <c r="E5898" s="152"/>
      <c r="F5898" s="153"/>
      <c r="G5898" s="153"/>
      <c r="H5898" s="154"/>
      <c r="I5898" s="152"/>
    </row>
    <row r="5899" spans="3:9" x14ac:dyDescent="0.2">
      <c r="C5899" s="152"/>
      <c r="D5899" s="152"/>
      <c r="E5899" s="152"/>
      <c r="F5899" s="153"/>
      <c r="G5899" s="153"/>
      <c r="H5899" s="154"/>
      <c r="I5899" s="152"/>
    </row>
    <row r="5900" spans="3:9" x14ac:dyDescent="0.2">
      <c r="C5900" s="152"/>
      <c r="D5900" s="152"/>
      <c r="E5900" s="152"/>
      <c r="F5900" s="153"/>
      <c r="G5900" s="153"/>
      <c r="H5900" s="154"/>
      <c r="I5900" s="152"/>
    </row>
    <row r="5901" spans="3:9" x14ac:dyDescent="0.2">
      <c r="C5901" s="152"/>
      <c r="D5901" s="152"/>
      <c r="E5901" s="152"/>
      <c r="F5901" s="153"/>
      <c r="G5901" s="153"/>
      <c r="H5901" s="154"/>
      <c r="I5901" s="152"/>
    </row>
    <row r="5902" spans="3:9" x14ac:dyDescent="0.2">
      <c r="C5902" s="152"/>
      <c r="D5902" s="152"/>
      <c r="E5902" s="152"/>
      <c r="F5902" s="153"/>
      <c r="G5902" s="153"/>
      <c r="H5902" s="154"/>
      <c r="I5902" s="152"/>
    </row>
    <row r="5903" spans="3:9" x14ac:dyDescent="0.2">
      <c r="C5903" s="152"/>
      <c r="D5903" s="152"/>
      <c r="E5903" s="152"/>
      <c r="F5903" s="153"/>
      <c r="G5903" s="153"/>
      <c r="H5903" s="154"/>
      <c r="I5903" s="152"/>
    </row>
    <row r="5904" spans="3:9" x14ac:dyDescent="0.2">
      <c r="C5904" s="152"/>
      <c r="D5904" s="152"/>
      <c r="E5904" s="152"/>
      <c r="F5904" s="153"/>
      <c r="G5904" s="153"/>
      <c r="H5904" s="154"/>
      <c r="I5904" s="152"/>
    </row>
    <row r="5905" spans="3:9" x14ac:dyDescent="0.2">
      <c r="C5905" s="152"/>
      <c r="D5905" s="152"/>
      <c r="E5905" s="152"/>
      <c r="F5905" s="153"/>
      <c r="G5905" s="153"/>
      <c r="H5905" s="154"/>
      <c r="I5905" s="152"/>
    </row>
    <row r="5906" spans="3:9" x14ac:dyDescent="0.2">
      <c r="C5906" s="152"/>
      <c r="D5906" s="152"/>
      <c r="E5906" s="152"/>
      <c r="F5906" s="153"/>
      <c r="G5906" s="153"/>
      <c r="H5906" s="154"/>
      <c r="I5906" s="152"/>
    </row>
    <row r="5907" spans="3:9" x14ac:dyDescent="0.2">
      <c r="C5907" s="152"/>
      <c r="D5907" s="152"/>
      <c r="E5907" s="152"/>
      <c r="F5907" s="153"/>
      <c r="G5907" s="153"/>
      <c r="H5907" s="154"/>
      <c r="I5907" s="152"/>
    </row>
    <row r="5908" spans="3:9" x14ac:dyDescent="0.2">
      <c r="C5908" s="152"/>
      <c r="D5908" s="152"/>
      <c r="E5908" s="152"/>
      <c r="F5908" s="153"/>
      <c r="G5908" s="153"/>
      <c r="H5908" s="154"/>
      <c r="I5908" s="152"/>
    </row>
    <row r="5909" spans="3:9" x14ac:dyDescent="0.2">
      <c r="C5909" s="152"/>
      <c r="D5909" s="152"/>
      <c r="E5909" s="152"/>
      <c r="F5909" s="153"/>
      <c r="G5909" s="153"/>
      <c r="H5909" s="154"/>
      <c r="I5909" s="152"/>
    </row>
    <row r="5910" spans="3:9" x14ac:dyDescent="0.2">
      <c r="C5910" s="152"/>
      <c r="D5910" s="152"/>
      <c r="E5910" s="152"/>
      <c r="F5910" s="153"/>
      <c r="G5910" s="153"/>
      <c r="H5910" s="154"/>
      <c r="I5910" s="152"/>
    </row>
    <row r="5911" spans="3:9" x14ac:dyDescent="0.2">
      <c r="C5911" s="152"/>
      <c r="D5911" s="152"/>
      <c r="E5911" s="152"/>
      <c r="F5911" s="153"/>
      <c r="G5911" s="153"/>
      <c r="H5911" s="154"/>
      <c r="I5911" s="152"/>
    </row>
    <row r="5912" spans="3:9" x14ac:dyDescent="0.2">
      <c r="C5912" s="152"/>
      <c r="D5912" s="152"/>
      <c r="E5912" s="152"/>
      <c r="F5912" s="153"/>
      <c r="G5912" s="153"/>
      <c r="H5912" s="154"/>
      <c r="I5912" s="152"/>
    </row>
    <row r="5913" spans="3:9" x14ac:dyDescent="0.2">
      <c r="C5913" s="152"/>
      <c r="D5913" s="152"/>
      <c r="E5913" s="152"/>
      <c r="F5913" s="153"/>
      <c r="G5913" s="153"/>
      <c r="H5913" s="154"/>
      <c r="I5913" s="152"/>
    </row>
    <row r="5914" spans="3:9" x14ac:dyDescent="0.2">
      <c r="C5914" s="152"/>
      <c r="D5914" s="152"/>
      <c r="E5914" s="152"/>
      <c r="F5914" s="153"/>
      <c r="G5914" s="153"/>
      <c r="H5914" s="154"/>
      <c r="I5914" s="152"/>
    </row>
    <row r="5915" spans="3:9" x14ac:dyDescent="0.2">
      <c r="C5915" s="152"/>
      <c r="D5915" s="152"/>
      <c r="E5915" s="152"/>
      <c r="F5915" s="153"/>
      <c r="G5915" s="153"/>
      <c r="H5915" s="154"/>
      <c r="I5915" s="152"/>
    </row>
    <row r="5916" spans="3:9" x14ac:dyDescent="0.2">
      <c r="C5916" s="152"/>
      <c r="D5916" s="152"/>
      <c r="E5916" s="152"/>
      <c r="F5916" s="153"/>
      <c r="G5916" s="153"/>
      <c r="H5916" s="154"/>
      <c r="I5916" s="152"/>
    </row>
    <row r="5917" spans="3:9" x14ac:dyDescent="0.2">
      <c r="C5917" s="152"/>
      <c r="D5917" s="152"/>
      <c r="E5917" s="152"/>
      <c r="F5917" s="153"/>
      <c r="G5917" s="153"/>
      <c r="H5917" s="154"/>
      <c r="I5917" s="152"/>
    </row>
    <row r="5918" spans="3:9" x14ac:dyDescent="0.2">
      <c r="C5918" s="152"/>
      <c r="D5918" s="152"/>
      <c r="E5918" s="152"/>
      <c r="F5918" s="153"/>
      <c r="G5918" s="153"/>
      <c r="H5918" s="154"/>
      <c r="I5918" s="152"/>
    </row>
    <row r="5919" spans="3:9" x14ac:dyDescent="0.2">
      <c r="C5919" s="152"/>
      <c r="D5919" s="152"/>
      <c r="E5919" s="152"/>
      <c r="F5919" s="153"/>
      <c r="G5919" s="153"/>
      <c r="H5919" s="154"/>
      <c r="I5919" s="152"/>
    </row>
    <row r="5920" spans="3:9" x14ac:dyDescent="0.2">
      <c r="C5920" s="152"/>
      <c r="D5920" s="152"/>
      <c r="E5920" s="152"/>
      <c r="F5920" s="153"/>
      <c r="G5920" s="153"/>
      <c r="H5920" s="154"/>
      <c r="I5920" s="152"/>
    </row>
    <row r="5921" spans="3:9" x14ac:dyDescent="0.2">
      <c r="C5921" s="152"/>
      <c r="D5921" s="152"/>
      <c r="E5921" s="152"/>
      <c r="F5921" s="153"/>
      <c r="G5921" s="153"/>
      <c r="H5921" s="154"/>
      <c r="I5921" s="152"/>
    </row>
    <row r="5922" spans="3:9" x14ac:dyDescent="0.2">
      <c r="C5922" s="152"/>
      <c r="D5922" s="152"/>
      <c r="E5922" s="152"/>
      <c r="F5922" s="153"/>
      <c r="G5922" s="153"/>
      <c r="H5922" s="154"/>
      <c r="I5922" s="152"/>
    </row>
    <row r="5923" spans="3:9" x14ac:dyDescent="0.2">
      <c r="C5923" s="152"/>
      <c r="D5923" s="152"/>
      <c r="E5923" s="152"/>
      <c r="F5923" s="153"/>
      <c r="G5923" s="153"/>
      <c r="H5923" s="154"/>
      <c r="I5923" s="152"/>
    </row>
    <row r="5924" spans="3:9" x14ac:dyDescent="0.2">
      <c r="C5924" s="152"/>
      <c r="D5924" s="152"/>
      <c r="E5924" s="152"/>
      <c r="F5924" s="153"/>
      <c r="G5924" s="153"/>
      <c r="H5924" s="154"/>
      <c r="I5924" s="152"/>
    </row>
    <row r="5925" spans="3:9" x14ac:dyDescent="0.2">
      <c r="C5925" s="152"/>
      <c r="D5925" s="152"/>
      <c r="E5925" s="152"/>
      <c r="F5925" s="153"/>
      <c r="G5925" s="153"/>
      <c r="H5925" s="154"/>
      <c r="I5925" s="152"/>
    </row>
    <row r="5926" spans="3:9" x14ac:dyDescent="0.2">
      <c r="C5926" s="152"/>
      <c r="D5926" s="152"/>
      <c r="E5926" s="152"/>
      <c r="F5926" s="153"/>
      <c r="G5926" s="153"/>
      <c r="H5926" s="154"/>
      <c r="I5926" s="152"/>
    </row>
    <row r="5927" spans="3:9" x14ac:dyDescent="0.2">
      <c r="C5927" s="152"/>
      <c r="D5927" s="152"/>
      <c r="E5927" s="152"/>
      <c r="F5927" s="153"/>
      <c r="G5927" s="153"/>
      <c r="H5927" s="154"/>
      <c r="I5927" s="152"/>
    </row>
    <row r="5928" spans="3:9" x14ac:dyDescent="0.2">
      <c r="C5928" s="152"/>
      <c r="D5928" s="152"/>
      <c r="E5928" s="152"/>
      <c r="F5928" s="153"/>
      <c r="G5928" s="153"/>
      <c r="H5928" s="154"/>
      <c r="I5928" s="152"/>
    </row>
    <row r="5929" spans="3:9" x14ac:dyDescent="0.2">
      <c r="C5929" s="152"/>
      <c r="D5929" s="152"/>
      <c r="E5929" s="152"/>
      <c r="F5929" s="153"/>
      <c r="G5929" s="153"/>
      <c r="H5929" s="154"/>
      <c r="I5929" s="152"/>
    </row>
    <row r="5930" spans="3:9" x14ac:dyDescent="0.2">
      <c r="C5930" s="152"/>
      <c r="D5930" s="152"/>
      <c r="E5930" s="152"/>
      <c r="F5930" s="153"/>
      <c r="G5930" s="153"/>
      <c r="H5930" s="154"/>
      <c r="I5930" s="152"/>
    </row>
    <row r="5931" spans="3:9" x14ac:dyDescent="0.2">
      <c r="C5931" s="152"/>
      <c r="D5931" s="152"/>
      <c r="E5931" s="152"/>
      <c r="F5931" s="153"/>
      <c r="G5931" s="153"/>
      <c r="H5931" s="154"/>
      <c r="I5931" s="152"/>
    </row>
    <row r="5932" spans="3:9" x14ac:dyDescent="0.2">
      <c r="C5932" s="152"/>
      <c r="D5932" s="152"/>
      <c r="E5932" s="152"/>
      <c r="F5932" s="153"/>
      <c r="G5932" s="153"/>
      <c r="H5932" s="154"/>
      <c r="I5932" s="152"/>
    </row>
    <row r="5933" spans="3:9" x14ac:dyDescent="0.2">
      <c r="C5933" s="152"/>
      <c r="D5933" s="152"/>
      <c r="E5933" s="152"/>
      <c r="F5933" s="153"/>
      <c r="G5933" s="153"/>
      <c r="H5933" s="154"/>
      <c r="I5933" s="152"/>
    </row>
    <row r="5934" spans="3:9" x14ac:dyDescent="0.2">
      <c r="C5934" s="152"/>
      <c r="D5934" s="152"/>
      <c r="E5934" s="152"/>
      <c r="F5934" s="153"/>
      <c r="G5934" s="153"/>
      <c r="H5934" s="154"/>
      <c r="I5934" s="152"/>
    </row>
    <row r="5935" spans="3:9" x14ac:dyDescent="0.2">
      <c r="C5935" s="152"/>
      <c r="D5935" s="152"/>
      <c r="E5935" s="152"/>
      <c r="F5935" s="153"/>
      <c r="G5935" s="153"/>
      <c r="H5935" s="154"/>
      <c r="I5935" s="152"/>
    </row>
    <row r="5936" spans="3:9" x14ac:dyDescent="0.2">
      <c r="C5936" s="152"/>
      <c r="D5936" s="152"/>
      <c r="E5936" s="152"/>
      <c r="F5936" s="153"/>
      <c r="G5936" s="153"/>
      <c r="H5936" s="154"/>
      <c r="I5936" s="152"/>
    </row>
    <row r="5937" spans="3:9" x14ac:dyDescent="0.2">
      <c r="C5937" s="152"/>
      <c r="D5937" s="152"/>
      <c r="E5937" s="152"/>
      <c r="F5937" s="153"/>
      <c r="G5937" s="153"/>
      <c r="H5937" s="154"/>
      <c r="I5937" s="152"/>
    </row>
    <row r="5938" spans="3:9" x14ac:dyDescent="0.2">
      <c r="C5938" s="152"/>
      <c r="D5938" s="152"/>
      <c r="E5938" s="152"/>
      <c r="F5938" s="153"/>
      <c r="G5938" s="153"/>
      <c r="H5938" s="154"/>
      <c r="I5938" s="152"/>
    </row>
    <row r="5939" spans="3:9" x14ac:dyDescent="0.2">
      <c r="C5939" s="152"/>
      <c r="D5939" s="152"/>
      <c r="E5939" s="152"/>
      <c r="F5939" s="153"/>
      <c r="G5939" s="153"/>
      <c r="H5939" s="154"/>
      <c r="I5939" s="152"/>
    </row>
    <row r="5940" spans="3:9" x14ac:dyDescent="0.2">
      <c r="C5940" s="152"/>
      <c r="D5940" s="152"/>
      <c r="E5940" s="152"/>
      <c r="F5940" s="153"/>
      <c r="G5940" s="153"/>
      <c r="H5940" s="154"/>
      <c r="I5940" s="152"/>
    </row>
    <row r="5941" spans="3:9" x14ac:dyDescent="0.2">
      <c r="C5941" s="152"/>
      <c r="D5941" s="152"/>
      <c r="E5941" s="152"/>
      <c r="F5941" s="153"/>
      <c r="G5941" s="153"/>
      <c r="H5941" s="154"/>
      <c r="I5941" s="152"/>
    </row>
    <row r="5942" spans="3:9" x14ac:dyDescent="0.2">
      <c r="C5942" s="152"/>
      <c r="D5942" s="152"/>
      <c r="E5942" s="152"/>
      <c r="F5942" s="153"/>
      <c r="G5942" s="153"/>
      <c r="H5942" s="154"/>
      <c r="I5942" s="152"/>
    </row>
    <row r="5943" spans="3:9" x14ac:dyDescent="0.2">
      <c r="C5943" s="152"/>
      <c r="D5943" s="152"/>
      <c r="E5943" s="152"/>
      <c r="F5943" s="153"/>
      <c r="G5943" s="153"/>
      <c r="H5943" s="154"/>
      <c r="I5943" s="152"/>
    </row>
    <row r="5944" spans="3:9" x14ac:dyDescent="0.2">
      <c r="C5944" s="152"/>
      <c r="D5944" s="152"/>
      <c r="E5944" s="152"/>
      <c r="F5944" s="153"/>
      <c r="G5944" s="153"/>
      <c r="H5944" s="154"/>
      <c r="I5944" s="152"/>
    </row>
    <row r="5945" spans="3:9" x14ac:dyDescent="0.2">
      <c r="C5945" s="152"/>
      <c r="D5945" s="152"/>
      <c r="E5945" s="152"/>
      <c r="F5945" s="153"/>
      <c r="G5945" s="153"/>
      <c r="H5945" s="154"/>
      <c r="I5945" s="152"/>
    </row>
    <row r="5946" spans="3:9" x14ac:dyDescent="0.2">
      <c r="C5946" s="152"/>
      <c r="D5946" s="152"/>
      <c r="E5946" s="152"/>
      <c r="F5946" s="153"/>
      <c r="G5946" s="153"/>
      <c r="H5946" s="154"/>
      <c r="I5946" s="152"/>
    </row>
    <row r="5947" spans="3:9" x14ac:dyDescent="0.2">
      <c r="C5947" s="152"/>
      <c r="D5947" s="152"/>
      <c r="E5947" s="152"/>
      <c r="F5947" s="153"/>
      <c r="G5947" s="153"/>
      <c r="H5947" s="154"/>
      <c r="I5947" s="152"/>
    </row>
    <row r="5948" spans="3:9" x14ac:dyDescent="0.2">
      <c r="C5948" s="152"/>
      <c r="D5948" s="152"/>
      <c r="E5948" s="152"/>
      <c r="F5948" s="153"/>
      <c r="G5948" s="153"/>
      <c r="H5948" s="154"/>
      <c r="I5948" s="152"/>
    </row>
    <row r="5949" spans="3:9" x14ac:dyDescent="0.2">
      <c r="C5949" s="152"/>
      <c r="D5949" s="152"/>
      <c r="E5949" s="152"/>
      <c r="F5949" s="153"/>
      <c r="G5949" s="153"/>
      <c r="H5949" s="154"/>
      <c r="I5949" s="152"/>
    </row>
    <row r="5950" spans="3:9" x14ac:dyDescent="0.2">
      <c r="C5950" s="152"/>
      <c r="D5950" s="152"/>
      <c r="E5950" s="152"/>
      <c r="F5950" s="153"/>
      <c r="G5950" s="153"/>
      <c r="H5950" s="154"/>
      <c r="I5950" s="152"/>
    </row>
    <row r="5951" spans="3:9" x14ac:dyDescent="0.2">
      <c r="C5951" s="152"/>
      <c r="D5951" s="152"/>
      <c r="E5951" s="152"/>
      <c r="F5951" s="153"/>
      <c r="G5951" s="153"/>
      <c r="H5951" s="154"/>
      <c r="I5951" s="152"/>
    </row>
    <row r="5952" spans="3:9" x14ac:dyDescent="0.2">
      <c r="C5952" s="152"/>
      <c r="D5952" s="152"/>
      <c r="E5952" s="152"/>
      <c r="F5952" s="153"/>
      <c r="G5952" s="153"/>
      <c r="H5952" s="154"/>
      <c r="I5952" s="152"/>
    </row>
    <row r="5953" spans="3:9" x14ac:dyDescent="0.2">
      <c r="C5953" s="152"/>
      <c r="D5953" s="152"/>
      <c r="E5953" s="152"/>
      <c r="F5953" s="153"/>
      <c r="G5953" s="153"/>
      <c r="H5953" s="154"/>
      <c r="I5953" s="152"/>
    </row>
    <row r="5954" spans="3:9" x14ac:dyDescent="0.2">
      <c r="C5954" s="152"/>
      <c r="D5954" s="152"/>
      <c r="E5954" s="152"/>
      <c r="F5954" s="153"/>
      <c r="G5954" s="153"/>
      <c r="H5954" s="154"/>
      <c r="I5954" s="152"/>
    </row>
    <row r="5955" spans="3:9" x14ac:dyDescent="0.2">
      <c r="C5955" s="152"/>
      <c r="D5955" s="152"/>
      <c r="E5955" s="152"/>
      <c r="F5955" s="153"/>
      <c r="G5955" s="153"/>
      <c r="H5955" s="154"/>
      <c r="I5955" s="152"/>
    </row>
    <row r="5956" spans="3:9" x14ac:dyDescent="0.2">
      <c r="C5956" s="152"/>
      <c r="D5956" s="152"/>
      <c r="E5956" s="152"/>
      <c r="F5956" s="153"/>
      <c r="G5956" s="153"/>
      <c r="H5956" s="154"/>
      <c r="I5956" s="152"/>
    </row>
    <row r="5957" spans="3:9" x14ac:dyDescent="0.2">
      <c r="C5957" s="152"/>
      <c r="D5957" s="152"/>
      <c r="E5957" s="152"/>
      <c r="F5957" s="153"/>
      <c r="G5957" s="153"/>
      <c r="H5957" s="154"/>
      <c r="I5957" s="152"/>
    </row>
    <row r="5958" spans="3:9" x14ac:dyDescent="0.2">
      <c r="C5958" s="152"/>
      <c r="D5958" s="152"/>
      <c r="E5958" s="152"/>
      <c r="F5958" s="153"/>
      <c r="G5958" s="153"/>
      <c r="H5958" s="154"/>
      <c r="I5958" s="152"/>
    </row>
    <row r="5959" spans="3:9" x14ac:dyDescent="0.2">
      <c r="C5959" s="152"/>
      <c r="D5959" s="152"/>
      <c r="E5959" s="152"/>
      <c r="F5959" s="153"/>
      <c r="G5959" s="153"/>
      <c r="H5959" s="154"/>
      <c r="I5959" s="152"/>
    </row>
    <row r="5960" spans="3:9" x14ac:dyDescent="0.2">
      <c r="C5960" s="152"/>
      <c r="D5960" s="152"/>
      <c r="E5960" s="152"/>
      <c r="F5960" s="153"/>
      <c r="G5960" s="153"/>
      <c r="H5960" s="154"/>
      <c r="I5960" s="152"/>
    </row>
    <row r="5961" spans="3:9" x14ac:dyDescent="0.2">
      <c r="C5961" s="152"/>
      <c r="D5961" s="152"/>
      <c r="E5961" s="152"/>
      <c r="F5961" s="153"/>
      <c r="G5961" s="153"/>
      <c r="H5961" s="154"/>
      <c r="I5961" s="152"/>
    </row>
    <row r="5962" spans="3:9" x14ac:dyDescent="0.2">
      <c r="C5962" s="152"/>
      <c r="D5962" s="152"/>
      <c r="E5962" s="152"/>
      <c r="F5962" s="153"/>
      <c r="G5962" s="153"/>
      <c r="H5962" s="154"/>
      <c r="I5962" s="152"/>
    </row>
    <row r="5963" spans="3:9" x14ac:dyDescent="0.2">
      <c r="C5963" s="152"/>
      <c r="D5963" s="152"/>
      <c r="E5963" s="152"/>
      <c r="F5963" s="153"/>
      <c r="G5963" s="153"/>
      <c r="H5963" s="154"/>
      <c r="I5963" s="152"/>
    </row>
    <row r="5964" spans="3:9" x14ac:dyDescent="0.2">
      <c r="C5964" s="152"/>
      <c r="D5964" s="152"/>
      <c r="E5964" s="152"/>
      <c r="F5964" s="153"/>
      <c r="G5964" s="153"/>
      <c r="H5964" s="154"/>
      <c r="I5964" s="152"/>
    </row>
    <row r="5965" spans="3:9" x14ac:dyDescent="0.2">
      <c r="C5965" s="152"/>
      <c r="D5965" s="152"/>
      <c r="E5965" s="152"/>
      <c r="F5965" s="153"/>
      <c r="G5965" s="153"/>
      <c r="H5965" s="154"/>
      <c r="I5965" s="152"/>
    </row>
    <row r="5966" spans="3:9" x14ac:dyDescent="0.2">
      <c r="C5966" s="152"/>
      <c r="D5966" s="152"/>
      <c r="E5966" s="152"/>
      <c r="F5966" s="153"/>
      <c r="G5966" s="153"/>
      <c r="H5966" s="154"/>
      <c r="I5966" s="152"/>
    </row>
    <row r="5967" spans="3:9" x14ac:dyDescent="0.2">
      <c r="C5967" s="152"/>
      <c r="D5967" s="152"/>
      <c r="E5967" s="152"/>
      <c r="F5967" s="153"/>
      <c r="G5967" s="153"/>
      <c r="H5967" s="154"/>
      <c r="I5967" s="152"/>
    </row>
    <row r="5968" spans="3:9" x14ac:dyDescent="0.2">
      <c r="C5968" s="152"/>
      <c r="D5968" s="152"/>
      <c r="E5968" s="152"/>
      <c r="F5968" s="153"/>
      <c r="G5968" s="153"/>
      <c r="H5968" s="154"/>
      <c r="I5968" s="152"/>
    </row>
    <row r="5969" spans="3:9" x14ac:dyDescent="0.2">
      <c r="C5969" s="152"/>
      <c r="D5969" s="152"/>
      <c r="E5969" s="152"/>
      <c r="F5969" s="153"/>
      <c r="G5969" s="153"/>
      <c r="H5969" s="154"/>
      <c r="I5969" s="152"/>
    </row>
    <row r="5970" spans="3:9" x14ac:dyDescent="0.2">
      <c r="C5970" s="152"/>
      <c r="D5970" s="152"/>
      <c r="E5970" s="152"/>
      <c r="F5970" s="153"/>
      <c r="G5970" s="153"/>
      <c r="H5970" s="154"/>
      <c r="I5970" s="152"/>
    </row>
    <row r="5971" spans="3:9" x14ac:dyDescent="0.2">
      <c r="C5971" s="152"/>
      <c r="D5971" s="152"/>
      <c r="E5971" s="152"/>
      <c r="F5971" s="153"/>
      <c r="G5971" s="153"/>
      <c r="H5971" s="154"/>
      <c r="I5971" s="152"/>
    </row>
    <row r="5972" spans="3:9" x14ac:dyDescent="0.2">
      <c r="C5972" s="152"/>
      <c r="D5972" s="152"/>
      <c r="E5972" s="152"/>
      <c r="F5972" s="153"/>
      <c r="G5972" s="153"/>
      <c r="H5972" s="154"/>
      <c r="I5972" s="152"/>
    </row>
    <row r="5973" spans="3:9" x14ac:dyDescent="0.2">
      <c r="C5973" s="152"/>
      <c r="D5973" s="152"/>
      <c r="E5973" s="152"/>
      <c r="F5973" s="153"/>
      <c r="G5973" s="153"/>
      <c r="H5973" s="154"/>
      <c r="I5973" s="152"/>
    </row>
    <row r="5974" spans="3:9" x14ac:dyDescent="0.2">
      <c r="C5974" s="152"/>
      <c r="D5974" s="152"/>
      <c r="E5974" s="152"/>
      <c r="F5974" s="153"/>
      <c r="G5974" s="153"/>
      <c r="H5974" s="154"/>
      <c r="I5974" s="152"/>
    </row>
    <row r="5975" spans="3:9" x14ac:dyDescent="0.2">
      <c r="C5975" s="152"/>
      <c r="D5975" s="152"/>
      <c r="E5975" s="152"/>
      <c r="F5975" s="153"/>
      <c r="G5975" s="153"/>
      <c r="H5975" s="154"/>
      <c r="I5975" s="152"/>
    </row>
    <row r="5976" spans="3:9" x14ac:dyDescent="0.2">
      <c r="C5976" s="152"/>
      <c r="D5976" s="152"/>
      <c r="E5976" s="152"/>
      <c r="F5976" s="153"/>
      <c r="G5976" s="153"/>
      <c r="H5976" s="154"/>
      <c r="I5976" s="152"/>
    </row>
    <row r="5977" spans="3:9" x14ac:dyDescent="0.2">
      <c r="C5977" s="152"/>
      <c r="D5977" s="152"/>
      <c r="E5977" s="152"/>
      <c r="F5977" s="153"/>
      <c r="G5977" s="153"/>
      <c r="H5977" s="154"/>
      <c r="I5977" s="152"/>
    </row>
    <row r="5978" spans="3:9" x14ac:dyDescent="0.2">
      <c r="C5978" s="152"/>
      <c r="D5978" s="152"/>
      <c r="E5978" s="152"/>
      <c r="F5978" s="153"/>
      <c r="G5978" s="153"/>
      <c r="H5978" s="154"/>
      <c r="I5978" s="152"/>
    </row>
    <row r="5979" spans="3:9" x14ac:dyDescent="0.2">
      <c r="C5979" s="152"/>
      <c r="D5979" s="152"/>
      <c r="E5979" s="152"/>
      <c r="F5979" s="153"/>
      <c r="G5979" s="153"/>
      <c r="H5979" s="154"/>
      <c r="I5979" s="152"/>
    </row>
    <row r="5980" spans="3:9" x14ac:dyDescent="0.2">
      <c r="C5980" s="152"/>
      <c r="D5980" s="152"/>
      <c r="E5980" s="152"/>
      <c r="F5980" s="153"/>
      <c r="G5980" s="153"/>
      <c r="H5980" s="154"/>
      <c r="I5980" s="152"/>
    </row>
    <row r="5981" spans="3:9" x14ac:dyDescent="0.2">
      <c r="C5981" s="152"/>
      <c r="D5981" s="152"/>
      <c r="E5981" s="152"/>
      <c r="F5981" s="153"/>
      <c r="G5981" s="153"/>
      <c r="H5981" s="154"/>
      <c r="I5981" s="152"/>
    </row>
    <row r="5982" spans="3:9" x14ac:dyDescent="0.2">
      <c r="C5982" s="152"/>
      <c r="D5982" s="152"/>
      <c r="E5982" s="152"/>
      <c r="F5982" s="153"/>
      <c r="G5982" s="153"/>
      <c r="H5982" s="154"/>
      <c r="I5982" s="152"/>
    </row>
    <row r="5983" spans="3:9" x14ac:dyDescent="0.2">
      <c r="C5983" s="152"/>
      <c r="D5983" s="152"/>
      <c r="E5983" s="152"/>
      <c r="F5983" s="153"/>
      <c r="G5983" s="153"/>
      <c r="H5983" s="154"/>
      <c r="I5983" s="152"/>
    </row>
    <row r="5984" spans="3:9" x14ac:dyDescent="0.2">
      <c r="C5984" s="152"/>
      <c r="D5984" s="152"/>
      <c r="E5984" s="152"/>
      <c r="F5984" s="153"/>
      <c r="G5984" s="153"/>
      <c r="H5984" s="154"/>
      <c r="I5984" s="152"/>
    </row>
    <row r="5985" spans="3:9" x14ac:dyDescent="0.2">
      <c r="C5985" s="152"/>
      <c r="D5985" s="152"/>
      <c r="E5985" s="152"/>
      <c r="F5985" s="153"/>
      <c r="G5985" s="153"/>
      <c r="H5985" s="154"/>
      <c r="I5985" s="152"/>
    </row>
    <row r="5986" spans="3:9" x14ac:dyDescent="0.2">
      <c r="C5986" s="152"/>
      <c r="D5986" s="152"/>
      <c r="E5986" s="152"/>
      <c r="F5986" s="153"/>
      <c r="G5986" s="153"/>
      <c r="H5986" s="154"/>
      <c r="I5986" s="152"/>
    </row>
    <row r="5987" spans="3:9" x14ac:dyDescent="0.2">
      <c r="C5987" s="152"/>
      <c r="D5987" s="152"/>
      <c r="E5987" s="152"/>
      <c r="F5987" s="153"/>
      <c r="G5987" s="153"/>
      <c r="H5987" s="154"/>
      <c r="I5987" s="152"/>
    </row>
    <row r="5988" spans="3:9" x14ac:dyDescent="0.2">
      <c r="C5988" s="152"/>
      <c r="D5988" s="152"/>
      <c r="E5988" s="152"/>
      <c r="F5988" s="153"/>
      <c r="G5988" s="153"/>
      <c r="H5988" s="154"/>
      <c r="I5988" s="152"/>
    </row>
    <row r="5989" spans="3:9" x14ac:dyDescent="0.2">
      <c r="C5989" s="152"/>
      <c r="D5989" s="152"/>
      <c r="E5989" s="152"/>
      <c r="F5989" s="153"/>
      <c r="G5989" s="153"/>
      <c r="H5989" s="154"/>
      <c r="I5989" s="152"/>
    </row>
    <row r="5990" spans="3:9" x14ac:dyDescent="0.2">
      <c r="C5990" s="152"/>
      <c r="D5990" s="152"/>
      <c r="E5990" s="152"/>
      <c r="F5990" s="153"/>
      <c r="G5990" s="153"/>
      <c r="H5990" s="154"/>
      <c r="I5990" s="152"/>
    </row>
    <row r="5991" spans="3:9" x14ac:dyDescent="0.2">
      <c r="C5991" s="152"/>
      <c r="D5991" s="152"/>
      <c r="E5991" s="152"/>
      <c r="F5991" s="153"/>
      <c r="G5991" s="153"/>
      <c r="H5991" s="154"/>
      <c r="I5991" s="152"/>
    </row>
    <row r="5992" spans="3:9" x14ac:dyDescent="0.2">
      <c r="C5992" s="152"/>
      <c r="D5992" s="152"/>
      <c r="E5992" s="152"/>
      <c r="F5992" s="153"/>
      <c r="G5992" s="153"/>
      <c r="H5992" s="154"/>
      <c r="I5992" s="152"/>
    </row>
    <row r="5993" spans="3:9" x14ac:dyDescent="0.2">
      <c r="C5993" s="152"/>
      <c r="D5993" s="152"/>
      <c r="E5993" s="152"/>
      <c r="F5993" s="153"/>
      <c r="G5993" s="153"/>
      <c r="H5993" s="154"/>
      <c r="I5993" s="152"/>
    </row>
    <row r="5994" spans="3:9" x14ac:dyDescent="0.2">
      <c r="C5994" s="152"/>
      <c r="D5994" s="152"/>
      <c r="E5994" s="152"/>
      <c r="F5994" s="153"/>
      <c r="G5994" s="153"/>
      <c r="H5994" s="154"/>
      <c r="I5994" s="152"/>
    </row>
    <row r="5995" spans="3:9" x14ac:dyDescent="0.2">
      <c r="C5995" s="152"/>
      <c r="D5995" s="152"/>
      <c r="E5995" s="152"/>
      <c r="F5995" s="153"/>
      <c r="G5995" s="153"/>
      <c r="H5995" s="154"/>
      <c r="I5995" s="152"/>
    </row>
    <row r="5996" spans="3:9" x14ac:dyDescent="0.2">
      <c r="C5996" s="152"/>
      <c r="D5996" s="152"/>
      <c r="E5996" s="152"/>
      <c r="F5996" s="153"/>
      <c r="G5996" s="153"/>
      <c r="H5996" s="154"/>
      <c r="I5996" s="152"/>
    </row>
    <row r="5997" spans="3:9" x14ac:dyDescent="0.2">
      <c r="C5997" s="152"/>
      <c r="D5997" s="152"/>
      <c r="E5997" s="152"/>
      <c r="F5997" s="153"/>
      <c r="G5997" s="153"/>
      <c r="H5997" s="154"/>
      <c r="I5997" s="152"/>
    </row>
    <row r="5998" spans="3:9" x14ac:dyDescent="0.2">
      <c r="C5998" s="152"/>
      <c r="D5998" s="152"/>
      <c r="E5998" s="152"/>
      <c r="F5998" s="153"/>
      <c r="G5998" s="153"/>
      <c r="H5998" s="154"/>
      <c r="I5998" s="152"/>
    </row>
    <row r="5999" spans="3:9" x14ac:dyDescent="0.2">
      <c r="C5999" s="152"/>
      <c r="D5999" s="152"/>
      <c r="E5999" s="152"/>
      <c r="F5999" s="153"/>
      <c r="G5999" s="153"/>
      <c r="H5999" s="154"/>
      <c r="I5999" s="152"/>
    </row>
    <row r="6000" spans="3:9" x14ac:dyDescent="0.2">
      <c r="C6000" s="152"/>
      <c r="D6000" s="152"/>
      <c r="E6000" s="152"/>
      <c r="F6000" s="153"/>
      <c r="G6000" s="153"/>
      <c r="H6000" s="154"/>
      <c r="I6000" s="152"/>
    </row>
    <row r="6001" spans="3:9" x14ac:dyDescent="0.2">
      <c r="C6001" s="152"/>
      <c r="D6001" s="152"/>
      <c r="E6001" s="152"/>
      <c r="F6001" s="153"/>
      <c r="G6001" s="153"/>
      <c r="H6001" s="154"/>
      <c r="I6001" s="152"/>
    </row>
    <row r="6002" spans="3:9" x14ac:dyDescent="0.2">
      <c r="C6002" s="152"/>
      <c r="D6002" s="152"/>
      <c r="E6002" s="152"/>
      <c r="F6002" s="153"/>
      <c r="G6002" s="153"/>
      <c r="H6002" s="154"/>
      <c r="I6002" s="152"/>
    </row>
    <row r="6003" spans="3:9" x14ac:dyDescent="0.2">
      <c r="C6003" s="152"/>
      <c r="D6003" s="152"/>
      <c r="E6003" s="152"/>
      <c r="F6003" s="153"/>
      <c r="G6003" s="153"/>
      <c r="H6003" s="154"/>
      <c r="I6003" s="152"/>
    </row>
    <row r="6004" spans="3:9" x14ac:dyDescent="0.2">
      <c r="C6004" s="152"/>
      <c r="D6004" s="152"/>
      <c r="E6004" s="152"/>
      <c r="F6004" s="153"/>
      <c r="G6004" s="153"/>
      <c r="H6004" s="154"/>
      <c r="I6004" s="152"/>
    </row>
    <row r="6005" spans="3:9" x14ac:dyDescent="0.2">
      <c r="C6005" s="152"/>
      <c r="D6005" s="152"/>
      <c r="E6005" s="152"/>
      <c r="F6005" s="153"/>
      <c r="G6005" s="153"/>
      <c r="H6005" s="154"/>
      <c r="I6005" s="152"/>
    </row>
    <row r="6006" spans="3:9" x14ac:dyDescent="0.2">
      <c r="C6006" s="152"/>
      <c r="D6006" s="152"/>
      <c r="E6006" s="152"/>
      <c r="F6006" s="153"/>
      <c r="G6006" s="153"/>
      <c r="H6006" s="154"/>
      <c r="I6006" s="152"/>
    </row>
    <row r="6007" spans="3:9" x14ac:dyDescent="0.2">
      <c r="C6007" s="152"/>
      <c r="D6007" s="152"/>
      <c r="E6007" s="152"/>
      <c r="F6007" s="153"/>
      <c r="G6007" s="153"/>
      <c r="H6007" s="154"/>
      <c r="I6007" s="152"/>
    </row>
    <row r="6008" spans="3:9" x14ac:dyDescent="0.2">
      <c r="C6008" s="152"/>
      <c r="D6008" s="152"/>
      <c r="E6008" s="152"/>
      <c r="F6008" s="153"/>
      <c r="G6008" s="153"/>
      <c r="H6008" s="154"/>
      <c r="I6008" s="152"/>
    </row>
    <row r="6009" spans="3:9" x14ac:dyDescent="0.2">
      <c r="C6009" s="152"/>
      <c r="D6009" s="152"/>
      <c r="E6009" s="152"/>
      <c r="F6009" s="153"/>
      <c r="G6009" s="153"/>
      <c r="H6009" s="154"/>
      <c r="I6009" s="152"/>
    </row>
    <row r="6010" spans="3:9" x14ac:dyDescent="0.2">
      <c r="C6010" s="152"/>
      <c r="D6010" s="152"/>
      <c r="E6010" s="152"/>
      <c r="F6010" s="153"/>
      <c r="G6010" s="153"/>
      <c r="H6010" s="154"/>
      <c r="I6010" s="152"/>
    </row>
    <row r="6011" spans="3:9" x14ac:dyDescent="0.2">
      <c r="C6011" s="152"/>
      <c r="D6011" s="152"/>
      <c r="E6011" s="152"/>
      <c r="F6011" s="153"/>
      <c r="G6011" s="153"/>
      <c r="H6011" s="154"/>
      <c r="I6011" s="152"/>
    </row>
    <row r="6012" spans="3:9" x14ac:dyDescent="0.2">
      <c r="C6012" s="152"/>
      <c r="D6012" s="152"/>
      <c r="E6012" s="152"/>
      <c r="F6012" s="153"/>
      <c r="G6012" s="153"/>
      <c r="H6012" s="154"/>
      <c r="I6012" s="152"/>
    </row>
    <row r="6013" spans="3:9" x14ac:dyDescent="0.2">
      <c r="C6013" s="152"/>
      <c r="D6013" s="152"/>
      <c r="E6013" s="152"/>
      <c r="F6013" s="153"/>
      <c r="G6013" s="153"/>
      <c r="H6013" s="154"/>
      <c r="I6013" s="152"/>
    </row>
    <row r="6014" spans="3:9" x14ac:dyDescent="0.2">
      <c r="C6014" s="152"/>
      <c r="D6014" s="152"/>
      <c r="E6014" s="152"/>
      <c r="F6014" s="153"/>
      <c r="G6014" s="153"/>
      <c r="H6014" s="154"/>
      <c r="I6014" s="152"/>
    </row>
    <row r="6015" spans="3:9" x14ac:dyDescent="0.2">
      <c r="C6015" s="152"/>
      <c r="D6015" s="152"/>
      <c r="E6015" s="152"/>
      <c r="F6015" s="153"/>
      <c r="G6015" s="153"/>
      <c r="H6015" s="154"/>
      <c r="I6015" s="152"/>
    </row>
    <row r="6016" spans="3:9" x14ac:dyDescent="0.2">
      <c r="C6016" s="152"/>
      <c r="D6016" s="152"/>
      <c r="E6016" s="152"/>
      <c r="F6016" s="153"/>
      <c r="G6016" s="153"/>
      <c r="H6016" s="154"/>
      <c r="I6016" s="152"/>
    </row>
    <row r="6017" spans="3:9" x14ac:dyDescent="0.2">
      <c r="C6017" s="152"/>
      <c r="D6017" s="152"/>
      <c r="E6017" s="152"/>
      <c r="F6017" s="153"/>
      <c r="G6017" s="153"/>
      <c r="H6017" s="154"/>
      <c r="I6017" s="152"/>
    </row>
    <row r="6018" spans="3:9" x14ac:dyDescent="0.2">
      <c r="C6018" s="152"/>
      <c r="D6018" s="152"/>
      <c r="E6018" s="152"/>
      <c r="F6018" s="153"/>
      <c r="G6018" s="153"/>
      <c r="H6018" s="154"/>
      <c r="I6018" s="152"/>
    </row>
    <row r="6019" spans="3:9" x14ac:dyDescent="0.2">
      <c r="C6019" s="152"/>
      <c r="D6019" s="152"/>
      <c r="E6019" s="152"/>
      <c r="F6019" s="153"/>
      <c r="G6019" s="153"/>
      <c r="H6019" s="154"/>
      <c r="I6019" s="152"/>
    </row>
    <row r="6020" spans="3:9" x14ac:dyDescent="0.2">
      <c r="C6020" s="152"/>
      <c r="D6020" s="152"/>
      <c r="E6020" s="152"/>
      <c r="F6020" s="153"/>
      <c r="G6020" s="153"/>
      <c r="H6020" s="154"/>
      <c r="I6020" s="152"/>
    </row>
    <row r="6021" spans="3:9" x14ac:dyDescent="0.2">
      <c r="C6021" s="152"/>
      <c r="D6021" s="152"/>
      <c r="E6021" s="152"/>
      <c r="F6021" s="153"/>
      <c r="G6021" s="153"/>
      <c r="H6021" s="154"/>
      <c r="I6021" s="152"/>
    </row>
    <row r="6022" spans="3:9" x14ac:dyDescent="0.2">
      <c r="C6022" s="152"/>
      <c r="D6022" s="152"/>
      <c r="E6022" s="152"/>
      <c r="F6022" s="153"/>
      <c r="G6022" s="153"/>
      <c r="H6022" s="154"/>
      <c r="I6022" s="152"/>
    </row>
    <row r="6023" spans="3:9" x14ac:dyDescent="0.2">
      <c r="C6023" s="152"/>
      <c r="D6023" s="152"/>
      <c r="E6023" s="152"/>
      <c r="F6023" s="153"/>
      <c r="G6023" s="153"/>
      <c r="H6023" s="154"/>
      <c r="I6023" s="152"/>
    </row>
    <row r="6024" spans="3:9" x14ac:dyDescent="0.2">
      <c r="C6024" s="152"/>
      <c r="D6024" s="152"/>
      <c r="E6024" s="152"/>
      <c r="F6024" s="153"/>
      <c r="G6024" s="153"/>
      <c r="H6024" s="154"/>
      <c r="I6024" s="152"/>
    </row>
    <row r="6025" spans="3:9" x14ac:dyDescent="0.2">
      <c r="C6025" s="152"/>
      <c r="D6025" s="152"/>
      <c r="E6025" s="152"/>
      <c r="F6025" s="153"/>
      <c r="G6025" s="153"/>
      <c r="H6025" s="154"/>
      <c r="I6025" s="152"/>
    </row>
    <row r="6026" spans="3:9" x14ac:dyDescent="0.2">
      <c r="C6026" s="152"/>
      <c r="D6026" s="152"/>
      <c r="E6026" s="152"/>
      <c r="F6026" s="153"/>
      <c r="G6026" s="153"/>
      <c r="H6026" s="154"/>
      <c r="I6026" s="152"/>
    </row>
    <row r="6027" spans="3:9" x14ac:dyDescent="0.2">
      <c r="C6027" s="152"/>
      <c r="D6027" s="152"/>
      <c r="E6027" s="152"/>
      <c r="F6027" s="153"/>
      <c r="G6027" s="153"/>
      <c r="H6027" s="154"/>
      <c r="I6027" s="152"/>
    </row>
    <row r="6028" spans="3:9" x14ac:dyDescent="0.2">
      <c r="C6028" s="152"/>
      <c r="D6028" s="152"/>
      <c r="E6028" s="152"/>
      <c r="F6028" s="153"/>
      <c r="G6028" s="153"/>
      <c r="H6028" s="154"/>
      <c r="I6028" s="152"/>
    </row>
    <row r="6029" spans="3:9" x14ac:dyDescent="0.2">
      <c r="C6029" s="152"/>
      <c r="D6029" s="152"/>
      <c r="E6029" s="152"/>
      <c r="F6029" s="153"/>
      <c r="G6029" s="153"/>
      <c r="H6029" s="154"/>
      <c r="I6029" s="152"/>
    </row>
    <row r="6030" spans="3:9" x14ac:dyDescent="0.2">
      <c r="C6030" s="152"/>
      <c r="D6030" s="152"/>
      <c r="E6030" s="152"/>
      <c r="F6030" s="153"/>
      <c r="G6030" s="153"/>
      <c r="H6030" s="154"/>
      <c r="I6030" s="152"/>
    </row>
    <row r="6031" spans="3:9" x14ac:dyDescent="0.2">
      <c r="C6031" s="152"/>
      <c r="D6031" s="152"/>
      <c r="E6031" s="152"/>
      <c r="F6031" s="153"/>
      <c r="G6031" s="153"/>
      <c r="H6031" s="154"/>
      <c r="I6031" s="152"/>
    </row>
    <row r="6032" spans="3:9" x14ac:dyDescent="0.2">
      <c r="C6032" s="152"/>
      <c r="D6032" s="152"/>
      <c r="E6032" s="152"/>
      <c r="F6032" s="153"/>
      <c r="G6032" s="153"/>
      <c r="H6032" s="154"/>
      <c r="I6032" s="152"/>
    </row>
    <row r="6033" spans="3:9" x14ac:dyDescent="0.2">
      <c r="C6033" s="152"/>
      <c r="D6033" s="152"/>
      <c r="E6033" s="152"/>
      <c r="F6033" s="153"/>
      <c r="G6033" s="153"/>
      <c r="H6033" s="154"/>
      <c r="I6033" s="152"/>
    </row>
    <row r="6034" spans="3:9" x14ac:dyDescent="0.2">
      <c r="C6034" s="152"/>
      <c r="D6034" s="152"/>
      <c r="E6034" s="152"/>
      <c r="F6034" s="153"/>
      <c r="G6034" s="153"/>
      <c r="H6034" s="154"/>
      <c r="I6034" s="152"/>
    </row>
    <row r="6035" spans="3:9" x14ac:dyDescent="0.2">
      <c r="C6035" s="152"/>
      <c r="D6035" s="152"/>
      <c r="E6035" s="152"/>
      <c r="F6035" s="153"/>
      <c r="G6035" s="153"/>
      <c r="H6035" s="154"/>
      <c r="I6035" s="152"/>
    </row>
    <row r="6036" spans="3:9" x14ac:dyDescent="0.2">
      <c r="C6036" s="152"/>
      <c r="D6036" s="152"/>
      <c r="E6036" s="152"/>
      <c r="F6036" s="153"/>
      <c r="G6036" s="153"/>
      <c r="H6036" s="154"/>
      <c r="I6036" s="152"/>
    </row>
    <row r="6037" spans="3:9" x14ac:dyDescent="0.2">
      <c r="C6037" s="152"/>
      <c r="D6037" s="152"/>
      <c r="E6037" s="152"/>
      <c r="F6037" s="153"/>
      <c r="G6037" s="153"/>
      <c r="H6037" s="154"/>
      <c r="I6037" s="152"/>
    </row>
    <row r="6038" spans="3:9" x14ac:dyDescent="0.2">
      <c r="C6038" s="152"/>
      <c r="D6038" s="152"/>
      <c r="E6038" s="152"/>
      <c r="F6038" s="153"/>
      <c r="G6038" s="153"/>
      <c r="H6038" s="154"/>
      <c r="I6038" s="152"/>
    </row>
    <row r="6039" spans="3:9" x14ac:dyDescent="0.2">
      <c r="C6039" s="152"/>
      <c r="D6039" s="152"/>
      <c r="E6039" s="152"/>
      <c r="F6039" s="153"/>
      <c r="G6039" s="153"/>
      <c r="H6039" s="154"/>
      <c r="I6039" s="152"/>
    </row>
    <row r="6040" spans="3:9" x14ac:dyDescent="0.2">
      <c r="C6040" s="152"/>
      <c r="D6040" s="152"/>
      <c r="E6040" s="152"/>
      <c r="F6040" s="153"/>
      <c r="G6040" s="153"/>
      <c r="H6040" s="154"/>
      <c r="I6040" s="152"/>
    </row>
    <row r="6041" spans="3:9" x14ac:dyDescent="0.2">
      <c r="C6041" s="152"/>
      <c r="D6041" s="152"/>
      <c r="E6041" s="152"/>
      <c r="F6041" s="153"/>
      <c r="G6041" s="153"/>
      <c r="H6041" s="154"/>
      <c r="I6041" s="152"/>
    </row>
    <row r="6042" spans="3:9" x14ac:dyDescent="0.2">
      <c r="C6042" s="152"/>
      <c r="D6042" s="152"/>
      <c r="E6042" s="152"/>
      <c r="F6042" s="153"/>
      <c r="G6042" s="153"/>
      <c r="H6042" s="154"/>
      <c r="I6042" s="152"/>
    </row>
    <row r="6043" spans="3:9" x14ac:dyDescent="0.2">
      <c r="C6043" s="152"/>
      <c r="D6043" s="152"/>
      <c r="E6043" s="152"/>
      <c r="F6043" s="153"/>
      <c r="G6043" s="153"/>
      <c r="H6043" s="154"/>
      <c r="I6043" s="152"/>
    </row>
    <row r="6044" spans="3:9" x14ac:dyDescent="0.2">
      <c r="C6044" s="152"/>
      <c r="D6044" s="152"/>
      <c r="E6044" s="152"/>
      <c r="F6044" s="153"/>
      <c r="G6044" s="153"/>
      <c r="H6044" s="154"/>
      <c r="I6044" s="152"/>
    </row>
    <row r="6045" spans="3:9" x14ac:dyDescent="0.2">
      <c r="C6045" s="152"/>
      <c r="D6045" s="152"/>
      <c r="E6045" s="152"/>
      <c r="F6045" s="153"/>
      <c r="G6045" s="153"/>
      <c r="H6045" s="154"/>
      <c r="I6045" s="152"/>
    </row>
    <row r="6046" spans="3:9" x14ac:dyDescent="0.2">
      <c r="C6046" s="152"/>
      <c r="D6046" s="152"/>
      <c r="E6046" s="152"/>
      <c r="F6046" s="153"/>
      <c r="G6046" s="153"/>
      <c r="H6046" s="154"/>
      <c r="I6046" s="152"/>
    </row>
    <row r="6047" spans="3:9" x14ac:dyDescent="0.2">
      <c r="C6047" s="152"/>
      <c r="D6047" s="152"/>
      <c r="E6047" s="152"/>
      <c r="F6047" s="153"/>
      <c r="G6047" s="153"/>
      <c r="H6047" s="154"/>
      <c r="I6047" s="152"/>
    </row>
    <row r="6048" spans="3:9" x14ac:dyDescent="0.2">
      <c r="C6048" s="152"/>
      <c r="D6048" s="152"/>
      <c r="E6048" s="152"/>
      <c r="F6048" s="153"/>
      <c r="G6048" s="153"/>
      <c r="H6048" s="154"/>
      <c r="I6048" s="152"/>
    </row>
    <row r="6049" spans="3:9" x14ac:dyDescent="0.2">
      <c r="C6049" s="152"/>
      <c r="D6049" s="152"/>
      <c r="E6049" s="152"/>
      <c r="F6049" s="153"/>
      <c r="G6049" s="153"/>
      <c r="H6049" s="154"/>
      <c r="I6049" s="152"/>
    </row>
    <row r="6050" spans="3:9" x14ac:dyDescent="0.2">
      <c r="C6050" s="152"/>
      <c r="D6050" s="152"/>
      <c r="E6050" s="152"/>
      <c r="F6050" s="153"/>
      <c r="G6050" s="153"/>
      <c r="H6050" s="154"/>
      <c r="I6050" s="152"/>
    </row>
    <row r="6051" spans="3:9" x14ac:dyDescent="0.2">
      <c r="C6051" s="152"/>
      <c r="D6051" s="152"/>
      <c r="E6051" s="152"/>
      <c r="F6051" s="153"/>
      <c r="G6051" s="153"/>
      <c r="H6051" s="154"/>
      <c r="I6051" s="152"/>
    </row>
    <row r="6052" spans="3:9" x14ac:dyDescent="0.2">
      <c r="C6052" s="152"/>
      <c r="D6052" s="152"/>
      <c r="E6052" s="152"/>
      <c r="F6052" s="153"/>
      <c r="G6052" s="153"/>
      <c r="H6052" s="154"/>
      <c r="I6052" s="152"/>
    </row>
    <row r="6053" spans="3:9" x14ac:dyDescent="0.2">
      <c r="C6053" s="152"/>
      <c r="D6053" s="152"/>
      <c r="E6053" s="152"/>
      <c r="F6053" s="153"/>
      <c r="G6053" s="153"/>
      <c r="H6053" s="154"/>
      <c r="I6053" s="152"/>
    </row>
    <row r="6054" spans="3:9" x14ac:dyDescent="0.2">
      <c r="C6054" s="152"/>
      <c r="D6054" s="152"/>
      <c r="E6054" s="152"/>
      <c r="F6054" s="153"/>
      <c r="G6054" s="153"/>
      <c r="H6054" s="154"/>
      <c r="I6054" s="152"/>
    </row>
    <row r="6055" spans="3:9" x14ac:dyDescent="0.2">
      <c r="C6055" s="152"/>
      <c r="D6055" s="152"/>
      <c r="E6055" s="152"/>
      <c r="F6055" s="153"/>
      <c r="G6055" s="153"/>
      <c r="H6055" s="154"/>
      <c r="I6055" s="152"/>
    </row>
    <row r="6056" spans="3:9" x14ac:dyDescent="0.2">
      <c r="C6056" s="152"/>
      <c r="D6056" s="152"/>
      <c r="E6056" s="152"/>
      <c r="F6056" s="153"/>
      <c r="G6056" s="153"/>
      <c r="H6056" s="154"/>
      <c r="I6056" s="152"/>
    </row>
    <row r="6057" spans="3:9" x14ac:dyDescent="0.2">
      <c r="C6057" s="152"/>
      <c r="D6057" s="152"/>
      <c r="E6057" s="152"/>
      <c r="F6057" s="153"/>
      <c r="G6057" s="153"/>
      <c r="H6057" s="154"/>
      <c r="I6057" s="152"/>
    </row>
    <row r="6058" spans="3:9" x14ac:dyDescent="0.2">
      <c r="C6058" s="152"/>
      <c r="D6058" s="152"/>
      <c r="E6058" s="152"/>
      <c r="F6058" s="153"/>
      <c r="G6058" s="153"/>
      <c r="H6058" s="154"/>
      <c r="I6058" s="152"/>
    </row>
    <row r="6059" spans="3:9" x14ac:dyDescent="0.2">
      <c r="C6059" s="152"/>
      <c r="D6059" s="152"/>
      <c r="E6059" s="152"/>
      <c r="F6059" s="153"/>
      <c r="G6059" s="153"/>
      <c r="H6059" s="154"/>
      <c r="I6059" s="152"/>
    </row>
    <row r="6060" spans="3:9" x14ac:dyDescent="0.2">
      <c r="C6060" s="152"/>
      <c r="D6060" s="152"/>
      <c r="E6060" s="152"/>
      <c r="F6060" s="153"/>
      <c r="G6060" s="153"/>
      <c r="H6060" s="154"/>
      <c r="I6060" s="152"/>
    </row>
    <row r="6061" spans="3:9" x14ac:dyDescent="0.2">
      <c r="C6061" s="152"/>
      <c r="D6061" s="152"/>
      <c r="E6061" s="152"/>
      <c r="F6061" s="153"/>
      <c r="G6061" s="153"/>
      <c r="H6061" s="154"/>
      <c r="I6061" s="152"/>
    </row>
    <row r="6062" spans="3:9" x14ac:dyDescent="0.2">
      <c r="C6062" s="152"/>
      <c r="D6062" s="152"/>
      <c r="E6062" s="152"/>
      <c r="F6062" s="153"/>
      <c r="G6062" s="153"/>
      <c r="H6062" s="154"/>
      <c r="I6062" s="152"/>
    </row>
    <row r="6063" spans="3:9" x14ac:dyDescent="0.2">
      <c r="C6063" s="152"/>
      <c r="D6063" s="152"/>
      <c r="E6063" s="152"/>
      <c r="F6063" s="153"/>
      <c r="G6063" s="153"/>
      <c r="H6063" s="154"/>
      <c r="I6063" s="152"/>
    </row>
    <row r="6064" spans="3:9" x14ac:dyDescent="0.2">
      <c r="C6064" s="152"/>
      <c r="D6064" s="152"/>
      <c r="E6064" s="152"/>
      <c r="F6064" s="153"/>
      <c r="G6064" s="153"/>
      <c r="H6064" s="154"/>
      <c r="I6064" s="152"/>
    </row>
    <row r="6065" spans="3:9" x14ac:dyDescent="0.2">
      <c r="C6065" s="152"/>
      <c r="D6065" s="152"/>
      <c r="E6065" s="152"/>
      <c r="F6065" s="153"/>
      <c r="G6065" s="153"/>
      <c r="H6065" s="154"/>
      <c r="I6065" s="152"/>
    </row>
    <row r="6066" spans="3:9" x14ac:dyDescent="0.2">
      <c r="C6066" s="152"/>
      <c r="D6066" s="152"/>
      <c r="E6066" s="152"/>
      <c r="F6066" s="153"/>
      <c r="G6066" s="153"/>
      <c r="H6066" s="154"/>
      <c r="I6066" s="152"/>
    </row>
    <row r="6067" spans="3:9" x14ac:dyDescent="0.2">
      <c r="C6067" s="152"/>
      <c r="D6067" s="152"/>
      <c r="E6067" s="152"/>
      <c r="F6067" s="153"/>
      <c r="G6067" s="153"/>
      <c r="H6067" s="154"/>
      <c r="I6067" s="152"/>
    </row>
    <row r="6068" spans="3:9" x14ac:dyDescent="0.2">
      <c r="C6068" s="152"/>
      <c r="D6068" s="152"/>
      <c r="E6068" s="152"/>
      <c r="F6068" s="153"/>
      <c r="G6068" s="153"/>
      <c r="H6068" s="154"/>
      <c r="I6068" s="152"/>
    </row>
    <row r="6069" spans="3:9" x14ac:dyDescent="0.2">
      <c r="C6069" s="152"/>
      <c r="D6069" s="152"/>
      <c r="E6069" s="152"/>
      <c r="F6069" s="153"/>
      <c r="G6069" s="153"/>
      <c r="H6069" s="154"/>
      <c r="I6069" s="152"/>
    </row>
    <row r="6070" spans="3:9" x14ac:dyDescent="0.2">
      <c r="C6070" s="152"/>
      <c r="D6070" s="152"/>
      <c r="E6070" s="152"/>
      <c r="F6070" s="153"/>
      <c r="G6070" s="153"/>
      <c r="H6070" s="154"/>
      <c r="I6070" s="152"/>
    </row>
    <row r="6071" spans="3:9" x14ac:dyDescent="0.2">
      <c r="C6071" s="152"/>
      <c r="D6071" s="152"/>
      <c r="E6071" s="152"/>
      <c r="F6071" s="153"/>
      <c r="G6071" s="153"/>
      <c r="H6071" s="154"/>
      <c r="I6071" s="152"/>
    </row>
    <row r="6072" spans="3:9" x14ac:dyDescent="0.2">
      <c r="C6072" s="152"/>
      <c r="D6072" s="152"/>
      <c r="E6072" s="152"/>
      <c r="F6072" s="153"/>
      <c r="G6072" s="153"/>
      <c r="H6072" s="154"/>
      <c r="I6072" s="152"/>
    </row>
    <row r="6073" spans="3:9" x14ac:dyDescent="0.2">
      <c r="C6073" s="152"/>
      <c r="D6073" s="152"/>
      <c r="E6073" s="152"/>
      <c r="F6073" s="153"/>
      <c r="G6073" s="153"/>
      <c r="H6073" s="154"/>
      <c r="I6073" s="152"/>
    </row>
    <row r="6074" spans="3:9" x14ac:dyDescent="0.2">
      <c r="C6074" s="152"/>
      <c r="D6074" s="152"/>
      <c r="E6074" s="152"/>
      <c r="F6074" s="153"/>
      <c r="G6074" s="153"/>
      <c r="H6074" s="154"/>
      <c r="I6074" s="152"/>
    </row>
    <row r="6075" spans="3:9" x14ac:dyDescent="0.2">
      <c r="C6075" s="152"/>
      <c r="D6075" s="152"/>
      <c r="E6075" s="152"/>
      <c r="F6075" s="153"/>
      <c r="G6075" s="153"/>
      <c r="H6075" s="154"/>
      <c r="I6075" s="152"/>
    </row>
    <row r="6076" spans="3:9" x14ac:dyDescent="0.2">
      <c r="C6076" s="152"/>
      <c r="D6076" s="152"/>
      <c r="E6076" s="152"/>
      <c r="F6076" s="153"/>
      <c r="G6076" s="153"/>
      <c r="H6076" s="154"/>
      <c r="I6076" s="152"/>
    </row>
    <row r="6077" spans="3:9" x14ac:dyDescent="0.2">
      <c r="C6077" s="152"/>
      <c r="D6077" s="152"/>
      <c r="E6077" s="152"/>
      <c r="F6077" s="153"/>
      <c r="G6077" s="153"/>
      <c r="H6077" s="154"/>
      <c r="I6077" s="152"/>
    </row>
    <row r="6078" spans="3:9" x14ac:dyDescent="0.2">
      <c r="C6078" s="152"/>
      <c r="D6078" s="152"/>
      <c r="E6078" s="152"/>
      <c r="F6078" s="153"/>
      <c r="G6078" s="153"/>
      <c r="H6078" s="154"/>
      <c r="I6078" s="152"/>
    </row>
    <row r="6079" spans="3:9" x14ac:dyDescent="0.2">
      <c r="C6079" s="152"/>
      <c r="D6079" s="152"/>
      <c r="E6079" s="152"/>
      <c r="F6079" s="153"/>
      <c r="G6079" s="153"/>
      <c r="H6079" s="154"/>
      <c r="I6079" s="152"/>
    </row>
    <row r="6080" spans="3:9" x14ac:dyDescent="0.2">
      <c r="C6080" s="152"/>
      <c r="D6080" s="152"/>
      <c r="E6080" s="152"/>
      <c r="F6080" s="153"/>
      <c r="G6080" s="153"/>
      <c r="H6080" s="154"/>
      <c r="I6080" s="152"/>
    </row>
    <row r="6081" spans="3:9" x14ac:dyDescent="0.2">
      <c r="C6081" s="152"/>
      <c r="D6081" s="152"/>
      <c r="E6081" s="152"/>
      <c r="F6081" s="153"/>
      <c r="G6081" s="153"/>
      <c r="H6081" s="154"/>
      <c r="I6081" s="152"/>
    </row>
    <row r="6082" spans="3:9" x14ac:dyDescent="0.2">
      <c r="C6082" s="152"/>
      <c r="D6082" s="152"/>
      <c r="E6082" s="152"/>
      <c r="F6082" s="153"/>
      <c r="G6082" s="153"/>
      <c r="H6082" s="154"/>
      <c r="I6082" s="152"/>
    </row>
    <row r="6083" spans="3:9" x14ac:dyDescent="0.2">
      <c r="C6083" s="152"/>
      <c r="D6083" s="152"/>
      <c r="E6083" s="152"/>
      <c r="F6083" s="153"/>
      <c r="G6083" s="153"/>
      <c r="H6083" s="154"/>
      <c r="I6083" s="152"/>
    </row>
    <row r="6084" spans="3:9" x14ac:dyDescent="0.2">
      <c r="C6084" s="152"/>
      <c r="D6084" s="152"/>
      <c r="E6084" s="152"/>
      <c r="F6084" s="153"/>
      <c r="G6084" s="153"/>
      <c r="H6084" s="154"/>
      <c r="I6084" s="152"/>
    </row>
    <row r="6085" spans="3:9" x14ac:dyDescent="0.2">
      <c r="C6085" s="152"/>
      <c r="D6085" s="152"/>
      <c r="E6085" s="152"/>
      <c r="F6085" s="153"/>
      <c r="G6085" s="153"/>
      <c r="H6085" s="154"/>
      <c r="I6085" s="152"/>
    </row>
    <row r="6086" spans="3:9" x14ac:dyDescent="0.2">
      <c r="C6086" s="152"/>
      <c r="D6086" s="152"/>
      <c r="E6086" s="152"/>
      <c r="F6086" s="153"/>
      <c r="G6086" s="153"/>
      <c r="H6086" s="154"/>
      <c r="I6086" s="152"/>
    </row>
    <row r="6087" spans="3:9" x14ac:dyDescent="0.2">
      <c r="C6087" s="152"/>
      <c r="D6087" s="152"/>
      <c r="E6087" s="152"/>
      <c r="F6087" s="153"/>
      <c r="G6087" s="153"/>
      <c r="H6087" s="154"/>
      <c r="I6087" s="152"/>
    </row>
    <row r="6088" spans="3:9" x14ac:dyDescent="0.2">
      <c r="C6088" s="152"/>
      <c r="D6088" s="152"/>
      <c r="E6088" s="152"/>
      <c r="F6088" s="153"/>
      <c r="G6088" s="153"/>
      <c r="H6088" s="154"/>
      <c r="I6088" s="152"/>
    </row>
    <row r="6089" spans="3:9" x14ac:dyDescent="0.2">
      <c r="C6089" s="152"/>
      <c r="D6089" s="152"/>
      <c r="E6089" s="152"/>
      <c r="F6089" s="153"/>
      <c r="G6089" s="153"/>
      <c r="H6089" s="154"/>
      <c r="I6089" s="152"/>
    </row>
    <row r="6090" spans="3:9" x14ac:dyDescent="0.2">
      <c r="C6090" s="152"/>
      <c r="D6090" s="152"/>
      <c r="E6090" s="152"/>
      <c r="F6090" s="153"/>
      <c r="G6090" s="153"/>
      <c r="H6090" s="154"/>
      <c r="I6090" s="152"/>
    </row>
    <row r="6091" spans="3:9" x14ac:dyDescent="0.2">
      <c r="C6091" s="152"/>
      <c r="D6091" s="152"/>
      <c r="E6091" s="152"/>
      <c r="F6091" s="153"/>
      <c r="G6091" s="153"/>
      <c r="H6091" s="154"/>
      <c r="I6091" s="152"/>
    </row>
    <row r="6092" spans="3:9" x14ac:dyDescent="0.2">
      <c r="C6092" s="152"/>
      <c r="D6092" s="152"/>
      <c r="E6092" s="152"/>
      <c r="F6092" s="153"/>
      <c r="G6092" s="153"/>
      <c r="H6092" s="154"/>
      <c r="I6092" s="152"/>
    </row>
    <row r="6093" spans="3:9" x14ac:dyDescent="0.2">
      <c r="C6093" s="152"/>
      <c r="D6093" s="152"/>
      <c r="E6093" s="152"/>
      <c r="F6093" s="153"/>
      <c r="G6093" s="153"/>
      <c r="H6093" s="154"/>
      <c r="I6093" s="152"/>
    </row>
    <row r="6094" spans="3:9" x14ac:dyDescent="0.2">
      <c r="C6094" s="152"/>
      <c r="D6094" s="152"/>
      <c r="E6094" s="152"/>
      <c r="F6094" s="153"/>
      <c r="G6094" s="153"/>
      <c r="H6094" s="154"/>
      <c r="I6094" s="152"/>
    </row>
    <row r="6095" spans="3:9" x14ac:dyDescent="0.2">
      <c r="C6095" s="152"/>
      <c r="D6095" s="152"/>
      <c r="E6095" s="152"/>
      <c r="F6095" s="153"/>
      <c r="G6095" s="153"/>
      <c r="H6095" s="154"/>
      <c r="I6095" s="152"/>
    </row>
    <row r="6096" spans="3:9" x14ac:dyDescent="0.2">
      <c r="C6096" s="152"/>
      <c r="D6096" s="152"/>
      <c r="E6096" s="152"/>
      <c r="F6096" s="153"/>
      <c r="G6096" s="153"/>
      <c r="H6096" s="154"/>
      <c r="I6096" s="152"/>
    </row>
    <row r="6097" spans="3:9" x14ac:dyDescent="0.2">
      <c r="C6097" s="152"/>
      <c r="D6097" s="152"/>
      <c r="E6097" s="152"/>
      <c r="F6097" s="153"/>
      <c r="G6097" s="153"/>
      <c r="H6097" s="154"/>
      <c r="I6097" s="152"/>
    </row>
    <row r="6098" spans="3:9" x14ac:dyDescent="0.2">
      <c r="C6098" s="152"/>
      <c r="D6098" s="152"/>
      <c r="E6098" s="152"/>
      <c r="F6098" s="153"/>
      <c r="G6098" s="153"/>
      <c r="H6098" s="154"/>
      <c r="I6098" s="152"/>
    </row>
    <row r="6099" spans="3:9" x14ac:dyDescent="0.2">
      <c r="C6099" s="152"/>
      <c r="D6099" s="152"/>
      <c r="E6099" s="152"/>
      <c r="F6099" s="153"/>
      <c r="G6099" s="153"/>
      <c r="H6099" s="154"/>
      <c r="I6099" s="152"/>
    </row>
    <row r="6100" spans="3:9" x14ac:dyDescent="0.2">
      <c r="C6100" s="152"/>
      <c r="D6100" s="152"/>
      <c r="E6100" s="152"/>
      <c r="F6100" s="153"/>
      <c r="G6100" s="153"/>
      <c r="H6100" s="154"/>
      <c r="I6100" s="152"/>
    </row>
    <row r="6101" spans="3:9" x14ac:dyDescent="0.2">
      <c r="C6101" s="152"/>
      <c r="D6101" s="152"/>
      <c r="E6101" s="152"/>
      <c r="F6101" s="153"/>
      <c r="G6101" s="153"/>
      <c r="H6101" s="154"/>
      <c r="I6101" s="152"/>
    </row>
    <row r="6102" spans="3:9" x14ac:dyDescent="0.2">
      <c r="C6102" s="152"/>
      <c r="D6102" s="152"/>
      <c r="E6102" s="152"/>
      <c r="F6102" s="153"/>
      <c r="G6102" s="153"/>
      <c r="H6102" s="154"/>
      <c r="I6102" s="152"/>
    </row>
    <row r="6103" spans="3:9" x14ac:dyDescent="0.2">
      <c r="C6103" s="152"/>
      <c r="D6103" s="152"/>
      <c r="E6103" s="152"/>
      <c r="F6103" s="153"/>
      <c r="G6103" s="153"/>
      <c r="H6103" s="154"/>
      <c r="I6103" s="152"/>
    </row>
    <row r="6104" spans="3:9" x14ac:dyDescent="0.2">
      <c r="C6104" s="152"/>
      <c r="D6104" s="152"/>
      <c r="E6104" s="152"/>
      <c r="F6104" s="153"/>
      <c r="G6104" s="153"/>
      <c r="H6104" s="154"/>
      <c r="I6104" s="152"/>
    </row>
    <row r="6105" spans="3:9" x14ac:dyDescent="0.2">
      <c r="C6105" s="152"/>
      <c r="D6105" s="152"/>
      <c r="E6105" s="152"/>
      <c r="F6105" s="153"/>
      <c r="G6105" s="153"/>
      <c r="H6105" s="154"/>
      <c r="I6105" s="152"/>
    </row>
    <row r="6106" spans="3:9" x14ac:dyDescent="0.2">
      <c r="C6106" s="152"/>
      <c r="D6106" s="152"/>
      <c r="E6106" s="152"/>
      <c r="F6106" s="153"/>
      <c r="G6106" s="153"/>
      <c r="H6106" s="154"/>
      <c r="I6106" s="152"/>
    </row>
    <row r="6107" spans="3:9" x14ac:dyDescent="0.2">
      <c r="C6107" s="152"/>
      <c r="D6107" s="152"/>
      <c r="E6107" s="152"/>
      <c r="F6107" s="153"/>
      <c r="G6107" s="153"/>
      <c r="H6107" s="154"/>
      <c r="I6107" s="152"/>
    </row>
    <row r="6108" spans="3:9" x14ac:dyDescent="0.2">
      <c r="C6108" s="152"/>
      <c r="D6108" s="152"/>
      <c r="E6108" s="152"/>
      <c r="F6108" s="153"/>
      <c r="G6108" s="153"/>
      <c r="H6108" s="154"/>
      <c r="I6108" s="152"/>
    </row>
    <row r="6109" spans="3:9" x14ac:dyDescent="0.2">
      <c r="C6109" s="152"/>
      <c r="D6109" s="152"/>
      <c r="E6109" s="152"/>
      <c r="F6109" s="153"/>
      <c r="G6109" s="153"/>
      <c r="H6109" s="154"/>
      <c r="I6109" s="152"/>
    </row>
    <row r="6110" spans="3:9" x14ac:dyDescent="0.2">
      <c r="C6110" s="152"/>
      <c r="D6110" s="152"/>
      <c r="E6110" s="152"/>
      <c r="F6110" s="153"/>
      <c r="G6110" s="153"/>
      <c r="H6110" s="154"/>
      <c r="I6110" s="152"/>
    </row>
    <row r="6111" spans="3:9" x14ac:dyDescent="0.2">
      <c r="C6111" s="152"/>
      <c r="D6111" s="152"/>
      <c r="E6111" s="152"/>
      <c r="F6111" s="153"/>
      <c r="G6111" s="153"/>
      <c r="H6111" s="154"/>
      <c r="I6111" s="152"/>
    </row>
    <row r="6112" spans="3:9" x14ac:dyDescent="0.2">
      <c r="C6112" s="152"/>
      <c r="D6112" s="152"/>
      <c r="E6112" s="152"/>
      <c r="F6112" s="153"/>
      <c r="G6112" s="153"/>
      <c r="H6112" s="154"/>
      <c r="I6112" s="152"/>
    </row>
    <row r="6113" spans="3:9" x14ac:dyDescent="0.2">
      <c r="C6113" s="152"/>
      <c r="D6113" s="152"/>
      <c r="E6113" s="152"/>
      <c r="F6113" s="153"/>
      <c r="G6113" s="153"/>
      <c r="H6113" s="154"/>
      <c r="I6113" s="152"/>
    </row>
    <row r="6114" spans="3:9" x14ac:dyDescent="0.2">
      <c r="C6114" s="152"/>
      <c r="D6114" s="152"/>
      <c r="E6114" s="152"/>
      <c r="F6114" s="153"/>
      <c r="G6114" s="153"/>
      <c r="H6114" s="154"/>
      <c r="I6114" s="152"/>
    </row>
    <row r="6115" spans="3:9" x14ac:dyDescent="0.2">
      <c r="C6115" s="152"/>
      <c r="D6115" s="152"/>
      <c r="E6115" s="152"/>
      <c r="F6115" s="153"/>
      <c r="G6115" s="153"/>
      <c r="H6115" s="154"/>
      <c r="I6115" s="152"/>
    </row>
    <row r="6116" spans="3:9" x14ac:dyDescent="0.2">
      <c r="C6116" s="152"/>
      <c r="D6116" s="152"/>
      <c r="E6116" s="152"/>
      <c r="F6116" s="153"/>
      <c r="G6116" s="153"/>
      <c r="H6116" s="154"/>
      <c r="I6116" s="152"/>
    </row>
    <row r="6117" spans="3:9" x14ac:dyDescent="0.2">
      <c r="C6117" s="152"/>
      <c r="D6117" s="152"/>
      <c r="E6117" s="152"/>
      <c r="F6117" s="153"/>
      <c r="G6117" s="153"/>
      <c r="H6117" s="154"/>
      <c r="I6117" s="152"/>
    </row>
    <row r="6118" spans="3:9" x14ac:dyDescent="0.2">
      <c r="C6118" s="152"/>
      <c r="D6118" s="152"/>
      <c r="E6118" s="152"/>
      <c r="F6118" s="153"/>
      <c r="G6118" s="153"/>
      <c r="H6118" s="154"/>
      <c r="I6118" s="152"/>
    </row>
    <row r="6119" spans="3:9" x14ac:dyDescent="0.2">
      <c r="C6119" s="152"/>
      <c r="D6119" s="152"/>
      <c r="E6119" s="152"/>
      <c r="F6119" s="153"/>
      <c r="G6119" s="153"/>
      <c r="H6119" s="154"/>
      <c r="I6119" s="152"/>
    </row>
    <row r="6120" spans="3:9" x14ac:dyDescent="0.2">
      <c r="C6120" s="152"/>
      <c r="D6120" s="152"/>
      <c r="E6120" s="152"/>
      <c r="F6120" s="153"/>
      <c r="G6120" s="153"/>
      <c r="H6120" s="154"/>
      <c r="I6120" s="152"/>
    </row>
    <row r="6121" spans="3:9" x14ac:dyDescent="0.2">
      <c r="C6121" s="152"/>
      <c r="D6121" s="152"/>
      <c r="E6121" s="152"/>
      <c r="F6121" s="153"/>
      <c r="G6121" s="153"/>
      <c r="H6121" s="154"/>
      <c r="I6121" s="152"/>
    </row>
    <row r="6122" spans="3:9" x14ac:dyDescent="0.2">
      <c r="C6122" s="152"/>
      <c r="D6122" s="152"/>
      <c r="E6122" s="152"/>
      <c r="F6122" s="153"/>
      <c r="G6122" s="153"/>
      <c r="H6122" s="154"/>
      <c r="I6122" s="152"/>
    </row>
    <row r="6123" spans="3:9" x14ac:dyDescent="0.2">
      <c r="C6123" s="152"/>
      <c r="D6123" s="152"/>
      <c r="E6123" s="152"/>
      <c r="F6123" s="153"/>
      <c r="G6123" s="153"/>
      <c r="H6123" s="154"/>
      <c r="I6123" s="152"/>
    </row>
    <row r="6124" spans="3:9" x14ac:dyDescent="0.2">
      <c r="C6124" s="152"/>
      <c r="D6124" s="152"/>
      <c r="E6124" s="152"/>
      <c r="F6124" s="153"/>
      <c r="G6124" s="153"/>
      <c r="H6124" s="154"/>
      <c r="I6124" s="152"/>
    </row>
    <row r="6125" spans="3:9" x14ac:dyDescent="0.2">
      <c r="C6125" s="152"/>
      <c r="D6125" s="152"/>
      <c r="E6125" s="152"/>
      <c r="F6125" s="153"/>
      <c r="G6125" s="153"/>
      <c r="H6125" s="154"/>
      <c r="I6125" s="152"/>
    </row>
    <row r="6126" spans="3:9" x14ac:dyDescent="0.2">
      <c r="C6126" s="152"/>
      <c r="D6126" s="152"/>
      <c r="E6126" s="152"/>
      <c r="F6126" s="153"/>
      <c r="G6126" s="153"/>
      <c r="H6126" s="154"/>
      <c r="I6126" s="152"/>
    </row>
    <row r="6127" spans="3:9" x14ac:dyDescent="0.2">
      <c r="C6127" s="152"/>
      <c r="D6127" s="152"/>
      <c r="E6127" s="152"/>
      <c r="F6127" s="153"/>
      <c r="G6127" s="153"/>
      <c r="H6127" s="154"/>
      <c r="I6127" s="152"/>
    </row>
    <row r="6128" spans="3:9" x14ac:dyDescent="0.2">
      <c r="C6128" s="152"/>
      <c r="D6128" s="152"/>
      <c r="E6128" s="152"/>
      <c r="F6128" s="153"/>
      <c r="G6128" s="153"/>
      <c r="H6128" s="154"/>
      <c r="I6128" s="152"/>
    </row>
    <row r="6129" spans="3:9" x14ac:dyDescent="0.2">
      <c r="C6129" s="152"/>
      <c r="D6129" s="152"/>
      <c r="E6129" s="152"/>
      <c r="F6129" s="153"/>
      <c r="G6129" s="153"/>
      <c r="H6129" s="154"/>
      <c r="I6129" s="152"/>
    </row>
    <row r="6130" spans="3:9" x14ac:dyDescent="0.2">
      <c r="C6130" s="152"/>
      <c r="D6130" s="152"/>
      <c r="E6130" s="152"/>
      <c r="F6130" s="153"/>
      <c r="G6130" s="153"/>
      <c r="H6130" s="154"/>
      <c r="I6130" s="152"/>
    </row>
    <row r="6131" spans="3:9" x14ac:dyDescent="0.2">
      <c r="C6131" s="152"/>
      <c r="D6131" s="152"/>
      <c r="E6131" s="152"/>
      <c r="F6131" s="153"/>
      <c r="G6131" s="153"/>
      <c r="H6131" s="154"/>
      <c r="I6131" s="152"/>
    </row>
    <row r="6132" spans="3:9" x14ac:dyDescent="0.2">
      <c r="C6132" s="152"/>
      <c r="D6132" s="152"/>
      <c r="E6132" s="152"/>
      <c r="F6132" s="153"/>
      <c r="G6132" s="153"/>
      <c r="H6132" s="154"/>
      <c r="I6132" s="152"/>
    </row>
    <row r="6133" spans="3:9" x14ac:dyDescent="0.2">
      <c r="C6133" s="152"/>
      <c r="D6133" s="152"/>
      <c r="E6133" s="152"/>
      <c r="F6133" s="153"/>
      <c r="G6133" s="153"/>
      <c r="H6133" s="154"/>
      <c r="I6133" s="152"/>
    </row>
    <row r="6134" spans="3:9" x14ac:dyDescent="0.2">
      <c r="C6134" s="152"/>
      <c r="D6134" s="152"/>
      <c r="E6134" s="152"/>
      <c r="F6134" s="153"/>
      <c r="G6134" s="153"/>
      <c r="H6134" s="154"/>
      <c r="I6134" s="152"/>
    </row>
    <row r="6135" spans="3:9" x14ac:dyDescent="0.2">
      <c r="C6135" s="152"/>
      <c r="D6135" s="152"/>
      <c r="E6135" s="152"/>
      <c r="F6135" s="153"/>
      <c r="G6135" s="153"/>
      <c r="H6135" s="154"/>
      <c r="I6135" s="152"/>
    </row>
    <row r="6136" spans="3:9" x14ac:dyDescent="0.2">
      <c r="C6136" s="152"/>
      <c r="D6136" s="152"/>
      <c r="E6136" s="152"/>
      <c r="F6136" s="153"/>
      <c r="G6136" s="153"/>
      <c r="H6136" s="154"/>
      <c r="I6136" s="152"/>
    </row>
    <row r="6137" spans="3:9" x14ac:dyDescent="0.2">
      <c r="C6137" s="152"/>
      <c r="D6137" s="152"/>
      <c r="E6137" s="152"/>
      <c r="F6137" s="153"/>
      <c r="G6137" s="153"/>
      <c r="H6137" s="154"/>
      <c r="I6137" s="152"/>
    </row>
    <row r="6138" spans="3:9" x14ac:dyDescent="0.2">
      <c r="C6138" s="152"/>
      <c r="D6138" s="152"/>
      <c r="E6138" s="152"/>
      <c r="F6138" s="153"/>
      <c r="G6138" s="153"/>
      <c r="H6138" s="154"/>
      <c r="I6138" s="152"/>
    </row>
    <row r="6139" spans="3:9" x14ac:dyDescent="0.2">
      <c r="C6139" s="152"/>
      <c r="D6139" s="152"/>
      <c r="E6139" s="152"/>
      <c r="F6139" s="153"/>
      <c r="G6139" s="153"/>
      <c r="H6139" s="154"/>
      <c r="I6139" s="152"/>
    </row>
    <row r="6140" spans="3:9" x14ac:dyDescent="0.2">
      <c r="C6140" s="152"/>
      <c r="D6140" s="152"/>
      <c r="E6140" s="152"/>
      <c r="F6140" s="153"/>
      <c r="G6140" s="153"/>
      <c r="H6140" s="154"/>
      <c r="I6140" s="152"/>
    </row>
    <row r="6141" spans="3:9" x14ac:dyDescent="0.2">
      <c r="C6141" s="152"/>
      <c r="D6141" s="152"/>
      <c r="E6141" s="152"/>
      <c r="F6141" s="153"/>
      <c r="G6141" s="153"/>
      <c r="H6141" s="154"/>
      <c r="I6141" s="152"/>
    </row>
    <row r="6142" spans="3:9" x14ac:dyDescent="0.2">
      <c r="C6142" s="152"/>
      <c r="D6142" s="152"/>
      <c r="E6142" s="152"/>
      <c r="F6142" s="153"/>
      <c r="G6142" s="153"/>
      <c r="H6142" s="154"/>
      <c r="I6142" s="152"/>
    </row>
    <row r="6143" spans="3:9" x14ac:dyDescent="0.2">
      <c r="C6143" s="152"/>
      <c r="D6143" s="152"/>
      <c r="E6143" s="152"/>
      <c r="F6143" s="153"/>
      <c r="G6143" s="153"/>
      <c r="H6143" s="154"/>
      <c r="I6143" s="152"/>
    </row>
    <row r="6144" spans="3:9" x14ac:dyDescent="0.2">
      <c r="C6144" s="152"/>
      <c r="D6144" s="152"/>
      <c r="E6144" s="152"/>
      <c r="F6144" s="153"/>
      <c r="G6144" s="153"/>
      <c r="H6144" s="154"/>
      <c r="I6144" s="152"/>
    </row>
    <row r="6145" spans="3:9" x14ac:dyDescent="0.2">
      <c r="C6145" s="152"/>
      <c r="D6145" s="152"/>
      <c r="E6145" s="152"/>
      <c r="F6145" s="153"/>
      <c r="G6145" s="153"/>
      <c r="H6145" s="154"/>
      <c r="I6145" s="152"/>
    </row>
    <row r="6146" spans="3:9" x14ac:dyDescent="0.2">
      <c r="C6146" s="152"/>
      <c r="D6146" s="152"/>
      <c r="E6146" s="152"/>
      <c r="F6146" s="153"/>
      <c r="G6146" s="153"/>
      <c r="H6146" s="154"/>
      <c r="I6146" s="152"/>
    </row>
    <row r="6147" spans="3:9" x14ac:dyDescent="0.2">
      <c r="C6147" s="152"/>
      <c r="D6147" s="152"/>
      <c r="E6147" s="152"/>
      <c r="F6147" s="153"/>
      <c r="G6147" s="153"/>
      <c r="H6147" s="154"/>
      <c r="I6147" s="152"/>
    </row>
    <row r="6148" spans="3:9" x14ac:dyDescent="0.2">
      <c r="C6148" s="152"/>
      <c r="D6148" s="152"/>
      <c r="E6148" s="152"/>
      <c r="F6148" s="153"/>
      <c r="G6148" s="153"/>
      <c r="H6148" s="154"/>
      <c r="I6148" s="152"/>
    </row>
    <row r="6149" spans="3:9" x14ac:dyDescent="0.2">
      <c r="C6149" s="152"/>
      <c r="D6149" s="152"/>
      <c r="E6149" s="152"/>
      <c r="F6149" s="153"/>
      <c r="G6149" s="153"/>
      <c r="H6149" s="154"/>
      <c r="I6149" s="152"/>
    </row>
    <row r="6150" spans="3:9" x14ac:dyDescent="0.2">
      <c r="C6150" s="152"/>
      <c r="D6150" s="152"/>
      <c r="E6150" s="152"/>
      <c r="F6150" s="153"/>
      <c r="G6150" s="153"/>
      <c r="H6150" s="154"/>
      <c r="I6150" s="152"/>
    </row>
    <row r="6151" spans="3:9" x14ac:dyDescent="0.2">
      <c r="C6151" s="152"/>
      <c r="D6151" s="152"/>
      <c r="E6151" s="152"/>
      <c r="F6151" s="153"/>
      <c r="G6151" s="153"/>
      <c r="H6151" s="154"/>
      <c r="I6151" s="152"/>
    </row>
    <row r="6152" spans="3:9" x14ac:dyDescent="0.2">
      <c r="C6152" s="152"/>
      <c r="D6152" s="152"/>
      <c r="E6152" s="152"/>
      <c r="F6152" s="153"/>
      <c r="G6152" s="153"/>
      <c r="H6152" s="154"/>
      <c r="I6152" s="152"/>
    </row>
    <row r="6153" spans="3:9" x14ac:dyDescent="0.2">
      <c r="C6153" s="152"/>
      <c r="D6153" s="152"/>
      <c r="E6153" s="152"/>
      <c r="F6153" s="153"/>
      <c r="G6153" s="153"/>
      <c r="H6153" s="154"/>
      <c r="I6153" s="152"/>
    </row>
    <row r="6154" spans="3:9" x14ac:dyDescent="0.2">
      <c r="C6154" s="152"/>
      <c r="D6154" s="152"/>
      <c r="E6154" s="152"/>
      <c r="F6154" s="153"/>
      <c r="G6154" s="153"/>
      <c r="H6154" s="154"/>
      <c r="I6154" s="152"/>
    </row>
    <row r="6155" spans="3:9" x14ac:dyDescent="0.2">
      <c r="C6155" s="152"/>
      <c r="D6155" s="152"/>
      <c r="E6155" s="152"/>
      <c r="F6155" s="153"/>
      <c r="G6155" s="153"/>
      <c r="H6155" s="154"/>
      <c r="I6155" s="152"/>
    </row>
    <row r="6156" spans="3:9" x14ac:dyDescent="0.2">
      <c r="C6156" s="152"/>
      <c r="D6156" s="152"/>
      <c r="E6156" s="152"/>
      <c r="F6156" s="153"/>
      <c r="G6156" s="153"/>
      <c r="H6156" s="154"/>
      <c r="I6156" s="152"/>
    </row>
    <row r="6157" spans="3:9" x14ac:dyDescent="0.2">
      <c r="C6157" s="152"/>
      <c r="D6157" s="152"/>
      <c r="E6157" s="152"/>
      <c r="F6157" s="153"/>
      <c r="G6157" s="153"/>
      <c r="H6157" s="154"/>
      <c r="I6157" s="152"/>
    </row>
    <row r="6158" spans="3:9" x14ac:dyDescent="0.2">
      <c r="C6158" s="152"/>
      <c r="D6158" s="152"/>
      <c r="E6158" s="152"/>
      <c r="F6158" s="153"/>
      <c r="G6158" s="153"/>
      <c r="H6158" s="154"/>
      <c r="I6158" s="152"/>
    </row>
    <row r="6159" spans="3:9" x14ac:dyDescent="0.2">
      <c r="C6159" s="152"/>
      <c r="D6159" s="152"/>
      <c r="E6159" s="152"/>
      <c r="F6159" s="153"/>
      <c r="G6159" s="153"/>
      <c r="H6159" s="154"/>
      <c r="I6159" s="152"/>
    </row>
    <row r="6160" spans="3:9" x14ac:dyDescent="0.2">
      <c r="C6160" s="152"/>
      <c r="D6160" s="152"/>
      <c r="E6160" s="152"/>
      <c r="F6160" s="153"/>
      <c r="G6160" s="153"/>
      <c r="H6160" s="154"/>
      <c r="I6160" s="152"/>
    </row>
    <row r="6161" spans="3:9" x14ac:dyDescent="0.2">
      <c r="C6161" s="152"/>
      <c r="D6161" s="152"/>
      <c r="E6161" s="152"/>
      <c r="F6161" s="153"/>
      <c r="G6161" s="153"/>
      <c r="H6161" s="154"/>
      <c r="I6161" s="152"/>
    </row>
    <row r="6162" spans="3:9" x14ac:dyDescent="0.2">
      <c r="C6162" s="152"/>
      <c r="D6162" s="152"/>
      <c r="E6162" s="152"/>
      <c r="F6162" s="153"/>
      <c r="G6162" s="153"/>
      <c r="H6162" s="154"/>
      <c r="I6162" s="152"/>
    </row>
    <row r="6163" spans="3:9" x14ac:dyDescent="0.2">
      <c r="C6163" s="152"/>
      <c r="D6163" s="152"/>
      <c r="E6163" s="152"/>
      <c r="F6163" s="153"/>
      <c r="G6163" s="153"/>
      <c r="H6163" s="154"/>
      <c r="I6163" s="152"/>
    </row>
    <row r="6164" spans="3:9" x14ac:dyDescent="0.2">
      <c r="C6164" s="152"/>
      <c r="D6164" s="152"/>
      <c r="E6164" s="152"/>
      <c r="F6164" s="153"/>
      <c r="G6164" s="153"/>
      <c r="H6164" s="154"/>
      <c r="I6164" s="152"/>
    </row>
    <row r="6165" spans="3:9" x14ac:dyDescent="0.2">
      <c r="C6165" s="152"/>
      <c r="D6165" s="152"/>
      <c r="E6165" s="152"/>
      <c r="F6165" s="153"/>
      <c r="G6165" s="153"/>
      <c r="H6165" s="154"/>
      <c r="I6165" s="152"/>
    </row>
    <row r="6166" spans="3:9" x14ac:dyDescent="0.2">
      <c r="C6166" s="152"/>
      <c r="D6166" s="152"/>
      <c r="E6166" s="152"/>
      <c r="F6166" s="153"/>
      <c r="G6166" s="153"/>
      <c r="H6166" s="154"/>
      <c r="I6166" s="152"/>
    </row>
    <row r="6167" spans="3:9" x14ac:dyDescent="0.2">
      <c r="C6167" s="152"/>
      <c r="D6167" s="152"/>
      <c r="E6167" s="152"/>
      <c r="F6167" s="153"/>
      <c r="G6167" s="153"/>
      <c r="H6167" s="154"/>
      <c r="I6167" s="152"/>
    </row>
    <row r="6168" spans="3:9" x14ac:dyDescent="0.2">
      <c r="C6168" s="152"/>
      <c r="D6168" s="152"/>
      <c r="E6168" s="152"/>
      <c r="F6168" s="153"/>
      <c r="G6168" s="153"/>
      <c r="H6168" s="154"/>
      <c r="I6168" s="152"/>
    </row>
    <row r="6169" spans="3:9" x14ac:dyDescent="0.2">
      <c r="C6169" s="152"/>
      <c r="D6169" s="152"/>
      <c r="E6169" s="152"/>
      <c r="F6169" s="153"/>
      <c r="G6169" s="153"/>
      <c r="H6169" s="154"/>
      <c r="I6169" s="152"/>
    </row>
    <row r="6170" spans="3:9" x14ac:dyDescent="0.2">
      <c r="C6170" s="152"/>
      <c r="D6170" s="152"/>
      <c r="E6170" s="152"/>
      <c r="F6170" s="153"/>
      <c r="G6170" s="153"/>
      <c r="H6170" s="154"/>
      <c r="I6170" s="152"/>
    </row>
    <row r="6171" spans="3:9" x14ac:dyDescent="0.2">
      <c r="C6171" s="152"/>
      <c r="D6171" s="152"/>
      <c r="E6171" s="152"/>
      <c r="F6171" s="153"/>
      <c r="G6171" s="153"/>
      <c r="H6171" s="154"/>
      <c r="I6171" s="152"/>
    </row>
    <row r="6172" spans="3:9" x14ac:dyDescent="0.2">
      <c r="C6172" s="152"/>
      <c r="D6172" s="152"/>
      <c r="E6172" s="152"/>
      <c r="F6172" s="153"/>
      <c r="G6172" s="153"/>
      <c r="H6172" s="154"/>
      <c r="I6172" s="152"/>
    </row>
    <row r="6173" spans="3:9" x14ac:dyDescent="0.2">
      <c r="C6173" s="152"/>
      <c r="D6173" s="152"/>
      <c r="E6173" s="152"/>
      <c r="F6173" s="153"/>
      <c r="G6173" s="153"/>
      <c r="H6173" s="154"/>
      <c r="I6173" s="152"/>
    </row>
    <row r="6174" spans="3:9" x14ac:dyDescent="0.2">
      <c r="C6174" s="152"/>
      <c r="D6174" s="152"/>
      <c r="E6174" s="152"/>
      <c r="F6174" s="153"/>
      <c r="G6174" s="153"/>
      <c r="H6174" s="154"/>
      <c r="I6174" s="152"/>
    </row>
    <row r="6175" spans="3:9" x14ac:dyDescent="0.2">
      <c r="C6175" s="152"/>
      <c r="D6175" s="152"/>
      <c r="E6175" s="152"/>
      <c r="F6175" s="153"/>
      <c r="G6175" s="153"/>
      <c r="H6175" s="154"/>
      <c r="I6175" s="152"/>
    </row>
    <row r="6176" spans="3:9" x14ac:dyDescent="0.2">
      <c r="C6176" s="152"/>
      <c r="D6176" s="152"/>
      <c r="E6176" s="152"/>
      <c r="F6176" s="153"/>
      <c r="G6176" s="153"/>
      <c r="H6176" s="154"/>
      <c r="I6176" s="152"/>
    </row>
    <row r="6177" spans="3:9" x14ac:dyDescent="0.2">
      <c r="C6177" s="152"/>
      <c r="D6177" s="152"/>
      <c r="E6177" s="152"/>
      <c r="F6177" s="153"/>
      <c r="G6177" s="153"/>
      <c r="H6177" s="154"/>
      <c r="I6177" s="152"/>
    </row>
    <row r="6178" spans="3:9" x14ac:dyDescent="0.2">
      <c r="C6178" s="152"/>
      <c r="D6178" s="152"/>
      <c r="E6178" s="152"/>
      <c r="F6178" s="153"/>
      <c r="G6178" s="153"/>
      <c r="H6178" s="154"/>
      <c r="I6178" s="152"/>
    </row>
    <row r="6179" spans="3:9" x14ac:dyDescent="0.2">
      <c r="C6179" s="152"/>
      <c r="D6179" s="152"/>
      <c r="E6179" s="152"/>
      <c r="F6179" s="153"/>
      <c r="G6179" s="153"/>
      <c r="H6179" s="154"/>
      <c r="I6179" s="152"/>
    </row>
    <row r="6180" spans="3:9" x14ac:dyDescent="0.2">
      <c r="C6180" s="152"/>
      <c r="D6180" s="152"/>
      <c r="E6180" s="152"/>
      <c r="F6180" s="153"/>
      <c r="G6180" s="153"/>
      <c r="H6180" s="154"/>
      <c r="I6180" s="152"/>
    </row>
    <row r="6181" spans="3:9" x14ac:dyDescent="0.2">
      <c r="C6181" s="152"/>
      <c r="D6181" s="152"/>
      <c r="E6181" s="152"/>
      <c r="F6181" s="153"/>
      <c r="G6181" s="153"/>
      <c r="H6181" s="154"/>
      <c r="I6181" s="152"/>
    </row>
    <row r="6182" spans="3:9" x14ac:dyDescent="0.2">
      <c r="C6182" s="152"/>
      <c r="D6182" s="152"/>
      <c r="E6182" s="152"/>
      <c r="F6182" s="153"/>
      <c r="G6182" s="153"/>
      <c r="H6182" s="154"/>
      <c r="I6182" s="152"/>
    </row>
    <row r="6183" spans="3:9" x14ac:dyDescent="0.2">
      <c r="C6183" s="152"/>
      <c r="D6183" s="152"/>
      <c r="E6183" s="152"/>
      <c r="F6183" s="153"/>
      <c r="G6183" s="153"/>
      <c r="H6183" s="154"/>
      <c r="I6183" s="152"/>
    </row>
    <row r="6184" spans="3:9" x14ac:dyDescent="0.2">
      <c r="C6184" s="152"/>
      <c r="D6184" s="152"/>
      <c r="E6184" s="152"/>
      <c r="F6184" s="153"/>
      <c r="G6184" s="153"/>
      <c r="H6184" s="154"/>
      <c r="I6184" s="152"/>
    </row>
    <row r="6185" spans="3:9" x14ac:dyDescent="0.2">
      <c r="C6185" s="152"/>
      <c r="D6185" s="152"/>
      <c r="E6185" s="152"/>
      <c r="F6185" s="153"/>
      <c r="G6185" s="153"/>
      <c r="H6185" s="154"/>
      <c r="I6185" s="152"/>
    </row>
    <row r="6186" spans="3:9" x14ac:dyDescent="0.2">
      <c r="C6186" s="152"/>
      <c r="D6186" s="152"/>
      <c r="E6186" s="152"/>
      <c r="F6186" s="153"/>
      <c r="G6186" s="153"/>
      <c r="H6186" s="154"/>
      <c r="I6186" s="152"/>
    </row>
    <row r="6187" spans="3:9" x14ac:dyDescent="0.2">
      <c r="C6187" s="152"/>
      <c r="D6187" s="152"/>
      <c r="E6187" s="152"/>
      <c r="F6187" s="153"/>
      <c r="G6187" s="153"/>
      <c r="H6187" s="154"/>
      <c r="I6187" s="152"/>
    </row>
    <row r="6188" spans="3:9" x14ac:dyDescent="0.2">
      <c r="C6188" s="152"/>
      <c r="D6188" s="152"/>
      <c r="E6188" s="152"/>
      <c r="F6188" s="153"/>
      <c r="G6188" s="153"/>
      <c r="H6188" s="154"/>
      <c r="I6188" s="152"/>
    </row>
    <row r="6189" spans="3:9" x14ac:dyDescent="0.2">
      <c r="C6189" s="152"/>
      <c r="D6189" s="152"/>
      <c r="E6189" s="152"/>
      <c r="F6189" s="153"/>
      <c r="G6189" s="153"/>
      <c r="H6189" s="154"/>
      <c r="I6189" s="152"/>
    </row>
    <row r="6190" spans="3:9" x14ac:dyDescent="0.2">
      <c r="C6190" s="152"/>
      <c r="D6190" s="152"/>
      <c r="E6190" s="152"/>
      <c r="F6190" s="153"/>
      <c r="G6190" s="153"/>
      <c r="H6190" s="154"/>
      <c r="I6190" s="152"/>
    </row>
    <row r="6191" spans="3:9" x14ac:dyDescent="0.2">
      <c r="C6191" s="152"/>
      <c r="D6191" s="152"/>
      <c r="E6191" s="152"/>
      <c r="F6191" s="153"/>
      <c r="G6191" s="153"/>
      <c r="H6191" s="154"/>
      <c r="I6191" s="152"/>
    </row>
    <row r="6192" spans="3:9" x14ac:dyDescent="0.2">
      <c r="C6192" s="152"/>
      <c r="D6192" s="152"/>
      <c r="E6192" s="152"/>
      <c r="F6192" s="153"/>
      <c r="G6192" s="153"/>
      <c r="H6192" s="154"/>
      <c r="I6192" s="152"/>
    </row>
    <row r="6193" spans="3:9" x14ac:dyDescent="0.2">
      <c r="C6193" s="152"/>
      <c r="D6193" s="152"/>
      <c r="E6193" s="152"/>
      <c r="F6193" s="153"/>
      <c r="G6193" s="153"/>
      <c r="H6193" s="154"/>
      <c r="I6193" s="152"/>
    </row>
    <row r="6194" spans="3:9" x14ac:dyDescent="0.2">
      <c r="C6194" s="152"/>
      <c r="D6194" s="152"/>
      <c r="E6194" s="152"/>
      <c r="F6194" s="153"/>
      <c r="G6194" s="153"/>
      <c r="H6194" s="154"/>
      <c r="I6194" s="152"/>
    </row>
    <row r="6195" spans="3:9" x14ac:dyDescent="0.2">
      <c r="C6195" s="152"/>
      <c r="D6195" s="152"/>
      <c r="E6195" s="152"/>
      <c r="F6195" s="153"/>
      <c r="G6195" s="153"/>
      <c r="H6195" s="154"/>
      <c r="I6195" s="152"/>
    </row>
    <row r="6196" spans="3:9" x14ac:dyDescent="0.2">
      <c r="C6196" s="152"/>
      <c r="D6196" s="152"/>
      <c r="E6196" s="152"/>
      <c r="F6196" s="153"/>
      <c r="G6196" s="153"/>
      <c r="H6196" s="154"/>
      <c r="I6196" s="152"/>
    </row>
    <row r="6197" spans="3:9" x14ac:dyDescent="0.2">
      <c r="C6197" s="152"/>
      <c r="D6197" s="152"/>
      <c r="E6197" s="152"/>
      <c r="F6197" s="153"/>
      <c r="G6197" s="153"/>
      <c r="H6197" s="154"/>
      <c r="I6197" s="152"/>
    </row>
    <row r="6198" spans="3:9" x14ac:dyDescent="0.2">
      <c r="C6198" s="152"/>
      <c r="D6198" s="152"/>
      <c r="E6198" s="152"/>
      <c r="F6198" s="153"/>
      <c r="G6198" s="153"/>
      <c r="H6198" s="154"/>
      <c r="I6198" s="152"/>
    </row>
    <row r="6199" spans="3:9" x14ac:dyDescent="0.2">
      <c r="C6199" s="152"/>
      <c r="D6199" s="152"/>
      <c r="E6199" s="152"/>
      <c r="F6199" s="153"/>
      <c r="G6199" s="153"/>
      <c r="H6199" s="154"/>
      <c r="I6199" s="152"/>
    </row>
    <row r="6200" spans="3:9" x14ac:dyDescent="0.2">
      <c r="C6200" s="152"/>
      <c r="D6200" s="152"/>
      <c r="E6200" s="152"/>
      <c r="F6200" s="153"/>
      <c r="G6200" s="153"/>
      <c r="H6200" s="154"/>
      <c r="I6200" s="152"/>
    </row>
    <row r="6201" spans="3:9" x14ac:dyDescent="0.2">
      <c r="C6201" s="152"/>
      <c r="D6201" s="152"/>
      <c r="E6201" s="152"/>
      <c r="F6201" s="153"/>
      <c r="G6201" s="153"/>
      <c r="H6201" s="154"/>
      <c r="I6201" s="152"/>
    </row>
    <row r="6202" spans="3:9" x14ac:dyDescent="0.2">
      <c r="C6202" s="152"/>
      <c r="D6202" s="152"/>
      <c r="E6202" s="152"/>
      <c r="F6202" s="153"/>
      <c r="G6202" s="153"/>
      <c r="H6202" s="154"/>
      <c r="I6202" s="152"/>
    </row>
    <row r="6203" spans="3:9" x14ac:dyDescent="0.2">
      <c r="C6203" s="152"/>
      <c r="D6203" s="152"/>
      <c r="E6203" s="152"/>
      <c r="F6203" s="153"/>
      <c r="G6203" s="153"/>
      <c r="H6203" s="154"/>
      <c r="I6203" s="152"/>
    </row>
    <row r="6204" spans="3:9" x14ac:dyDescent="0.2">
      <c r="C6204" s="152"/>
      <c r="D6204" s="152"/>
      <c r="E6204" s="152"/>
      <c r="F6204" s="153"/>
      <c r="G6204" s="153"/>
      <c r="H6204" s="154"/>
      <c r="I6204" s="152"/>
    </row>
    <row r="6205" spans="3:9" x14ac:dyDescent="0.2">
      <c r="C6205" s="152"/>
      <c r="D6205" s="152"/>
      <c r="E6205" s="152"/>
      <c r="F6205" s="153"/>
      <c r="G6205" s="153"/>
      <c r="H6205" s="154"/>
      <c r="I6205" s="152"/>
    </row>
    <row r="6206" spans="3:9" x14ac:dyDescent="0.2">
      <c r="C6206" s="152"/>
      <c r="D6206" s="152"/>
      <c r="E6206" s="152"/>
      <c r="F6206" s="153"/>
      <c r="G6206" s="153"/>
      <c r="H6206" s="154"/>
      <c r="I6206" s="152"/>
    </row>
    <row r="6207" spans="3:9" x14ac:dyDescent="0.2">
      <c r="C6207" s="152"/>
      <c r="D6207" s="152"/>
      <c r="E6207" s="152"/>
      <c r="F6207" s="153"/>
      <c r="G6207" s="153"/>
      <c r="H6207" s="154"/>
      <c r="I6207" s="152"/>
    </row>
    <row r="6208" spans="3:9" x14ac:dyDescent="0.2">
      <c r="C6208" s="152"/>
      <c r="D6208" s="152"/>
      <c r="E6208" s="152"/>
      <c r="F6208" s="153"/>
      <c r="G6208" s="153"/>
      <c r="H6208" s="154"/>
      <c r="I6208" s="152"/>
    </row>
    <row r="6209" spans="3:9" x14ac:dyDescent="0.2">
      <c r="C6209" s="152"/>
      <c r="D6209" s="152"/>
      <c r="E6209" s="152"/>
      <c r="F6209" s="153"/>
      <c r="G6209" s="153"/>
      <c r="H6209" s="154"/>
      <c r="I6209" s="152"/>
    </row>
    <row r="6210" spans="3:9" x14ac:dyDescent="0.2">
      <c r="C6210" s="152"/>
      <c r="D6210" s="152"/>
      <c r="E6210" s="152"/>
      <c r="F6210" s="153"/>
      <c r="G6210" s="153"/>
      <c r="H6210" s="154"/>
      <c r="I6210" s="152"/>
    </row>
    <row r="6211" spans="3:9" x14ac:dyDescent="0.2">
      <c r="C6211" s="152"/>
      <c r="D6211" s="152"/>
      <c r="E6211" s="152"/>
      <c r="F6211" s="153"/>
      <c r="G6211" s="153"/>
      <c r="H6211" s="154"/>
      <c r="I6211" s="152"/>
    </row>
    <row r="6212" spans="3:9" x14ac:dyDescent="0.2">
      <c r="C6212" s="152"/>
      <c r="D6212" s="152"/>
      <c r="E6212" s="152"/>
      <c r="F6212" s="153"/>
      <c r="G6212" s="153"/>
      <c r="H6212" s="154"/>
      <c r="I6212" s="152"/>
    </row>
    <row r="6213" spans="3:9" x14ac:dyDescent="0.2">
      <c r="C6213" s="152"/>
      <c r="D6213" s="152"/>
      <c r="E6213" s="152"/>
      <c r="F6213" s="153"/>
      <c r="G6213" s="153"/>
      <c r="H6213" s="154"/>
      <c r="I6213" s="152"/>
    </row>
    <row r="6214" spans="3:9" x14ac:dyDescent="0.2">
      <c r="C6214" s="152"/>
      <c r="D6214" s="152"/>
      <c r="E6214" s="152"/>
      <c r="F6214" s="153"/>
      <c r="G6214" s="153"/>
      <c r="H6214" s="154"/>
      <c r="I6214" s="152"/>
    </row>
    <row r="6215" spans="3:9" x14ac:dyDescent="0.2">
      <c r="C6215" s="152"/>
      <c r="D6215" s="152"/>
      <c r="E6215" s="152"/>
      <c r="F6215" s="153"/>
      <c r="G6215" s="153"/>
      <c r="H6215" s="154"/>
      <c r="I6215" s="152"/>
    </row>
    <row r="6216" spans="3:9" x14ac:dyDescent="0.2">
      <c r="C6216" s="152"/>
      <c r="D6216" s="152"/>
      <c r="E6216" s="152"/>
      <c r="F6216" s="153"/>
      <c r="G6216" s="153"/>
      <c r="H6216" s="154"/>
      <c r="I6216" s="152"/>
    </row>
    <row r="6217" spans="3:9" x14ac:dyDescent="0.2">
      <c r="C6217" s="152"/>
      <c r="D6217" s="152"/>
      <c r="E6217" s="152"/>
      <c r="F6217" s="153"/>
      <c r="G6217" s="153"/>
      <c r="H6217" s="154"/>
      <c r="I6217" s="152"/>
    </row>
    <row r="6218" spans="3:9" x14ac:dyDescent="0.2">
      <c r="C6218" s="152"/>
      <c r="D6218" s="152"/>
      <c r="E6218" s="152"/>
      <c r="F6218" s="153"/>
      <c r="G6218" s="153"/>
      <c r="H6218" s="154"/>
      <c r="I6218" s="152"/>
    </row>
    <row r="6219" spans="3:9" x14ac:dyDescent="0.2">
      <c r="C6219" s="152"/>
      <c r="D6219" s="152"/>
      <c r="E6219" s="152"/>
      <c r="F6219" s="153"/>
      <c r="G6219" s="153"/>
      <c r="H6219" s="154"/>
      <c r="I6219" s="152"/>
    </row>
    <row r="6220" spans="3:9" x14ac:dyDescent="0.2">
      <c r="C6220" s="152"/>
      <c r="D6220" s="152"/>
      <c r="E6220" s="152"/>
      <c r="F6220" s="153"/>
      <c r="G6220" s="153"/>
      <c r="H6220" s="154"/>
      <c r="I6220" s="152"/>
    </row>
    <row r="6221" spans="3:9" x14ac:dyDescent="0.2">
      <c r="C6221" s="152"/>
      <c r="D6221" s="152"/>
      <c r="E6221" s="152"/>
      <c r="F6221" s="153"/>
      <c r="G6221" s="153"/>
      <c r="H6221" s="154"/>
      <c r="I6221" s="152"/>
    </row>
    <row r="6222" spans="3:9" x14ac:dyDescent="0.2">
      <c r="C6222" s="152"/>
      <c r="D6222" s="152"/>
      <c r="E6222" s="152"/>
      <c r="F6222" s="153"/>
      <c r="G6222" s="153"/>
      <c r="H6222" s="154"/>
      <c r="I6222" s="152"/>
    </row>
    <row r="6223" spans="3:9" x14ac:dyDescent="0.2">
      <c r="C6223" s="152"/>
      <c r="D6223" s="152"/>
      <c r="E6223" s="152"/>
      <c r="F6223" s="153"/>
      <c r="G6223" s="153"/>
      <c r="H6223" s="154"/>
      <c r="I6223" s="152"/>
    </row>
    <row r="6224" spans="3:9" x14ac:dyDescent="0.2">
      <c r="C6224" s="152"/>
      <c r="D6224" s="152"/>
      <c r="E6224" s="152"/>
      <c r="F6224" s="153"/>
      <c r="G6224" s="153"/>
      <c r="H6224" s="154"/>
      <c r="I6224" s="152"/>
    </row>
    <row r="6225" spans="3:9" x14ac:dyDescent="0.2">
      <c r="C6225" s="152"/>
      <c r="D6225" s="152"/>
      <c r="E6225" s="152"/>
      <c r="F6225" s="153"/>
      <c r="G6225" s="153"/>
      <c r="H6225" s="154"/>
      <c r="I6225" s="152"/>
    </row>
    <row r="6226" spans="3:9" x14ac:dyDescent="0.2">
      <c r="C6226" s="152"/>
      <c r="D6226" s="152"/>
      <c r="E6226" s="152"/>
      <c r="F6226" s="153"/>
      <c r="G6226" s="153"/>
      <c r="H6226" s="154"/>
      <c r="I6226" s="152"/>
    </row>
    <row r="6227" spans="3:9" x14ac:dyDescent="0.2">
      <c r="C6227" s="152"/>
      <c r="D6227" s="152"/>
      <c r="E6227" s="152"/>
      <c r="F6227" s="153"/>
      <c r="G6227" s="153"/>
      <c r="H6227" s="154"/>
      <c r="I6227" s="152"/>
    </row>
    <row r="6228" spans="3:9" x14ac:dyDescent="0.2">
      <c r="C6228" s="152"/>
      <c r="D6228" s="152"/>
      <c r="E6228" s="152"/>
      <c r="F6228" s="153"/>
      <c r="G6228" s="153"/>
      <c r="H6228" s="154"/>
      <c r="I6228" s="152"/>
    </row>
    <row r="6229" spans="3:9" x14ac:dyDescent="0.2">
      <c r="C6229" s="152"/>
      <c r="D6229" s="152"/>
      <c r="E6229" s="152"/>
      <c r="F6229" s="153"/>
      <c r="G6229" s="153"/>
      <c r="H6229" s="154"/>
      <c r="I6229" s="152"/>
    </row>
    <row r="6230" spans="3:9" x14ac:dyDescent="0.2">
      <c r="C6230" s="152"/>
      <c r="D6230" s="152"/>
      <c r="E6230" s="152"/>
      <c r="F6230" s="153"/>
      <c r="G6230" s="153"/>
      <c r="H6230" s="154"/>
      <c r="I6230" s="152"/>
    </row>
    <row r="6231" spans="3:9" x14ac:dyDescent="0.2">
      <c r="C6231" s="152"/>
      <c r="D6231" s="152"/>
      <c r="E6231" s="152"/>
      <c r="F6231" s="153"/>
      <c r="G6231" s="153"/>
      <c r="H6231" s="154"/>
      <c r="I6231" s="152"/>
    </row>
    <row r="6232" spans="3:9" x14ac:dyDescent="0.2">
      <c r="C6232" s="152"/>
      <c r="D6232" s="152"/>
      <c r="E6232" s="152"/>
      <c r="F6232" s="153"/>
      <c r="G6232" s="153"/>
      <c r="H6232" s="154"/>
      <c r="I6232" s="152"/>
    </row>
    <row r="6233" spans="3:9" x14ac:dyDescent="0.2">
      <c r="C6233" s="152"/>
      <c r="D6233" s="152"/>
      <c r="E6233" s="152"/>
      <c r="F6233" s="153"/>
      <c r="G6233" s="153"/>
      <c r="H6233" s="154"/>
      <c r="I6233" s="152"/>
    </row>
    <row r="6234" spans="3:9" x14ac:dyDescent="0.2">
      <c r="C6234" s="152"/>
      <c r="D6234" s="152"/>
      <c r="E6234" s="152"/>
      <c r="F6234" s="153"/>
      <c r="G6234" s="153"/>
      <c r="H6234" s="154"/>
      <c r="I6234" s="152"/>
    </row>
    <row r="6235" spans="3:9" x14ac:dyDescent="0.2">
      <c r="C6235" s="152"/>
      <c r="D6235" s="152"/>
      <c r="E6235" s="152"/>
      <c r="F6235" s="153"/>
      <c r="G6235" s="153"/>
      <c r="H6235" s="154"/>
      <c r="I6235" s="152"/>
    </row>
    <row r="6236" spans="3:9" x14ac:dyDescent="0.2">
      <c r="C6236" s="152"/>
      <c r="D6236" s="152"/>
      <c r="E6236" s="152"/>
      <c r="F6236" s="153"/>
      <c r="G6236" s="153"/>
      <c r="H6236" s="154"/>
      <c r="I6236" s="152"/>
    </row>
    <row r="6237" spans="3:9" x14ac:dyDescent="0.2">
      <c r="C6237" s="152"/>
      <c r="D6237" s="152"/>
      <c r="E6237" s="152"/>
      <c r="F6237" s="153"/>
      <c r="G6237" s="153"/>
      <c r="H6237" s="154"/>
      <c r="I6237" s="152"/>
    </row>
    <row r="6238" spans="3:9" x14ac:dyDescent="0.2">
      <c r="C6238" s="152"/>
      <c r="D6238" s="152"/>
      <c r="E6238" s="152"/>
      <c r="F6238" s="153"/>
      <c r="G6238" s="153"/>
      <c r="H6238" s="154"/>
      <c r="I6238" s="152"/>
    </row>
    <row r="6239" spans="3:9" x14ac:dyDescent="0.2">
      <c r="C6239" s="152"/>
      <c r="D6239" s="152"/>
      <c r="E6239" s="152"/>
      <c r="F6239" s="153"/>
      <c r="G6239" s="153"/>
      <c r="H6239" s="154"/>
      <c r="I6239" s="152"/>
    </row>
    <row r="6240" spans="3:9" x14ac:dyDescent="0.2">
      <c r="C6240" s="152"/>
      <c r="D6240" s="152"/>
      <c r="E6240" s="152"/>
      <c r="F6240" s="153"/>
      <c r="G6240" s="153"/>
      <c r="H6240" s="154"/>
      <c r="I6240" s="152"/>
    </row>
    <row r="6241" spans="3:9" x14ac:dyDescent="0.2">
      <c r="C6241" s="152"/>
      <c r="D6241" s="152"/>
      <c r="E6241" s="152"/>
      <c r="F6241" s="153"/>
      <c r="G6241" s="153"/>
      <c r="H6241" s="154"/>
      <c r="I6241" s="152"/>
    </row>
    <row r="6242" spans="3:9" x14ac:dyDescent="0.2">
      <c r="C6242" s="152"/>
      <c r="D6242" s="152"/>
      <c r="E6242" s="152"/>
      <c r="F6242" s="153"/>
      <c r="G6242" s="153"/>
      <c r="H6242" s="154"/>
      <c r="I6242" s="152"/>
    </row>
    <row r="6243" spans="3:9" x14ac:dyDescent="0.2">
      <c r="C6243" s="152"/>
      <c r="D6243" s="152"/>
      <c r="E6243" s="152"/>
      <c r="F6243" s="153"/>
      <c r="G6243" s="153"/>
      <c r="H6243" s="154"/>
      <c r="I6243" s="152"/>
    </row>
    <row r="6244" spans="3:9" x14ac:dyDescent="0.2">
      <c r="C6244" s="152"/>
      <c r="D6244" s="152"/>
      <c r="E6244" s="152"/>
      <c r="F6244" s="153"/>
      <c r="G6244" s="153"/>
      <c r="H6244" s="154"/>
      <c r="I6244" s="152"/>
    </row>
    <row r="6245" spans="3:9" x14ac:dyDescent="0.2">
      <c r="C6245" s="152"/>
      <c r="D6245" s="152"/>
      <c r="E6245" s="152"/>
      <c r="F6245" s="153"/>
      <c r="G6245" s="153"/>
      <c r="H6245" s="154"/>
      <c r="I6245" s="152"/>
    </row>
    <row r="6246" spans="3:9" x14ac:dyDescent="0.2">
      <c r="C6246" s="152"/>
      <c r="D6246" s="152"/>
      <c r="E6246" s="152"/>
      <c r="F6246" s="153"/>
      <c r="G6246" s="153"/>
      <c r="H6246" s="154"/>
      <c r="I6246" s="152"/>
    </row>
    <row r="6247" spans="3:9" x14ac:dyDescent="0.2">
      <c r="C6247" s="152"/>
      <c r="D6247" s="152"/>
      <c r="E6247" s="152"/>
      <c r="F6247" s="153"/>
      <c r="G6247" s="153"/>
      <c r="H6247" s="154"/>
      <c r="I6247" s="152"/>
    </row>
    <row r="6248" spans="3:9" x14ac:dyDescent="0.2">
      <c r="C6248" s="152"/>
      <c r="D6248" s="152"/>
      <c r="E6248" s="152"/>
      <c r="F6248" s="153"/>
      <c r="G6248" s="153"/>
      <c r="H6248" s="154"/>
      <c r="I6248" s="152"/>
    </row>
    <row r="6249" spans="3:9" x14ac:dyDescent="0.2">
      <c r="C6249" s="152"/>
      <c r="D6249" s="152"/>
      <c r="E6249" s="152"/>
      <c r="F6249" s="153"/>
      <c r="G6249" s="153"/>
      <c r="H6249" s="154"/>
      <c r="I6249" s="152"/>
    </row>
    <row r="6250" spans="3:9" x14ac:dyDescent="0.2">
      <c r="C6250" s="152"/>
      <c r="D6250" s="152"/>
      <c r="E6250" s="152"/>
      <c r="F6250" s="153"/>
      <c r="G6250" s="153"/>
      <c r="H6250" s="154"/>
      <c r="I6250" s="152"/>
    </row>
    <row r="6251" spans="3:9" x14ac:dyDescent="0.2">
      <c r="C6251" s="152"/>
      <c r="D6251" s="152"/>
      <c r="E6251" s="152"/>
      <c r="F6251" s="153"/>
      <c r="G6251" s="153"/>
      <c r="H6251" s="154"/>
      <c r="I6251" s="152"/>
    </row>
    <row r="6252" spans="3:9" x14ac:dyDescent="0.2">
      <c r="C6252" s="152"/>
      <c r="D6252" s="152"/>
      <c r="E6252" s="152"/>
      <c r="F6252" s="153"/>
      <c r="G6252" s="153"/>
      <c r="H6252" s="154"/>
      <c r="I6252" s="152"/>
    </row>
    <row r="6253" spans="3:9" x14ac:dyDescent="0.2">
      <c r="C6253" s="152"/>
      <c r="D6253" s="152"/>
      <c r="E6253" s="152"/>
      <c r="F6253" s="153"/>
      <c r="G6253" s="153"/>
      <c r="H6253" s="154"/>
      <c r="I6253" s="152"/>
    </row>
    <row r="6254" spans="3:9" x14ac:dyDescent="0.2">
      <c r="C6254" s="152"/>
      <c r="D6254" s="152"/>
      <c r="E6254" s="152"/>
      <c r="F6254" s="153"/>
      <c r="G6254" s="153"/>
      <c r="H6254" s="154"/>
      <c r="I6254" s="152"/>
    </row>
    <row r="6255" spans="3:9" x14ac:dyDescent="0.2">
      <c r="C6255" s="152"/>
      <c r="D6255" s="152"/>
      <c r="E6255" s="152"/>
      <c r="F6255" s="153"/>
      <c r="G6255" s="153"/>
      <c r="H6255" s="154"/>
      <c r="I6255" s="152"/>
    </row>
    <row r="6256" spans="3:9" x14ac:dyDescent="0.2">
      <c r="C6256" s="152"/>
      <c r="D6256" s="152"/>
      <c r="E6256" s="152"/>
      <c r="F6256" s="153"/>
      <c r="G6256" s="153"/>
      <c r="H6256" s="154"/>
      <c r="I6256" s="152"/>
    </row>
    <row r="6257" spans="3:9" x14ac:dyDescent="0.2">
      <c r="C6257" s="152"/>
      <c r="D6257" s="152"/>
      <c r="E6257" s="152"/>
      <c r="F6257" s="153"/>
      <c r="G6257" s="153"/>
      <c r="H6257" s="154"/>
      <c r="I6257" s="152"/>
    </row>
    <row r="6258" spans="3:9" x14ac:dyDescent="0.2">
      <c r="C6258" s="152"/>
      <c r="D6258" s="152"/>
      <c r="E6258" s="152"/>
      <c r="F6258" s="153"/>
      <c r="G6258" s="153"/>
      <c r="H6258" s="154"/>
      <c r="I6258" s="152"/>
    </row>
    <row r="6259" spans="3:9" x14ac:dyDescent="0.2">
      <c r="C6259" s="152"/>
      <c r="D6259" s="152"/>
      <c r="E6259" s="152"/>
      <c r="F6259" s="153"/>
      <c r="G6259" s="153"/>
      <c r="H6259" s="154"/>
      <c r="I6259" s="152"/>
    </row>
    <row r="6260" spans="3:9" x14ac:dyDescent="0.2">
      <c r="C6260" s="152"/>
      <c r="D6260" s="152"/>
      <c r="E6260" s="152"/>
      <c r="F6260" s="153"/>
      <c r="G6260" s="153"/>
      <c r="H6260" s="154"/>
      <c r="I6260" s="152"/>
    </row>
    <row r="6261" spans="3:9" x14ac:dyDescent="0.2">
      <c r="C6261" s="152"/>
      <c r="D6261" s="152"/>
      <c r="E6261" s="152"/>
      <c r="F6261" s="153"/>
      <c r="G6261" s="153"/>
      <c r="H6261" s="154"/>
      <c r="I6261" s="152"/>
    </row>
    <row r="6262" spans="3:9" x14ac:dyDescent="0.2">
      <c r="C6262" s="152"/>
      <c r="D6262" s="152"/>
      <c r="E6262" s="152"/>
      <c r="F6262" s="153"/>
      <c r="G6262" s="153"/>
      <c r="H6262" s="154"/>
      <c r="I6262" s="152"/>
    </row>
    <row r="6263" spans="3:9" x14ac:dyDescent="0.2">
      <c r="C6263" s="152"/>
      <c r="D6263" s="152"/>
      <c r="E6263" s="152"/>
      <c r="F6263" s="153"/>
      <c r="G6263" s="153"/>
      <c r="H6263" s="154"/>
      <c r="I6263" s="152"/>
    </row>
    <row r="6264" spans="3:9" x14ac:dyDescent="0.2">
      <c r="C6264" s="152"/>
      <c r="D6264" s="152"/>
      <c r="E6264" s="152"/>
      <c r="F6264" s="153"/>
      <c r="G6264" s="153"/>
      <c r="H6264" s="154"/>
      <c r="I6264" s="152"/>
    </row>
    <row r="6265" spans="3:9" x14ac:dyDescent="0.2">
      <c r="C6265" s="152"/>
      <c r="D6265" s="152"/>
      <c r="E6265" s="152"/>
      <c r="F6265" s="153"/>
      <c r="G6265" s="153"/>
      <c r="H6265" s="154"/>
      <c r="I6265" s="152"/>
    </row>
    <row r="6266" spans="3:9" x14ac:dyDescent="0.2">
      <c r="C6266" s="152"/>
      <c r="D6266" s="152"/>
      <c r="E6266" s="152"/>
      <c r="F6266" s="153"/>
      <c r="G6266" s="153"/>
      <c r="H6266" s="154"/>
      <c r="I6266" s="152"/>
    </row>
    <row r="6267" spans="3:9" x14ac:dyDescent="0.2">
      <c r="C6267" s="152"/>
      <c r="D6267" s="152"/>
      <c r="E6267" s="152"/>
      <c r="F6267" s="153"/>
      <c r="G6267" s="153"/>
      <c r="H6267" s="154"/>
      <c r="I6267" s="152"/>
    </row>
    <row r="6268" spans="3:9" x14ac:dyDescent="0.2">
      <c r="C6268" s="152"/>
      <c r="D6268" s="152"/>
      <c r="E6268" s="152"/>
      <c r="F6268" s="153"/>
      <c r="G6268" s="153"/>
      <c r="H6268" s="154"/>
      <c r="I6268" s="152"/>
    </row>
    <row r="6269" spans="3:9" x14ac:dyDescent="0.2">
      <c r="C6269" s="152"/>
      <c r="D6269" s="152"/>
      <c r="E6269" s="152"/>
      <c r="F6269" s="153"/>
      <c r="G6269" s="153"/>
      <c r="H6269" s="154"/>
      <c r="I6269" s="152"/>
    </row>
    <row r="6270" spans="3:9" x14ac:dyDescent="0.2">
      <c r="C6270" s="152"/>
      <c r="D6270" s="152"/>
      <c r="E6270" s="152"/>
      <c r="F6270" s="153"/>
      <c r="G6270" s="153"/>
      <c r="H6270" s="154"/>
      <c r="I6270" s="152"/>
    </row>
    <row r="6271" spans="3:9" x14ac:dyDescent="0.2">
      <c r="C6271" s="152"/>
      <c r="D6271" s="152"/>
      <c r="E6271" s="152"/>
      <c r="F6271" s="153"/>
      <c r="G6271" s="153"/>
      <c r="H6271" s="154"/>
      <c r="I6271" s="152"/>
    </row>
    <row r="6272" spans="3:9" x14ac:dyDescent="0.2">
      <c r="C6272" s="152"/>
      <c r="D6272" s="152"/>
      <c r="E6272" s="152"/>
      <c r="F6272" s="153"/>
      <c r="G6272" s="153"/>
      <c r="H6272" s="154"/>
      <c r="I6272" s="152"/>
    </row>
    <row r="6273" spans="3:9" x14ac:dyDescent="0.2">
      <c r="C6273" s="152"/>
      <c r="D6273" s="152"/>
      <c r="E6273" s="152"/>
      <c r="F6273" s="153"/>
      <c r="G6273" s="153"/>
      <c r="H6273" s="154"/>
      <c r="I6273" s="152"/>
    </row>
    <row r="6274" spans="3:9" x14ac:dyDescent="0.2">
      <c r="C6274" s="152"/>
      <c r="D6274" s="152"/>
      <c r="E6274" s="152"/>
      <c r="F6274" s="153"/>
      <c r="G6274" s="153"/>
      <c r="H6274" s="154"/>
      <c r="I6274" s="152"/>
    </row>
    <row r="6275" spans="3:9" x14ac:dyDescent="0.2">
      <c r="C6275" s="152"/>
      <c r="D6275" s="152"/>
      <c r="E6275" s="152"/>
      <c r="F6275" s="153"/>
      <c r="G6275" s="153"/>
      <c r="H6275" s="154"/>
      <c r="I6275" s="152"/>
    </row>
    <row r="6276" spans="3:9" x14ac:dyDescent="0.2">
      <c r="C6276" s="152"/>
      <c r="D6276" s="152"/>
      <c r="E6276" s="152"/>
      <c r="F6276" s="153"/>
      <c r="G6276" s="153"/>
      <c r="H6276" s="154"/>
      <c r="I6276" s="152"/>
    </row>
    <row r="6277" spans="3:9" x14ac:dyDescent="0.2">
      <c r="C6277" s="152"/>
      <c r="D6277" s="152"/>
      <c r="E6277" s="152"/>
      <c r="F6277" s="153"/>
      <c r="G6277" s="153"/>
      <c r="H6277" s="154"/>
      <c r="I6277" s="152"/>
    </row>
    <row r="6278" spans="3:9" x14ac:dyDescent="0.2">
      <c r="C6278" s="152"/>
      <c r="D6278" s="152"/>
      <c r="E6278" s="152"/>
      <c r="F6278" s="153"/>
      <c r="G6278" s="153"/>
      <c r="H6278" s="154"/>
      <c r="I6278" s="152"/>
    </row>
    <row r="6279" spans="3:9" x14ac:dyDescent="0.2">
      <c r="C6279" s="152"/>
      <c r="D6279" s="152"/>
      <c r="E6279" s="152"/>
      <c r="F6279" s="153"/>
      <c r="G6279" s="153"/>
      <c r="H6279" s="154"/>
      <c r="I6279" s="152"/>
    </row>
    <row r="6280" spans="3:9" x14ac:dyDescent="0.2">
      <c r="C6280" s="152"/>
      <c r="D6280" s="152"/>
      <c r="E6280" s="152"/>
      <c r="F6280" s="153"/>
      <c r="G6280" s="153"/>
      <c r="H6280" s="154"/>
      <c r="I6280" s="152"/>
    </row>
    <row r="6281" spans="3:9" x14ac:dyDescent="0.2">
      <c r="C6281" s="152"/>
      <c r="D6281" s="152"/>
      <c r="E6281" s="152"/>
      <c r="F6281" s="153"/>
      <c r="G6281" s="153"/>
      <c r="H6281" s="154"/>
      <c r="I6281" s="152"/>
    </row>
    <row r="6282" spans="3:9" x14ac:dyDescent="0.2">
      <c r="C6282" s="152"/>
      <c r="D6282" s="152"/>
      <c r="E6282" s="152"/>
      <c r="F6282" s="153"/>
      <c r="G6282" s="153"/>
      <c r="H6282" s="154"/>
      <c r="I6282" s="152"/>
    </row>
    <row r="6283" spans="3:9" x14ac:dyDescent="0.2">
      <c r="C6283" s="152"/>
      <c r="D6283" s="152"/>
      <c r="E6283" s="152"/>
      <c r="F6283" s="153"/>
      <c r="G6283" s="153"/>
      <c r="H6283" s="154"/>
      <c r="I6283" s="152"/>
    </row>
    <row r="6284" spans="3:9" x14ac:dyDescent="0.2">
      <c r="C6284" s="152"/>
      <c r="D6284" s="152"/>
      <c r="E6284" s="152"/>
      <c r="F6284" s="153"/>
      <c r="G6284" s="153"/>
      <c r="H6284" s="154"/>
      <c r="I6284" s="152"/>
    </row>
    <row r="6285" spans="3:9" x14ac:dyDescent="0.2">
      <c r="C6285" s="152"/>
      <c r="D6285" s="152"/>
      <c r="E6285" s="152"/>
      <c r="F6285" s="153"/>
      <c r="G6285" s="153"/>
      <c r="H6285" s="154"/>
      <c r="I6285" s="152"/>
    </row>
    <row r="6286" spans="3:9" x14ac:dyDescent="0.2">
      <c r="C6286" s="152"/>
      <c r="D6286" s="152"/>
      <c r="E6286" s="152"/>
      <c r="F6286" s="153"/>
      <c r="G6286" s="153"/>
      <c r="H6286" s="154"/>
      <c r="I6286" s="152"/>
    </row>
    <row r="6287" spans="3:9" x14ac:dyDescent="0.2">
      <c r="C6287" s="152"/>
      <c r="D6287" s="152"/>
      <c r="E6287" s="152"/>
      <c r="F6287" s="153"/>
      <c r="G6287" s="153"/>
      <c r="H6287" s="154"/>
      <c r="I6287" s="152"/>
    </row>
    <row r="6288" spans="3:9" x14ac:dyDescent="0.2">
      <c r="C6288" s="152"/>
      <c r="D6288" s="152"/>
      <c r="E6288" s="152"/>
      <c r="F6288" s="153"/>
      <c r="G6288" s="153"/>
      <c r="H6288" s="154"/>
      <c r="I6288" s="152"/>
    </row>
    <row r="6289" spans="3:9" x14ac:dyDescent="0.2">
      <c r="C6289" s="152"/>
      <c r="D6289" s="152"/>
      <c r="E6289" s="152"/>
      <c r="F6289" s="153"/>
      <c r="G6289" s="153"/>
      <c r="H6289" s="154"/>
      <c r="I6289" s="152"/>
    </row>
    <row r="6290" spans="3:9" x14ac:dyDescent="0.2">
      <c r="C6290" s="152"/>
      <c r="D6290" s="152"/>
      <c r="E6290" s="152"/>
      <c r="F6290" s="153"/>
      <c r="G6290" s="153"/>
      <c r="H6290" s="154"/>
      <c r="I6290" s="152"/>
    </row>
    <row r="6291" spans="3:9" x14ac:dyDescent="0.2">
      <c r="C6291" s="152"/>
      <c r="D6291" s="152"/>
      <c r="E6291" s="152"/>
      <c r="F6291" s="153"/>
      <c r="G6291" s="153"/>
      <c r="H6291" s="154"/>
      <c r="I6291" s="152"/>
    </row>
    <row r="6292" spans="3:9" x14ac:dyDescent="0.2">
      <c r="C6292" s="152"/>
      <c r="D6292" s="152"/>
      <c r="E6292" s="152"/>
      <c r="F6292" s="153"/>
      <c r="G6292" s="153"/>
      <c r="H6292" s="154"/>
      <c r="I6292" s="152"/>
    </row>
    <row r="6293" spans="3:9" x14ac:dyDescent="0.2">
      <c r="C6293" s="152"/>
      <c r="D6293" s="152"/>
      <c r="E6293" s="152"/>
      <c r="F6293" s="153"/>
      <c r="G6293" s="153"/>
      <c r="H6293" s="154"/>
      <c r="I6293" s="152"/>
    </row>
    <row r="6294" spans="3:9" x14ac:dyDescent="0.2">
      <c r="C6294" s="152"/>
      <c r="D6294" s="152"/>
      <c r="E6294" s="152"/>
      <c r="F6294" s="153"/>
      <c r="G6294" s="153"/>
      <c r="H6294" s="154"/>
      <c r="I6294" s="152"/>
    </row>
    <row r="6295" spans="3:9" x14ac:dyDescent="0.2">
      <c r="C6295" s="152"/>
      <c r="D6295" s="152"/>
      <c r="E6295" s="152"/>
      <c r="F6295" s="153"/>
      <c r="G6295" s="153"/>
      <c r="H6295" s="154"/>
      <c r="I6295" s="152"/>
    </row>
    <row r="6296" spans="3:9" x14ac:dyDescent="0.2">
      <c r="C6296" s="152"/>
      <c r="D6296" s="152"/>
      <c r="E6296" s="152"/>
      <c r="F6296" s="153"/>
      <c r="G6296" s="153"/>
      <c r="H6296" s="154"/>
      <c r="I6296" s="152"/>
    </row>
    <row r="6297" spans="3:9" x14ac:dyDescent="0.2">
      <c r="C6297" s="152"/>
      <c r="D6297" s="152"/>
      <c r="E6297" s="152"/>
      <c r="F6297" s="153"/>
      <c r="G6297" s="153"/>
      <c r="H6297" s="154"/>
      <c r="I6297" s="152"/>
    </row>
    <row r="6298" spans="3:9" x14ac:dyDescent="0.2">
      <c r="C6298" s="152"/>
      <c r="D6298" s="152"/>
      <c r="E6298" s="152"/>
      <c r="F6298" s="153"/>
      <c r="G6298" s="153"/>
      <c r="H6298" s="154"/>
      <c r="I6298" s="152"/>
    </row>
    <row r="6299" spans="3:9" x14ac:dyDescent="0.2">
      <c r="C6299" s="152"/>
      <c r="D6299" s="152"/>
      <c r="E6299" s="152"/>
      <c r="F6299" s="153"/>
      <c r="G6299" s="153"/>
      <c r="H6299" s="154"/>
      <c r="I6299" s="152"/>
    </row>
    <row r="6300" spans="3:9" x14ac:dyDescent="0.2">
      <c r="C6300" s="152"/>
      <c r="D6300" s="152"/>
      <c r="E6300" s="152"/>
      <c r="F6300" s="153"/>
      <c r="G6300" s="153"/>
      <c r="H6300" s="154"/>
      <c r="I6300" s="152"/>
    </row>
    <row r="6301" spans="3:9" x14ac:dyDescent="0.2">
      <c r="C6301" s="152"/>
      <c r="D6301" s="152"/>
      <c r="E6301" s="152"/>
      <c r="F6301" s="153"/>
      <c r="G6301" s="153"/>
      <c r="H6301" s="154"/>
      <c r="I6301" s="152"/>
    </row>
    <row r="6302" spans="3:9" x14ac:dyDescent="0.2">
      <c r="C6302" s="152"/>
      <c r="D6302" s="152"/>
      <c r="E6302" s="152"/>
      <c r="F6302" s="153"/>
      <c r="G6302" s="153"/>
      <c r="H6302" s="154"/>
      <c r="I6302" s="152"/>
    </row>
    <row r="6303" spans="3:9" x14ac:dyDescent="0.2">
      <c r="C6303" s="152"/>
      <c r="D6303" s="152"/>
      <c r="E6303" s="152"/>
      <c r="F6303" s="153"/>
      <c r="G6303" s="153"/>
      <c r="H6303" s="154"/>
      <c r="I6303" s="152"/>
    </row>
    <row r="6304" spans="3:9" x14ac:dyDescent="0.2">
      <c r="C6304" s="152"/>
      <c r="D6304" s="152"/>
      <c r="E6304" s="152"/>
      <c r="F6304" s="153"/>
      <c r="G6304" s="153"/>
      <c r="H6304" s="154"/>
      <c r="I6304" s="152"/>
    </row>
    <row r="6305" spans="3:9" x14ac:dyDescent="0.2">
      <c r="C6305" s="152"/>
      <c r="D6305" s="152"/>
      <c r="E6305" s="152"/>
      <c r="F6305" s="153"/>
      <c r="G6305" s="153"/>
      <c r="H6305" s="154"/>
      <c r="I6305" s="152"/>
    </row>
    <row r="6306" spans="3:9" x14ac:dyDescent="0.2">
      <c r="C6306" s="152"/>
      <c r="D6306" s="152"/>
      <c r="E6306" s="152"/>
      <c r="F6306" s="153"/>
      <c r="G6306" s="153"/>
      <c r="H6306" s="154"/>
      <c r="I6306" s="152"/>
    </row>
    <row r="6307" spans="3:9" x14ac:dyDescent="0.2">
      <c r="C6307" s="152"/>
      <c r="D6307" s="152"/>
      <c r="E6307" s="152"/>
      <c r="F6307" s="153"/>
      <c r="G6307" s="153"/>
      <c r="H6307" s="154"/>
      <c r="I6307" s="152"/>
    </row>
    <row r="6308" spans="3:9" x14ac:dyDescent="0.2">
      <c r="C6308" s="152"/>
      <c r="D6308" s="152"/>
      <c r="E6308" s="152"/>
      <c r="F6308" s="153"/>
      <c r="G6308" s="153"/>
      <c r="H6308" s="154"/>
      <c r="I6308" s="152"/>
    </row>
    <row r="6309" spans="3:9" x14ac:dyDescent="0.2">
      <c r="C6309" s="152"/>
      <c r="D6309" s="152"/>
      <c r="E6309" s="152"/>
      <c r="F6309" s="153"/>
      <c r="G6309" s="153"/>
      <c r="H6309" s="154"/>
      <c r="I6309" s="152"/>
    </row>
    <row r="6310" spans="3:9" x14ac:dyDescent="0.2">
      <c r="C6310" s="152"/>
      <c r="D6310" s="152"/>
      <c r="E6310" s="152"/>
      <c r="F6310" s="153"/>
      <c r="G6310" s="153"/>
      <c r="H6310" s="154"/>
      <c r="I6310" s="152"/>
    </row>
    <row r="6311" spans="3:9" x14ac:dyDescent="0.2">
      <c r="C6311" s="152"/>
      <c r="D6311" s="152"/>
      <c r="E6311" s="152"/>
      <c r="F6311" s="153"/>
      <c r="G6311" s="153"/>
      <c r="H6311" s="154"/>
      <c r="I6311" s="152"/>
    </row>
    <row r="6312" spans="3:9" x14ac:dyDescent="0.2">
      <c r="C6312" s="152"/>
      <c r="D6312" s="152"/>
      <c r="E6312" s="152"/>
      <c r="F6312" s="153"/>
      <c r="G6312" s="153"/>
      <c r="H6312" s="154"/>
      <c r="I6312" s="152"/>
    </row>
    <row r="6313" spans="3:9" x14ac:dyDescent="0.2">
      <c r="C6313" s="152"/>
      <c r="D6313" s="152"/>
      <c r="E6313" s="152"/>
      <c r="F6313" s="153"/>
      <c r="G6313" s="153"/>
      <c r="H6313" s="154"/>
      <c r="I6313" s="152"/>
    </row>
    <row r="6314" spans="3:9" x14ac:dyDescent="0.2">
      <c r="C6314" s="152"/>
      <c r="D6314" s="152"/>
      <c r="E6314" s="152"/>
      <c r="F6314" s="153"/>
      <c r="G6314" s="153"/>
      <c r="H6314" s="154"/>
      <c r="I6314" s="152"/>
    </row>
    <row r="6315" spans="3:9" x14ac:dyDescent="0.2">
      <c r="C6315" s="152"/>
      <c r="D6315" s="152"/>
      <c r="E6315" s="152"/>
      <c r="F6315" s="153"/>
      <c r="G6315" s="153"/>
      <c r="H6315" s="154"/>
      <c r="I6315" s="152"/>
    </row>
    <row r="6316" spans="3:9" x14ac:dyDescent="0.2">
      <c r="C6316" s="152"/>
      <c r="D6316" s="152"/>
      <c r="E6316" s="152"/>
      <c r="F6316" s="153"/>
      <c r="G6316" s="153"/>
      <c r="H6316" s="154"/>
      <c r="I6316" s="152"/>
    </row>
    <row r="6317" spans="3:9" x14ac:dyDescent="0.2">
      <c r="C6317" s="152"/>
      <c r="D6317" s="152"/>
      <c r="E6317" s="152"/>
      <c r="F6317" s="153"/>
      <c r="G6317" s="153"/>
      <c r="H6317" s="154"/>
      <c r="I6317" s="152"/>
    </row>
    <row r="6318" spans="3:9" x14ac:dyDescent="0.2">
      <c r="C6318" s="152"/>
      <c r="D6318" s="152"/>
      <c r="E6318" s="152"/>
      <c r="F6318" s="153"/>
      <c r="G6318" s="153"/>
      <c r="H6318" s="154"/>
      <c r="I6318" s="152"/>
    </row>
    <row r="6319" spans="3:9" x14ac:dyDescent="0.2">
      <c r="C6319" s="152"/>
      <c r="D6319" s="152"/>
      <c r="E6319" s="152"/>
      <c r="F6319" s="153"/>
      <c r="G6319" s="153"/>
      <c r="H6319" s="154"/>
      <c r="I6319" s="152"/>
    </row>
    <row r="6320" spans="3:9" x14ac:dyDescent="0.2">
      <c r="C6320" s="152"/>
      <c r="D6320" s="152"/>
      <c r="E6320" s="152"/>
      <c r="F6320" s="153"/>
      <c r="G6320" s="153"/>
      <c r="H6320" s="154"/>
      <c r="I6320" s="152"/>
    </row>
    <row r="6321" spans="3:9" x14ac:dyDescent="0.2">
      <c r="C6321" s="152"/>
      <c r="D6321" s="152"/>
      <c r="E6321" s="152"/>
      <c r="F6321" s="153"/>
      <c r="G6321" s="153"/>
      <c r="H6321" s="154"/>
      <c r="I6321" s="152"/>
    </row>
    <row r="6322" spans="3:9" x14ac:dyDescent="0.2">
      <c r="C6322" s="152"/>
      <c r="D6322" s="152"/>
      <c r="E6322" s="152"/>
      <c r="F6322" s="153"/>
      <c r="G6322" s="153"/>
      <c r="H6322" s="154"/>
      <c r="I6322" s="152"/>
    </row>
    <row r="6323" spans="3:9" x14ac:dyDescent="0.2">
      <c r="C6323" s="152"/>
      <c r="D6323" s="152"/>
      <c r="E6323" s="152"/>
      <c r="F6323" s="153"/>
      <c r="G6323" s="153"/>
      <c r="H6323" s="154"/>
      <c r="I6323" s="152"/>
    </row>
    <row r="6324" spans="3:9" x14ac:dyDescent="0.2">
      <c r="C6324" s="152"/>
      <c r="D6324" s="152"/>
      <c r="E6324" s="152"/>
      <c r="F6324" s="153"/>
      <c r="G6324" s="153"/>
      <c r="H6324" s="154"/>
      <c r="I6324" s="152"/>
    </row>
    <row r="6325" spans="3:9" x14ac:dyDescent="0.2">
      <c r="C6325" s="152"/>
      <c r="D6325" s="152"/>
      <c r="E6325" s="152"/>
      <c r="F6325" s="153"/>
      <c r="G6325" s="153"/>
      <c r="H6325" s="154"/>
      <c r="I6325" s="152"/>
    </row>
    <row r="6326" spans="3:9" x14ac:dyDescent="0.2">
      <c r="C6326" s="152"/>
      <c r="D6326" s="152"/>
      <c r="E6326" s="152"/>
      <c r="F6326" s="153"/>
      <c r="G6326" s="153"/>
      <c r="H6326" s="154"/>
      <c r="I6326" s="152"/>
    </row>
    <row r="6327" spans="3:9" x14ac:dyDescent="0.2">
      <c r="C6327" s="152"/>
      <c r="D6327" s="152"/>
      <c r="E6327" s="152"/>
      <c r="F6327" s="153"/>
      <c r="G6327" s="153"/>
      <c r="H6327" s="154"/>
      <c r="I6327" s="152"/>
    </row>
    <row r="6328" spans="3:9" x14ac:dyDescent="0.2">
      <c r="C6328" s="152"/>
      <c r="D6328" s="152"/>
      <c r="E6328" s="152"/>
      <c r="F6328" s="153"/>
      <c r="G6328" s="153"/>
      <c r="H6328" s="154"/>
      <c r="I6328" s="152"/>
    </row>
    <row r="6329" spans="3:9" x14ac:dyDescent="0.2">
      <c r="C6329" s="152"/>
      <c r="D6329" s="152"/>
      <c r="E6329" s="152"/>
      <c r="F6329" s="153"/>
      <c r="G6329" s="153"/>
      <c r="H6329" s="154"/>
      <c r="I6329" s="152"/>
    </row>
    <row r="6330" spans="3:9" x14ac:dyDescent="0.2">
      <c r="C6330" s="152"/>
      <c r="D6330" s="152"/>
      <c r="E6330" s="152"/>
      <c r="F6330" s="153"/>
      <c r="G6330" s="153"/>
      <c r="H6330" s="154"/>
      <c r="I6330" s="152"/>
    </row>
    <row r="6331" spans="3:9" x14ac:dyDescent="0.2">
      <c r="C6331" s="152"/>
      <c r="D6331" s="152"/>
      <c r="E6331" s="152"/>
      <c r="F6331" s="153"/>
      <c r="G6331" s="153"/>
      <c r="H6331" s="154"/>
      <c r="I6331" s="152"/>
    </row>
    <row r="6332" spans="3:9" x14ac:dyDescent="0.2">
      <c r="C6332" s="152"/>
      <c r="D6332" s="152"/>
      <c r="E6332" s="152"/>
      <c r="F6332" s="153"/>
      <c r="G6332" s="153"/>
      <c r="H6332" s="154"/>
      <c r="I6332" s="152"/>
    </row>
    <row r="6333" spans="3:9" x14ac:dyDescent="0.2">
      <c r="C6333" s="152"/>
      <c r="D6333" s="152"/>
      <c r="E6333" s="152"/>
      <c r="F6333" s="153"/>
      <c r="G6333" s="153"/>
      <c r="H6333" s="154"/>
      <c r="I6333" s="152"/>
    </row>
    <row r="6334" spans="3:9" x14ac:dyDescent="0.2">
      <c r="C6334" s="152"/>
      <c r="D6334" s="152"/>
      <c r="E6334" s="152"/>
      <c r="F6334" s="153"/>
      <c r="G6334" s="153"/>
      <c r="H6334" s="154"/>
      <c r="I6334" s="152"/>
    </row>
    <row r="6335" spans="3:9" x14ac:dyDescent="0.2">
      <c r="C6335" s="152"/>
      <c r="D6335" s="152"/>
      <c r="E6335" s="152"/>
      <c r="F6335" s="153"/>
      <c r="G6335" s="153"/>
      <c r="H6335" s="154"/>
      <c r="I6335" s="152"/>
    </row>
    <row r="6336" spans="3:9" x14ac:dyDescent="0.2">
      <c r="C6336" s="152"/>
      <c r="D6336" s="152"/>
      <c r="E6336" s="152"/>
      <c r="F6336" s="153"/>
      <c r="G6336" s="153"/>
      <c r="H6336" s="154"/>
      <c r="I6336" s="152"/>
    </row>
    <row r="6337" spans="3:9" x14ac:dyDescent="0.2">
      <c r="C6337" s="152"/>
      <c r="D6337" s="152"/>
      <c r="E6337" s="152"/>
      <c r="F6337" s="153"/>
      <c r="G6337" s="153"/>
      <c r="H6337" s="154"/>
      <c r="I6337" s="152"/>
    </row>
    <row r="6338" spans="3:9" x14ac:dyDescent="0.2">
      <c r="C6338" s="152"/>
      <c r="D6338" s="152"/>
      <c r="E6338" s="152"/>
      <c r="F6338" s="153"/>
      <c r="G6338" s="153"/>
      <c r="H6338" s="154"/>
      <c r="I6338" s="152"/>
    </row>
    <row r="6339" spans="3:9" x14ac:dyDescent="0.2">
      <c r="C6339" s="152"/>
      <c r="D6339" s="152"/>
      <c r="E6339" s="152"/>
      <c r="F6339" s="153"/>
      <c r="G6339" s="153"/>
      <c r="H6339" s="154"/>
      <c r="I6339" s="152"/>
    </row>
    <row r="6340" spans="3:9" x14ac:dyDescent="0.2">
      <c r="C6340" s="152"/>
      <c r="D6340" s="152"/>
      <c r="E6340" s="152"/>
      <c r="F6340" s="153"/>
      <c r="G6340" s="153"/>
      <c r="H6340" s="154"/>
      <c r="I6340" s="152"/>
    </row>
    <row r="6341" spans="3:9" x14ac:dyDescent="0.2">
      <c r="C6341" s="152"/>
      <c r="D6341" s="152"/>
      <c r="E6341" s="152"/>
      <c r="F6341" s="153"/>
      <c r="G6341" s="153"/>
      <c r="H6341" s="154"/>
      <c r="I6341" s="152"/>
    </row>
    <row r="6342" spans="3:9" x14ac:dyDescent="0.2">
      <c r="C6342" s="152"/>
      <c r="D6342" s="152"/>
      <c r="E6342" s="152"/>
      <c r="F6342" s="153"/>
      <c r="G6342" s="153"/>
      <c r="H6342" s="154"/>
      <c r="I6342" s="152"/>
    </row>
    <row r="6343" spans="3:9" x14ac:dyDescent="0.2">
      <c r="C6343" s="152"/>
      <c r="D6343" s="152"/>
      <c r="E6343" s="152"/>
      <c r="F6343" s="153"/>
      <c r="G6343" s="153"/>
      <c r="H6343" s="154"/>
      <c r="I6343" s="152"/>
    </row>
    <row r="6344" spans="3:9" x14ac:dyDescent="0.2">
      <c r="C6344" s="152"/>
      <c r="D6344" s="152"/>
      <c r="E6344" s="152"/>
      <c r="F6344" s="153"/>
      <c r="G6344" s="153"/>
      <c r="H6344" s="154"/>
      <c r="I6344" s="152"/>
    </row>
    <row r="6345" spans="3:9" x14ac:dyDescent="0.2">
      <c r="C6345" s="152"/>
      <c r="D6345" s="152"/>
      <c r="E6345" s="152"/>
      <c r="F6345" s="153"/>
      <c r="G6345" s="153"/>
      <c r="H6345" s="154"/>
      <c r="I6345" s="152"/>
    </row>
    <row r="6346" spans="3:9" x14ac:dyDescent="0.2">
      <c r="C6346" s="152"/>
      <c r="D6346" s="152"/>
      <c r="E6346" s="152"/>
      <c r="F6346" s="153"/>
      <c r="G6346" s="153"/>
      <c r="H6346" s="154"/>
      <c r="I6346" s="152"/>
    </row>
    <row r="6347" spans="3:9" x14ac:dyDescent="0.2">
      <c r="C6347" s="152"/>
      <c r="D6347" s="152"/>
      <c r="E6347" s="152"/>
      <c r="F6347" s="153"/>
      <c r="G6347" s="153"/>
      <c r="H6347" s="154"/>
      <c r="I6347" s="152"/>
    </row>
    <row r="6348" spans="3:9" x14ac:dyDescent="0.2">
      <c r="C6348" s="152"/>
      <c r="D6348" s="152"/>
      <c r="E6348" s="152"/>
      <c r="F6348" s="153"/>
      <c r="G6348" s="153"/>
      <c r="H6348" s="154"/>
      <c r="I6348" s="152"/>
    </row>
    <row r="6349" spans="3:9" x14ac:dyDescent="0.2">
      <c r="C6349" s="152"/>
      <c r="D6349" s="152"/>
      <c r="E6349" s="152"/>
      <c r="F6349" s="153"/>
      <c r="G6349" s="153"/>
      <c r="H6349" s="154"/>
      <c r="I6349" s="152"/>
    </row>
    <row r="6350" spans="3:9" x14ac:dyDescent="0.2">
      <c r="C6350" s="152"/>
      <c r="D6350" s="152"/>
      <c r="E6350" s="152"/>
      <c r="F6350" s="153"/>
      <c r="G6350" s="153"/>
      <c r="H6350" s="154"/>
      <c r="I6350" s="152"/>
    </row>
    <row r="6351" spans="3:9" x14ac:dyDescent="0.2">
      <c r="C6351" s="152"/>
      <c r="D6351" s="152"/>
      <c r="E6351" s="152"/>
      <c r="F6351" s="153"/>
      <c r="G6351" s="153"/>
      <c r="H6351" s="154"/>
      <c r="I6351" s="152"/>
    </row>
    <row r="6352" spans="3:9" x14ac:dyDescent="0.2">
      <c r="C6352" s="152"/>
      <c r="D6352" s="152"/>
      <c r="E6352" s="152"/>
      <c r="F6352" s="153"/>
      <c r="G6352" s="153"/>
      <c r="H6352" s="154"/>
      <c r="I6352" s="152"/>
    </row>
    <row r="6353" spans="3:9" x14ac:dyDescent="0.2">
      <c r="C6353" s="152"/>
      <c r="D6353" s="152"/>
      <c r="E6353" s="152"/>
      <c r="F6353" s="153"/>
      <c r="G6353" s="153"/>
      <c r="H6353" s="154"/>
      <c r="I6353" s="152"/>
    </row>
    <row r="6354" spans="3:9" x14ac:dyDescent="0.2">
      <c r="C6354" s="152"/>
      <c r="D6354" s="152"/>
      <c r="E6354" s="152"/>
      <c r="F6354" s="153"/>
      <c r="G6354" s="153"/>
      <c r="H6354" s="154"/>
      <c r="I6354" s="152"/>
    </row>
    <row r="6355" spans="3:9" x14ac:dyDescent="0.2">
      <c r="C6355" s="152"/>
      <c r="D6355" s="152"/>
      <c r="E6355" s="152"/>
      <c r="F6355" s="153"/>
      <c r="G6355" s="153"/>
      <c r="H6355" s="154"/>
      <c r="I6355" s="152"/>
    </row>
    <row r="6356" spans="3:9" x14ac:dyDescent="0.2">
      <c r="C6356" s="152"/>
      <c r="D6356" s="152"/>
      <c r="E6356" s="152"/>
      <c r="F6356" s="153"/>
      <c r="G6356" s="153"/>
      <c r="H6356" s="154"/>
      <c r="I6356" s="152"/>
    </row>
    <row r="6357" spans="3:9" x14ac:dyDescent="0.2">
      <c r="C6357" s="152"/>
      <c r="D6357" s="152"/>
      <c r="E6357" s="152"/>
      <c r="F6357" s="153"/>
      <c r="G6357" s="153"/>
      <c r="H6357" s="154"/>
      <c r="I6357" s="152"/>
    </row>
    <row r="6358" spans="3:9" x14ac:dyDescent="0.2">
      <c r="C6358" s="152"/>
      <c r="D6358" s="152"/>
      <c r="E6358" s="152"/>
      <c r="F6358" s="153"/>
      <c r="G6358" s="153"/>
      <c r="H6358" s="154"/>
      <c r="I6358" s="152"/>
    </row>
    <row r="6359" spans="3:9" x14ac:dyDescent="0.2">
      <c r="C6359" s="152"/>
      <c r="D6359" s="152"/>
      <c r="E6359" s="152"/>
      <c r="F6359" s="153"/>
      <c r="G6359" s="153"/>
      <c r="H6359" s="154"/>
      <c r="I6359" s="152"/>
    </row>
    <row r="6360" spans="3:9" x14ac:dyDescent="0.2">
      <c r="C6360" s="152"/>
      <c r="D6360" s="152"/>
      <c r="E6360" s="152"/>
      <c r="F6360" s="153"/>
      <c r="G6360" s="153"/>
      <c r="H6360" s="154"/>
      <c r="I6360" s="152"/>
    </row>
    <row r="6361" spans="3:9" x14ac:dyDescent="0.2">
      <c r="C6361" s="152"/>
      <c r="D6361" s="152"/>
      <c r="E6361" s="152"/>
      <c r="F6361" s="153"/>
      <c r="G6361" s="153"/>
      <c r="H6361" s="154"/>
      <c r="I6361" s="152"/>
    </row>
    <row r="6362" spans="3:9" x14ac:dyDescent="0.2">
      <c r="C6362" s="152"/>
      <c r="D6362" s="152"/>
      <c r="E6362" s="152"/>
      <c r="F6362" s="153"/>
      <c r="G6362" s="153"/>
      <c r="H6362" s="154"/>
      <c r="I6362" s="152"/>
    </row>
    <row r="6363" spans="3:9" x14ac:dyDescent="0.2">
      <c r="C6363" s="152"/>
      <c r="D6363" s="152"/>
      <c r="E6363" s="152"/>
      <c r="F6363" s="153"/>
      <c r="G6363" s="153"/>
      <c r="H6363" s="154"/>
      <c r="I6363" s="152"/>
    </row>
    <row r="6364" spans="3:9" x14ac:dyDescent="0.2">
      <c r="C6364" s="152"/>
      <c r="D6364" s="152"/>
      <c r="E6364" s="152"/>
      <c r="F6364" s="153"/>
      <c r="G6364" s="153"/>
      <c r="H6364" s="154"/>
      <c r="I6364" s="152"/>
    </row>
    <row r="6365" spans="3:9" x14ac:dyDescent="0.2">
      <c r="C6365" s="152"/>
      <c r="D6365" s="152"/>
      <c r="E6365" s="152"/>
      <c r="F6365" s="153"/>
      <c r="G6365" s="153"/>
      <c r="H6365" s="154"/>
      <c r="I6365" s="152"/>
    </row>
    <row r="6366" spans="3:9" x14ac:dyDescent="0.2">
      <c r="C6366" s="152"/>
      <c r="D6366" s="152"/>
      <c r="E6366" s="152"/>
      <c r="F6366" s="153"/>
      <c r="G6366" s="153"/>
      <c r="H6366" s="154"/>
      <c r="I6366" s="152"/>
    </row>
    <row r="6367" spans="3:9" x14ac:dyDescent="0.2">
      <c r="C6367" s="152"/>
      <c r="D6367" s="152"/>
      <c r="E6367" s="152"/>
      <c r="F6367" s="153"/>
      <c r="G6367" s="153"/>
      <c r="H6367" s="154"/>
      <c r="I6367" s="152"/>
    </row>
    <row r="6368" spans="3:9" x14ac:dyDescent="0.2">
      <c r="C6368" s="152"/>
      <c r="D6368" s="152"/>
      <c r="E6368" s="152"/>
      <c r="F6368" s="153"/>
      <c r="G6368" s="153"/>
      <c r="H6368" s="154"/>
      <c r="I6368" s="152"/>
    </row>
    <row r="6369" spans="3:9" x14ac:dyDescent="0.2">
      <c r="C6369" s="152"/>
      <c r="D6369" s="152"/>
      <c r="E6369" s="152"/>
      <c r="F6369" s="153"/>
      <c r="G6369" s="153"/>
      <c r="H6369" s="154"/>
      <c r="I6369" s="152"/>
    </row>
    <row r="6370" spans="3:9" x14ac:dyDescent="0.2">
      <c r="C6370" s="152"/>
      <c r="D6370" s="152"/>
      <c r="E6370" s="152"/>
      <c r="F6370" s="153"/>
      <c r="G6370" s="153"/>
      <c r="H6370" s="154"/>
      <c r="I6370" s="152"/>
    </row>
    <row r="6371" spans="3:9" x14ac:dyDescent="0.2">
      <c r="C6371" s="152"/>
      <c r="D6371" s="152"/>
      <c r="E6371" s="152"/>
      <c r="F6371" s="153"/>
      <c r="G6371" s="153"/>
      <c r="H6371" s="154"/>
      <c r="I6371" s="152"/>
    </row>
    <row r="6372" spans="3:9" x14ac:dyDescent="0.2">
      <c r="C6372" s="152"/>
      <c r="D6372" s="152"/>
      <c r="E6372" s="152"/>
      <c r="F6372" s="153"/>
      <c r="G6372" s="153"/>
      <c r="H6372" s="154"/>
      <c r="I6372" s="152"/>
    </row>
    <row r="6373" spans="3:9" x14ac:dyDescent="0.2">
      <c r="C6373" s="152"/>
      <c r="D6373" s="152"/>
      <c r="E6373" s="152"/>
      <c r="F6373" s="153"/>
      <c r="G6373" s="153"/>
      <c r="H6373" s="154"/>
      <c r="I6373" s="152"/>
    </row>
    <row r="6374" spans="3:9" x14ac:dyDescent="0.2">
      <c r="C6374" s="152"/>
      <c r="D6374" s="152"/>
      <c r="E6374" s="152"/>
      <c r="F6374" s="153"/>
      <c r="G6374" s="153"/>
      <c r="H6374" s="154"/>
      <c r="I6374" s="152"/>
    </row>
    <row r="6375" spans="3:9" x14ac:dyDescent="0.2">
      <c r="C6375" s="152"/>
      <c r="D6375" s="152"/>
      <c r="E6375" s="152"/>
      <c r="F6375" s="153"/>
      <c r="G6375" s="153"/>
      <c r="H6375" s="154"/>
      <c r="I6375" s="152"/>
    </row>
    <row r="6376" spans="3:9" x14ac:dyDescent="0.2">
      <c r="C6376" s="152"/>
      <c r="D6376" s="152"/>
      <c r="E6376" s="152"/>
      <c r="F6376" s="153"/>
      <c r="G6376" s="153"/>
      <c r="H6376" s="154"/>
      <c r="I6376" s="152"/>
    </row>
    <row r="6377" spans="3:9" x14ac:dyDescent="0.2">
      <c r="C6377" s="152"/>
      <c r="D6377" s="152"/>
      <c r="E6377" s="152"/>
      <c r="F6377" s="153"/>
      <c r="G6377" s="153"/>
      <c r="H6377" s="154"/>
      <c r="I6377" s="152"/>
    </row>
    <row r="6378" spans="3:9" x14ac:dyDescent="0.2">
      <c r="C6378" s="152"/>
      <c r="D6378" s="152"/>
      <c r="E6378" s="152"/>
      <c r="F6378" s="153"/>
      <c r="G6378" s="153"/>
      <c r="H6378" s="154"/>
      <c r="I6378" s="152"/>
    </row>
    <row r="6379" spans="3:9" x14ac:dyDescent="0.2">
      <c r="C6379" s="152"/>
      <c r="D6379" s="152"/>
      <c r="E6379" s="152"/>
      <c r="F6379" s="153"/>
      <c r="G6379" s="153"/>
      <c r="H6379" s="154"/>
      <c r="I6379" s="152"/>
    </row>
    <row r="6380" spans="3:9" x14ac:dyDescent="0.2">
      <c r="C6380" s="152"/>
      <c r="D6380" s="152"/>
      <c r="E6380" s="152"/>
      <c r="F6380" s="153"/>
      <c r="G6380" s="153"/>
      <c r="H6380" s="154"/>
      <c r="I6380" s="152"/>
    </row>
    <row r="6381" spans="3:9" x14ac:dyDescent="0.2">
      <c r="C6381" s="152"/>
      <c r="D6381" s="152"/>
      <c r="E6381" s="152"/>
      <c r="F6381" s="153"/>
      <c r="G6381" s="153"/>
      <c r="H6381" s="154"/>
      <c r="I6381" s="152"/>
    </row>
    <row r="6382" spans="3:9" x14ac:dyDescent="0.2">
      <c r="C6382" s="152"/>
      <c r="D6382" s="152"/>
      <c r="E6382" s="152"/>
      <c r="F6382" s="153"/>
      <c r="G6382" s="153"/>
      <c r="H6382" s="154"/>
      <c r="I6382" s="152"/>
    </row>
    <row r="6383" spans="3:9" x14ac:dyDescent="0.2">
      <c r="C6383" s="152"/>
      <c r="D6383" s="152"/>
      <c r="E6383" s="152"/>
      <c r="F6383" s="153"/>
      <c r="G6383" s="153"/>
      <c r="H6383" s="154"/>
      <c r="I6383" s="152"/>
    </row>
    <row r="6384" spans="3:9" x14ac:dyDescent="0.2">
      <c r="C6384" s="152"/>
      <c r="D6384" s="152"/>
      <c r="E6384" s="152"/>
      <c r="F6384" s="153"/>
      <c r="G6384" s="153"/>
      <c r="H6384" s="154"/>
      <c r="I6384" s="152"/>
    </row>
    <row r="6385" spans="3:9" x14ac:dyDescent="0.2">
      <c r="C6385" s="152"/>
      <c r="D6385" s="152"/>
      <c r="E6385" s="152"/>
      <c r="F6385" s="153"/>
      <c r="G6385" s="153"/>
      <c r="H6385" s="154"/>
      <c r="I6385" s="152"/>
    </row>
    <row r="6386" spans="3:9" x14ac:dyDescent="0.2">
      <c r="C6386" s="152"/>
      <c r="D6386" s="152"/>
      <c r="E6386" s="152"/>
      <c r="F6386" s="153"/>
      <c r="G6386" s="153"/>
      <c r="H6386" s="154"/>
      <c r="I6386" s="152"/>
    </row>
    <row r="6387" spans="3:9" x14ac:dyDescent="0.2">
      <c r="C6387" s="152"/>
      <c r="D6387" s="152"/>
      <c r="E6387" s="152"/>
      <c r="F6387" s="153"/>
      <c r="G6387" s="153"/>
      <c r="H6387" s="154"/>
      <c r="I6387" s="152"/>
    </row>
    <row r="6388" spans="3:9" x14ac:dyDescent="0.2">
      <c r="C6388" s="152"/>
      <c r="D6388" s="152"/>
      <c r="E6388" s="152"/>
      <c r="F6388" s="153"/>
      <c r="G6388" s="153"/>
      <c r="H6388" s="154"/>
      <c r="I6388" s="152"/>
    </row>
    <row r="6389" spans="3:9" x14ac:dyDescent="0.2">
      <c r="C6389" s="152"/>
      <c r="D6389" s="152"/>
      <c r="E6389" s="152"/>
      <c r="F6389" s="153"/>
      <c r="G6389" s="153"/>
      <c r="H6389" s="154"/>
      <c r="I6389" s="152"/>
    </row>
    <row r="6390" spans="3:9" x14ac:dyDescent="0.2">
      <c r="C6390" s="152"/>
      <c r="D6390" s="152"/>
      <c r="E6390" s="152"/>
      <c r="F6390" s="153"/>
      <c r="G6390" s="153"/>
      <c r="H6390" s="154"/>
      <c r="I6390" s="152"/>
    </row>
    <row r="6391" spans="3:9" x14ac:dyDescent="0.2">
      <c r="C6391" s="152"/>
      <c r="D6391" s="152"/>
      <c r="E6391" s="152"/>
      <c r="F6391" s="153"/>
      <c r="G6391" s="153"/>
      <c r="H6391" s="154"/>
      <c r="I6391" s="152"/>
    </row>
    <row r="6392" spans="3:9" x14ac:dyDescent="0.2">
      <c r="C6392" s="152"/>
      <c r="D6392" s="152"/>
      <c r="E6392" s="152"/>
      <c r="F6392" s="153"/>
      <c r="G6392" s="153"/>
      <c r="H6392" s="154"/>
      <c r="I6392" s="152"/>
    </row>
    <row r="6393" spans="3:9" x14ac:dyDescent="0.2">
      <c r="C6393" s="152"/>
      <c r="D6393" s="152"/>
      <c r="E6393" s="152"/>
      <c r="F6393" s="153"/>
      <c r="G6393" s="153"/>
      <c r="H6393" s="154"/>
      <c r="I6393" s="152"/>
    </row>
    <row r="6394" spans="3:9" x14ac:dyDescent="0.2">
      <c r="C6394" s="152"/>
      <c r="D6394" s="152"/>
      <c r="E6394" s="152"/>
      <c r="F6394" s="153"/>
      <c r="G6394" s="153"/>
      <c r="H6394" s="154"/>
      <c r="I6394" s="152"/>
    </row>
    <row r="6395" spans="3:9" x14ac:dyDescent="0.2">
      <c r="C6395" s="152"/>
      <c r="D6395" s="152"/>
      <c r="E6395" s="152"/>
      <c r="F6395" s="153"/>
      <c r="G6395" s="153"/>
      <c r="H6395" s="154"/>
      <c r="I6395" s="152"/>
    </row>
    <row r="6396" spans="3:9" x14ac:dyDescent="0.2">
      <c r="C6396" s="152"/>
      <c r="D6396" s="152"/>
      <c r="E6396" s="152"/>
      <c r="F6396" s="153"/>
      <c r="G6396" s="153"/>
      <c r="H6396" s="154"/>
      <c r="I6396" s="152"/>
    </row>
    <row r="6397" spans="3:9" x14ac:dyDescent="0.2">
      <c r="C6397" s="152"/>
      <c r="D6397" s="152"/>
      <c r="E6397" s="152"/>
      <c r="F6397" s="153"/>
      <c r="G6397" s="153"/>
      <c r="H6397" s="154"/>
      <c r="I6397" s="152"/>
    </row>
    <row r="6398" spans="3:9" x14ac:dyDescent="0.2">
      <c r="C6398" s="152"/>
      <c r="D6398" s="152"/>
      <c r="E6398" s="152"/>
      <c r="F6398" s="153"/>
      <c r="G6398" s="153"/>
      <c r="H6398" s="154"/>
      <c r="I6398" s="152"/>
    </row>
    <row r="6399" spans="3:9" x14ac:dyDescent="0.2">
      <c r="C6399" s="152"/>
      <c r="D6399" s="152"/>
      <c r="E6399" s="152"/>
      <c r="F6399" s="153"/>
      <c r="G6399" s="153"/>
      <c r="H6399" s="154"/>
      <c r="I6399" s="152"/>
    </row>
    <row r="6400" spans="3:9" x14ac:dyDescent="0.2">
      <c r="C6400" s="152"/>
      <c r="D6400" s="152"/>
      <c r="E6400" s="152"/>
      <c r="F6400" s="153"/>
      <c r="G6400" s="153"/>
      <c r="H6400" s="154"/>
      <c r="I6400" s="152"/>
    </row>
    <row r="6401" spans="3:9" x14ac:dyDescent="0.2">
      <c r="C6401" s="152"/>
      <c r="D6401" s="152"/>
      <c r="E6401" s="152"/>
      <c r="F6401" s="153"/>
      <c r="G6401" s="153"/>
      <c r="H6401" s="154"/>
      <c r="I6401" s="152"/>
    </row>
    <row r="6402" spans="3:9" x14ac:dyDescent="0.2">
      <c r="C6402" s="152"/>
      <c r="D6402" s="152"/>
      <c r="E6402" s="152"/>
      <c r="F6402" s="153"/>
      <c r="G6402" s="153"/>
      <c r="H6402" s="154"/>
      <c r="I6402" s="152"/>
    </row>
    <row r="6403" spans="3:9" x14ac:dyDescent="0.2">
      <c r="C6403" s="152"/>
      <c r="D6403" s="152"/>
      <c r="E6403" s="152"/>
      <c r="F6403" s="153"/>
      <c r="G6403" s="153"/>
      <c r="H6403" s="154"/>
      <c r="I6403" s="152"/>
    </row>
    <row r="6404" spans="3:9" x14ac:dyDescent="0.2">
      <c r="C6404" s="152"/>
      <c r="D6404" s="152"/>
      <c r="E6404" s="152"/>
      <c r="F6404" s="153"/>
      <c r="G6404" s="153"/>
      <c r="H6404" s="154"/>
      <c r="I6404" s="152"/>
    </row>
    <row r="6405" spans="3:9" x14ac:dyDescent="0.2">
      <c r="C6405" s="152"/>
      <c r="D6405" s="152"/>
      <c r="E6405" s="152"/>
      <c r="F6405" s="153"/>
      <c r="G6405" s="153"/>
      <c r="H6405" s="154"/>
      <c r="I6405" s="152"/>
    </row>
    <row r="6406" spans="3:9" x14ac:dyDescent="0.2">
      <c r="C6406" s="152"/>
      <c r="D6406" s="152"/>
      <c r="E6406" s="152"/>
      <c r="F6406" s="153"/>
      <c r="G6406" s="153"/>
      <c r="H6406" s="154"/>
      <c r="I6406" s="152"/>
    </row>
    <row r="6407" spans="3:9" x14ac:dyDescent="0.2">
      <c r="C6407" s="152"/>
      <c r="D6407" s="152"/>
      <c r="E6407" s="152"/>
      <c r="F6407" s="153"/>
      <c r="G6407" s="153"/>
      <c r="H6407" s="154"/>
      <c r="I6407" s="152"/>
    </row>
    <row r="6408" spans="3:9" x14ac:dyDescent="0.2">
      <c r="C6408" s="152"/>
      <c r="D6408" s="152"/>
      <c r="E6408" s="152"/>
      <c r="F6408" s="153"/>
      <c r="G6408" s="153"/>
      <c r="H6408" s="154"/>
      <c r="I6408" s="152"/>
    </row>
    <row r="6409" spans="3:9" x14ac:dyDescent="0.2">
      <c r="C6409" s="152"/>
      <c r="D6409" s="152"/>
      <c r="E6409" s="152"/>
      <c r="F6409" s="153"/>
      <c r="G6409" s="153"/>
      <c r="H6409" s="154"/>
      <c r="I6409" s="152"/>
    </row>
    <row r="6410" spans="3:9" x14ac:dyDescent="0.2">
      <c r="C6410" s="152"/>
      <c r="D6410" s="152"/>
      <c r="E6410" s="152"/>
      <c r="F6410" s="153"/>
      <c r="G6410" s="153"/>
      <c r="H6410" s="154"/>
      <c r="I6410" s="152"/>
    </row>
    <row r="6411" spans="3:9" x14ac:dyDescent="0.2">
      <c r="C6411" s="152"/>
      <c r="D6411" s="152"/>
      <c r="E6411" s="152"/>
      <c r="F6411" s="153"/>
      <c r="G6411" s="153"/>
      <c r="H6411" s="154"/>
      <c r="I6411" s="152"/>
    </row>
    <row r="6412" spans="3:9" x14ac:dyDescent="0.2">
      <c r="C6412" s="152"/>
      <c r="D6412" s="152"/>
      <c r="E6412" s="152"/>
      <c r="F6412" s="153"/>
      <c r="G6412" s="153"/>
      <c r="H6412" s="154"/>
      <c r="I6412" s="152"/>
    </row>
    <row r="6413" spans="3:9" x14ac:dyDescent="0.2">
      <c r="C6413" s="152"/>
      <c r="D6413" s="152"/>
      <c r="E6413" s="152"/>
      <c r="F6413" s="153"/>
      <c r="G6413" s="153"/>
      <c r="H6413" s="154"/>
      <c r="I6413" s="152"/>
    </row>
    <row r="6414" spans="3:9" x14ac:dyDescent="0.2">
      <c r="C6414" s="152"/>
      <c r="D6414" s="152"/>
      <c r="E6414" s="152"/>
      <c r="F6414" s="153"/>
      <c r="G6414" s="153"/>
      <c r="H6414" s="154"/>
      <c r="I6414" s="152"/>
    </row>
    <row r="6415" spans="3:9" x14ac:dyDescent="0.2">
      <c r="C6415" s="152"/>
      <c r="D6415" s="152"/>
      <c r="E6415" s="152"/>
      <c r="F6415" s="153"/>
      <c r="G6415" s="153"/>
      <c r="H6415" s="154"/>
      <c r="I6415" s="152"/>
    </row>
    <row r="6416" spans="3:9" x14ac:dyDescent="0.2">
      <c r="C6416" s="152"/>
      <c r="D6416" s="152"/>
      <c r="E6416" s="152"/>
      <c r="F6416" s="153"/>
      <c r="G6416" s="153"/>
      <c r="H6416" s="154"/>
      <c r="I6416" s="152"/>
    </row>
    <row r="6417" spans="3:9" x14ac:dyDescent="0.2">
      <c r="C6417" s="152"/>
      <c r="D6417" s="152"/>
      <c r="E6417" s="152"/>
      <c r="F6417" s="153"/>
      <c r="G6417" s="153"/>
      <c r="H6417" s="154"/>
      <c r="I6417" s="152"/>
    </row>
    <row r="6418" spans="3:9" x14ac:dyDescent="0.2">
      <c r="C6418" s="152"/>
      <c r="D6418" s="152"/>
      <c r="E6418" s="152"/>
      <c r="F6418" s="153"/>
      <c r="G6418" s="153"/>
      <c r="H6418" s="154"/>
      <c r="I6418" s="152"/>
    </row>
    <row r="6419" spans="3:9" x14ac:dyDescent="0.2">
      <c r="C6419" s="152"/>
      <c r="D6419" s="152"/>
      <c r="E6419" s="152"/>
      <c r="F6419" s="153"/>
      <c r="G6419" s="153"/>
      <c r="H6419" s="154"/>
      <c r="I6419" s="152"/>
    </row>
    <row r="6420" spans="3:9" x14ac:dyDescent="0.2">
      <c r="C6420" s="152"/>
      <c r="D6420" s="152"/>
      <c r="E6420" s="152"/>
      <c r="F6420" s="153"/>
      <c r="G6420" s="153"/>
      <c r="H6420" s="154"/>
      <c r="I6420" s="152"/>
    </row>
    <row r="6421" spans="3:9" x14ac:dyDescent="0.2">
      <c r="C6421" s="152"/>
      <c r="D6421" s="152"/>
      <c r="E6421" s="152"/>
      <c r="F6421" s="153"/>
      <c r="G6421" s="153"/>
      <c r="H6421" s="154"/>
      <c r="I6421" s="152"/>
    </row>
    <row r="6422" spans="3:9" x14ac:dyDescent="0.2">
      <c r="C6422" s="152"/>
      <c r="D6422" s="152"/>
      <c r="E6422" s="152"/>
      <c r="F6422" s="153"/>
      <c r="G6422" s="153"/>
      <c r="H6422" s="154"/>
      <c r="I6422" s="152"/>
    </row>
    <row r="6423" spans="3:9" x14ac:dyDescent="0.2">
      <c r="C6423" s="152"/>
      <c r="D6423" s="152"/>
      <c r="E6423" s="152"/>
      <c r="F6423" s="153"/>
      <c r="G6423" s="153"/>
      <c r="H6423" s="154"/>
      <c r="I6423" s="152"/>
    </row>
    <row r="6424" spans="3:9" x14ac:dyDescent="0.2">
      <c r="C6424" s="152"/>
      <c r="D6424" s="152"/>
      <c r="E6424" s="152"/>
      <c r="F6424" s="153"/>
      <c r="G6424" s="153"/>
      <c r="H6424" s="154"/>
      <c r="I6424" s="152"/>
    </row>
    <row r="6425" spans="3:9" x14ac:dyDescent="0.2">
      <c r="C6425" s="152"/>
      <c r="D6425" s="152"/>
      <c r="E6425" s="152"/>
      <c r="F6425" s="153"/>
      <c r="G6425" s="153"/>
      <c r="H6425" s="154"/>
      <c r="I6425" s="152"/>
    </row>
    <row r="6426" spans="3:9" x14ac:dyDescent="0.2">
      <c r="C6426" s="152"/>
      <c r="D6426" s="152"/>
      <c r="E6426" s="152"/>
      <c r="F6426" s="153"/>
      <c r="G6426" s="153"/>
      <c r="H6426" s="154"/>
      <c r="I6426" s="152"/>
    </row>
    <row r="6427" spans="3:9" x14ac:dyDescent="0.2">
      <c r="C6427" s="152"/>
      <c r="D6427" s="152"/>
      <c r="E6427" s="152"/>
      <c r="F6427" s="153"/>
      <c r="G6427" s="153"/>
      <c r="H6427" s="154"/>
      <c r="I6427" s="152"/>
    </row>
    <row r="6428" spans="3:9" x14ac:dyDescent="0.2">
      <c r="C6428" s="152"/>
      <c r="D6428" s="152"/>
      <c r="E6428" s="152"/>
      <c r="F6428" s="153"/>
      <c r="G6428" s="153"/>
      <c r="H6428" s="154"/>
      <c r="I6428" s="152"/>
    </row>
    <row r="6429" spans="3:9" x14ac:dyDescent="0.2">
      <c r="C6429" s="152"/>
      <c r="D6429" s="152"/>
      <c r="E6429" s="152"/>
      <c r="F6429" s="153"/>
      <c r="G6429" s="153"/>
      <c r="H6429" s="154"/>
      <c r="I6429" s="152"/>
    </row>
    <row r="6430" spans="3:9" x14ac:dyDescent="0.2">
      <c r="C6430" s="152"/>
      <c r="D6430" s="152"/>
      <c r="E6430" s="152"/>
      <c r="F6430" s="153"/>
      <c r="G6430" s="153"/>
      <c r="H6430" s="154"/>
      <c r="I6430" s="152"/>
    </row>
    <row r="6431" spans="3:9" x14ac:dyDescent="0.2">
      <c r="C6431" s="152"/>
      <c r="D6431" s="152"/>
      <c r="E6431" s="152"/>
      <c r="F6431" s="153"/>
      <c r="G6431" s="153"/>
      <c r="H6431" s="154"/>
      <c r="I6431" s="152"/>
    </row>
    <row r="6432" spans="3:9" x14ac:dyDescent="0.2">
      <c r="C6432" s="152"/>
      <c r="D6432" s="152"/>
      <c r="E6432" s="152"/>
      <c r="F6432" s="153"/>
      <c r="G6432" s="153"/>
      <c r="H6432" s="154"/>
      <c r="I6432" s="152"/>
    </row>
    <row r="6433" spans="3:9" x14ac:dyDescent="0.2">
      <c r="C6433" s="152"/>
      <c r="D6433" s="152"/>
      <c r="E6433" s="152"/>
      <c r="F6433" s="153"/>
      <c r="G6433" s="153"/>
      <c r="H6433" s="154"/>
      <c r="I6433" s="152"/>
    </row>
    <row r="6434" spans="3:9" x14ac:dyDescent="0.2">
      <c r="C6434" s="152"/>
      <c r="D6434" s="152"/>
      <c r="E6434" s="152"/>
      <c r="F6434" s="153"/>
      <c r="G6434" s="153"/>
      <c r="H6434" s="154"/>
      <c r="I6434" s="152"/>
    </row>
    <row r="6435" spans="3:9" x14ac:dyDescent="0.2">
      <c r="C6435" s="152"/>
      <c r="D6435" s="152"/>
      <c r="E6435" s="152"/>
      <c r="F6435" s="153"/>
      <c r="G6435" s="153"/>
      <c r="H6435" s="154"/>
      <c r="I6435" s="152"/>
    </row>
    <row r="6436" spans="3:9" x14ac:dyDescent="0.2">
      <c r="C6436" s="152"/>
      <c r="D6436" s="152"/>
      <c r="E6436" s="152"/>
      <c r="F6436" s="153"/>
      <c r="G6436" s="153"/>
      <c r="H6436" s="154"/>
      <c r="I6436" s="152"/>
    </row>
    <row r="6437" spans="3:9" x14ac:dyDescent="0.2">
      <c r="C6437" s="152"/>
      <c r="D6437" s="152"/>
      <c r="E6437" s="152"/>
      <c r="F6437" s="153"/>
      <c r="G6437" s="153"/>
      <c r="H6437" s="154"/>
      <c r="I6437" s="152"/>
    </row>
    <row r="6438" spans="3:9" x14ac:dyDescent="0.2">
      <c r="C6438" s="152"/>
      <c r="D6438" s="152"/>
      <c r="E6438" s="152"/>
      <c r="F6438" s="153"/>
      <c r="G6438" s="153"/>
      <c r="H6438" s="154"/>
      <c r="I6438" s="152"/>
    </row>
    <row r="6439" spans="3:9" x14ac:dyDescent="0.2">
      <c r="C6439" s="152"/>
      <c r="D6439" s="152"/>
      <c r="E6439" s="152"/>
      <c r="F6439" s="153"/>
      <c r="G6439" s="153"/>
      <c r="H6439" s="154"/>
      <c r="I6439" s="152"/>
    </row>
    <row r="6440" spans="3:9" x14ac:dyDescent="0.2">
      <c r="C6440" s="152"/>
      <c r="D6440" s="152"/>
      <c r="E6440" s="152"/>
      <c r="F6440" s="153"/>
      <c r="G6440" s="153"/>
      <c r="H6440" s="154"/>
      <c r="I6440" s="152"/>
    </row>
    <row r="6441" spans="3:9" x14ac:dyDescent="0.2">
      <c r="C6441" s="152"/>
      <c r="D6441" s="152"/>
      <c r="E6441" s="152"/>
      <c r="F6441" s="153"/>
      <c r="G6441" s="153"/>
      <c r="H6441" s="154"/>
      <c r="I6441" s="152"/>
    </row>
    <row r="6442" spans="3:9" x14ac:dyDescent="0.2">
      <c r="C6442" s="152"/>
      <c r="D6442" s="152"/>
      <c r="E6442" s="152"/>
      <c r="F6442" s="153"/>
      <c r="G6442" s="153"/>
      <c r="H6442" s="154"/>
      <c r="I6442" s="152"/>
    </row>
    <row r="6443" spans="3:9" x14ac:dyDescent="0.2">
      <c r="C6443" s="152"/>
      <c r="D6443" s="152"/>
      <c r="E6443" s="152"/>
      <c r="F6443" s="153"/>
      <c r="G6443" s="153"/>
      <c r="H6443" s="154"/>
      <c r="I6443" s="152"/>
    </row>
    <row r="6444" spans="3:9" x14ac:dyDescent="0.2">
      <c r="C6444" s="152"/>
      <c r="D6444" s="152"/>
      <c r="E6444" s="152"/>
      <c r="F6444" s="153"/>
      <c r="G6444" s="153"/>
      <c r="H6444" s="154"/>
      <c r="I6444" s="152"/>
    </row>
    <row r="6445" spans="3:9" x14ac:dyDescent="0.2">
      <c r="C6445" s="152"/>
      <c r="D6445" s="152"/>
      <c r="E6445" s="152"/>
      <c r="F6445" s="153"/>
      <c r="G6445" s="153"/>
      <c r="H6445" s="154"/>
      <c r="I6445" s="152"/>
    </row>
    <row r="6446" spans="3:9" x14ac:dyDescent="0.2">
      <c r="C6446" s="152"/>
      <c r="D6446" s="152"/>
      <c r="E6446" s="152"/>
      <c r="F6446" s="153"/>
      <c r="G6446" s="153"/>
      <c r="H6446" s="154"/>
      <c r="I6446" s="152"/>
    </row>
    <row r="6447" spans="3:9" x14ac:dyDescent="0.2">
      <c r="C6447" s="152"/>
      <c r="D6447" s="152"/>
      <c r="E6447" s="152"/>
      <c r="F6447" s="153"/>
      <c r="G6447" s="153"/>
      <c r="H6447" s="154"/>
      <c r="I6447" s="152"/>
    </row>
    <row r="6448" spans="3:9" x14ac:dyDescent="0.2">
      <c r="C6448" s="152"/>
      <c r="D6448" s="152"/>
      <c r="E6448" s="152"/>
      <c r="F6448" s="153"/>
      <c r="G6448" s="153"/>
      <c r="H6448" s="154"/>
      <c r="I6448" s="152"/>
    </row>
    <row r="6449" spans="3:9" x14ac:dyDescent="0.2">
      <c r="C6449" s="152"/>
      <c r="D6449" s="152"/>
      <c r="E6449" s="152"/>
      <c r="F6449" s="153"/>
      <c r="G6449" s="153"/>
      <c r="H6449" s="154"/>
      <c r="I6449" s="152"/>
    </row>
    <row r="6450" spans="3:9" x14ac:dyDescent="0.2">
      <c r="C6450" s="152"/>
      <c r="D6450" s="152"/>
      <c r="E6450" s="152"/>
      <c r="F6450" s="153"/>
      <c r="G6450" s="153"/>
      <c r="H6450" s="154"/>
      <c r="I6450" s="152"/>
    </row>
    <row r="6451" spans="3:9" x14ac:dyDescent="0.2">
      <c r="C6451" s="152"/>
      <c r="D6451" s="152"/>
      <c r="E6451" s="152"/>
      <c r="F6451" s="153"/>
      <c r="G6451" s="153"/>
      <c r="H6451" s="154"/>
      <c r="I6451" s="152"/>
    </row>
    <row r="6452" spans="3:9" x14ac:dyDescent="0.2">
      <c r="C6452" s="152"/>
      <c r="D6452" s="152"/>
      <c r="E6452" s="152"/>
      <c r="F6452" s="153"/>
      <c r="G6452" s="153"/>
      <c r="H6452" s="154"/>
      <c r="I6452" s="152"/>
    </row>
    <row r="6453" spans="3:9" x14ac:dyDescent="0.2">
      <c r="C6453" s="152"/>
      <c r="D6453" s="152"/>
      <c r="E6453" s="152"/>
      <c r="F6453" s="153"/>
      <c r="G6453" s="153"/>
      <c r="H6453" s="154"/>
      <c r="I6453" s="152"/>
    </row>
    <row r="6454" spans="3:9" x14ac:dyDescent="0.2">
      <c r="C6454" s="152"/>
      <c r="D6454" s="152"/>
      <c r="E6454" s="152"/>
      <c r="F6454" s="153"/>
      <c r="G6454" s="153"/>
      <c r="H6454" s="154"/>
      <c r="I6454" s="152"/>
    </row>
    <row r="6455" spans="3:9" x14ac:dyDescent="0.2">
      <c r="C6455" s="152"/>
      <c r="D6455" s="152"/>
      <c r="E6455" s="152"/>
      <c r="F6455" s="153"/>
      <c r="G6455" s="153"/>
      <c r="H6455" s="154"/>
      <c r="I6455" s="152"/>
    </row>
    <row r="6456" spans="3:9" x14ac:dyDescent="0.2">
      <c r="C6456" s="152"/>
      <c r="D6456" s="152"/>
      <c r="E6456" s="152"/>
      <c r="F6456" s="153"/>
      <c r="G6456" s="153"/>
      <c r="H6456" s="154"/>
      <c r="I6456" s="152"/>
    </row>
    <row r="6457" spans="3:9" x14ac:dyDescent="0.2">
      <c r="C6457" s="152"/>
      <c r="D6457" s="152"/>
      <c r="E6457" s="152"/>
      <c r="F6457" s="153"/>
      <c r="G6457" s="153"/>
      <c r="H6457" s="154"/>
      <c r="I6457" s="152"/>
    </row>
    <row r="6458" spans="3:9" x14ac:dyDescent="0.2">
      <c r="C6458" s="152"/>
      <c r="D6458" s="152"/>
      <c r="E6458" s="152"/>
      <c r="F6458" s="153"/>
      <c r="G6458" s="153"/>
      <c r="H6458" s="154"/>
      <c r="I6458" s="152"/>
    </row>
    <row r="6459" spans="3:9" x14ac:dyDescent="0.2">
      <c r="C6459" s="152"/>
      <c r="D6459" s="152"/>
      <c r="E6459" s="152"/>
      <c r="F6459" s="153"/>
      <c r="G6459" s="153"/>
      <c r="H6459" s="154"/>
      <c r="I6459" s="152"/>
    </row>
    <row r="6460" spans="3:9" x14ac:dyDescent="0.2">
      <c r="C6460" s="152"/>
      <c r="D6460" s="152"/>
      <c r="E6460" s="152"/>
      <c r="F6460" s="153"/>
      <c r="G6460" s="153"/>
      <c r="H6460" s="154"/>
      <c r="I6460" s="152"/>
    </row>
    <row r="6461" spans="3:9" x14ac:dyDescent="0.2">
      <c r="C6461" s="152"/>
      <c r="D6461" s="152"/>
      <c r="E6461" s="152"/>
      <c r="F6461" s="153"/>
      <c r="G6461" s="153"/>
      <c r="H6461" s="154"/>
      <c r="I6461" s="152"/>
    </row>
    <row r="6462" spans="3:9" x14ac:dyDescent="0.2">
      <c r="C6462" s="152"/>
      <c r="D6462" s="152"/>
      <c r="E6462" s="152"/>
      <c r="F6462" s="153"/>
      <c r="G6462" s="153"/>
      <c r="H6462" s="154"/>
      <c r="I6462" s="152"/>
    </row>
    <row r="6463" spans="3:9" x14ac:dyDescent="0.2">
      <c r="C6463" s="152"/>
      <c r="D6463" s="152"/>
      <c r="E6463" s="152"/>
      <c r="F6463" s="153"/>
      <c r="G6463" s="153"/>
      <c r="H6463" s="154"/>
      <c r="I6463" s="152"/>
    </row>
    <row r="6464" spans="3:9" x14ac:dyDescent="0.2">
      <c r="C6464" s="152"/>
      <c r="D6464" s="152"/>
      <c r="E6464" s="152"/>
      <c r="F6464" s="153"/>
      <c r="G6464" s="153"/>
      <c r="H6464" s="154"/>
      <c r="I6464" s="152"/>
    </row>
    <row r="6465" spans="3:9" x14ac:dyDescent="0.2">
      <c r="C6465" s="152"/>
      <c r="D6465" s="152"/>
      <c r="E6465" s="152"/>
      <c r="F6465" s="153"/>
      <c r="G6465" s="153"/>
      <c r="H6465" s="154"/>
      <c r="I6465" s="152"/>
    </row>
    <row r="6466" spans="3:9" x14ac:dyDescent="0.2">
      <c r="C6466" s="152"/>
      <c r="D6466" s="152"/>
      <c r="E6466" s="152"/>
      <c r="F6466" s="153"/>
      <c r="G6466" s="153"/>
      <c r="H6466" s="154"/>
      <c r="I6466" s="152"/>
    </row>
    <row r="6467" spans="3:9" x14ac:dyDescent="0.2">
      <c r="C6467" s="152"/>
      <c r="D6467" s="152"/>
      <c r="E6467" s="152"/>
      <c r="F6467" s="153"/>
      <c r="G6467" s="153"/>
      <c r="H6467" s="154"/>
      <c r="I6467" s="152"/>
    </row>
    <row r="6468" spans="3:9" x14ac:dyDescent="0.2">
      <c r="C6468" s="152"/>
      <c r="D6468" s="152"/>
      <c r="E6468" s="152"/>
      <c r="F6468" s="153"/>
      <c r="G6468" s="153"/>
      <c r="H6468" s="154"/>
      <c r="I6468" s="152"/>
    </row>
    <row r="6469" spans="3:9" x14ac:dyDescent="0.2">
      <c r="C6469" s="152"/>
      <c r="D6469" s="152"/>
      <c r="E6469" s="152"/>
      <c r="F6469" s="153"/>
      <c r="G6469" s="153"/>
      <c r="H6469" s="154"/>
      <c r="I6469" s="152"/>
    </row>
    <row r="6470" spans="3:9" x14ac:dyDescent="0.2">
      <c r="C6470" s="152"/>
      <c r="D6470" s="152"/>
      <c r="E6470" s="152"/>
      <c r="F6470" s="153"/>
      <c r="G6470" s="153"/>
      <c r="H6470" s="154"/>
      <c r="I6470" s="152"/>
    </row>
    <row r="6471" spans="3:9" x14ac:dyDescent="0.2">
      <c r="C6471" s="152"/>
      <c r="D6471" s="152"/>
      <c r="E6471" s="152"/>
      <c r="F6471" s="153"/>
      <c r="G6471" s="153"/>
      <c r="H6471" s="154"/>
      <c r="I6471" s="152"/>
    </row>
    <row r="6472" spans="3:9" x14ac:dyDescent="0.2">
      <c r="C6472" s="152"/>
      <c r="D6472" s="152"/>
      <c r="E6472" s="152"/>
      <c r="F6472" s="153"/>
      <c r="G6472" s="153"/>
      <c r="H6472" s="154"/>
      <c r="I6472" s="152"/>
    </row>
    <row r="6473" spans="3:9" x14ac:dyDescent="0.2">
      <c r="C6473" s="152"/>
      <c r="D6473" s="152"/>
      <c r="E6473" s="152"/>
      <c r="F6473" s="153"/>
      <c r="G6473" s="153"/>
      <c r="H6473" s="154"/>
      <c r="I6473" s="152"/>
    </row>
    <row r="6474" spans="3:9" x14ac:dyDescent="0.2">
      <c r="C6474" s="152"/>
      <c r="D6474" s="152"/>
      <c r="E6474" s="152"/>
      <c r="F6474" s="153"/>
      <c r="G6474" s="153"/>
      <c r="H6474" s="154"/>
      <c r="I6474" s="152"/>
    </row>
    <row r="6475" spans="3:9" x14ac:dyDescent="0.2">
      <c r="C6475" s="152"/>
      <c r="D6475" s="152"/>
      <c r="E6475" s="152"/>
      <c r="F6475" s="153"/>
      <c r="G6475" s="153"/>
      <c r="H6475" s="154"/>
      <c r="I6475" s="152"/>
    </row>
    <row r="6476" spans="3:9" x14ac:dyDescent="0.2">
      <c r="C6476" s="152"/>
      <c r="D6476" s="152"/>
      <c r="E6476" s="152"/>
      <c r="F6476" s="153"/>
      <c r="G6476" s="153"/>
      <c r="H6476" s="154"/>
      <c r="I6476" s="152"/>
    </row>
    <row r="6477" spans="3:9" x14ac:dyDescent="0.2">
      <c r="C6477" s="152"/>
      <c r="D6477" s="152"/>
      <c r="E6477" s="152"/>
      <c r="F6477" s="153"/>
      <c r="G6477" s="153"/>
      <c r="H6477" s="154"/>
      <c r="I6477" s="152"/>
    </row>
    <row r="6478" spans="3:9" x14ac:dyDescent="0.2">
      <c r="C6478" s="152"/>
      <c r="D6478" s="152"/>
      <c r="E6478" s="152"/>
      <c r="F6478" s="153"/>
      <c r="G6478" s="153"/>
      <c r="H6478" s="154"/>
      <c r="I6478" s="152"/>
    </row>
    <row r="6479" spans="3:9" x14ac:dyDescent="0.2">
      <c r="C6479" s="152"/>
      <c r="D6479" s="152"/>
      <c r="E6479" s="152"/>
      <c r="F6479" s="153"/>
      <c r="G6479" s="153"/>
      <c r="H6479" s="154"/>
      <c r="I6479" s="152"/>
    </row>
    <row r="6480" spans="3:9" x14ac:dyDescent="0.2">
      <c r="C6480" s="152"/>
      <c r="D6480" s="152"/>
      <c r="E6480" s="152"/>
      <c r="F6480" s="153"/>
      <c r="G6480" s="153"/>
      <c r="H6480" s="154"/>
      <c r="I6480" s="152"/>
    </row>
    <row r="6481" spans="3:9" x14ac:dyDescent="0.2">
      <c r="C6481" s="152"/>
      <c r="D6481" s="152"/>
      <c r="E6481" s="152"/>
      <c r="F6481" s="153"/>
      <c r="G6481" s="153"/>
      <c r="H6481" s="154"/>
      <c r="I6481" s="152"/>
    </row>
    <row r="6482" spans="3:9" x14ac:dyDescent="0.2">
      <c r="C6482" s="152"/>
      <c r="D6482" s="152"/>
      <c r="E6482" s="152"/>
      <c r="F6482" s="153"/>
      <c r="G6482" s="153"/>
      <c r="H6482" s="154"/>
      <c r="I6482" s="152"/>
    </row>
    <row r="6483" spans="3:9" x14ac:dyDescent="0.2">
      <c r="C6483" s="152"/>
      <c r="D6483" s="152"/>
      <c r="E6483" s="152"/>
      <c r="F6483" s="153"/>
      <c r="G6483" s="153"/>
      <c r="H6483" s="154"/>
      <c r="I6483" s="152"/>
    </row>
    <row r="6484" spans="3:9" x14ac:dyDescent="0.2">
      <c r="C6484" s="152"/>
      <c r="D6484" s="152"/>
      <c r="E6484" s="152"/>
      <c r="F6484" s="153"/>
      <c r="G6484" s="153"/>
      <c r="H6484" s="154"/>
      <c r="I6484" s="152"/>
    </row>
    <row r="6485" spans="3:9" x14ac:dyDescent="0.2">
      <c r="C6485" s="152"/>
      <c r="D6485" s="152"/>
      <c r="E6485" s="152"/>
      <c r="F6485" s="153"/>
      <c r="G6485" s="153"/>
      <c r="H6485" s="154"/>
      <c r="I6485" s="152"/>
    </row>
    <row r="6486" spans="3:9" x14ac:dyDescent="0.2">
      <c r="C6486" s="152"/>
      <c r="D6486" s="152"/>
      <c r="E6486" s="152"/>
      <c r="F6486" s="153"/>
      <c r="G6486" s="153"/>
      <c r="H6486" s="154"/>
      <c r="I6486" s="152"/>
    </row>
    <row r="6487" spans="3:9" x14ac:dyDescent="0.2">
      <c r="C6487" s="152"/>
      <c r="D6487" s="152"/>
      <c r="E6487" s="152"/>
      <c r="F6487" s="153"/>
      <c r="G6487" s="153"/>
      <c r="H6487" s="154"/>
      <c r="I6487" s="152"/>
    </row>
    <row r="6488" spans="3:9" x14ac:dyDescent="0.2">
      <c r="C6488" s="152"/>
      <c r="D6488" s="152"/>
      <c r="E6488" s="152"/>
      <c r="F6488" s="153"/>
      <c r="G6488" s="153"/>
      <c r="H6488" s="154"/>
      <c r="I6488" s="152"/>
    </row>
    <row r="6489" spans="3:9" x14ac:dyDescent="0.2">
      <c r="C6489" s="152"/>
      <c r="D6489" s="152"/>
      <c r="E6489" s="152"/>
      <c r="F6489" s="153"/>
      <c r="G6489" s="153"/>
      <c r="H6489" s="154"/>
      <c r="I6489" s="152"/>
    </row>
    <row r="6490" spans="3:9" x14ac:dyDescent="0.2">
      <c r="C6490" s="152"/>
      <c r="D6490" s="152"/>
      <c r="E6490" s="152"/>
      <c r="F6490" s="153"/>
      <c r="G6490" s="153"/>
      <c r="H6490" s="154"/>
      <c r="I6490" s="152"/>
    </row>
    <row r="6491" spans="3:9" x14ac:dyDescent="0.2">
      <c r="C6491" s="152"/>
      <c r="D6491" s="152"/>
      <c r="E6491" s="152"/>
      <c r="F6491" s="153"/>
      <c r="G6491" s="153"/>
      <c r="H6491" s="154"/>
      <c r="I6491" s="152"/>
    </row>
    <row r="6492" spans="3:9" x14ac:dyDescent="0.2">
      <c r="C6492" s="152"/>
      <c r="D6492" s="152"/>
      <c r="E6492" s="152"/>
      <c r="F6492" s="153"/>
      <c r="G6492" s="153"/>
      <c r="H6492" s="154"/>
      <c r="I6492" s="152"/>
    </row>
    <row r="6493" spans="3:9" x14ac:dyDescent="0.2">
      <c r="C6493" s="152"/>
      <c r="D6493" s="152"/>
      <c r="E6493" s="152"/>
      <c r="F6493" s="153"/>
      <c r="G6493" s="153"/>
      <c r="H6493" s="154"/>
      <c r="I6493" s="152"/>
    </row>
    <row r="6494" spans="3:9" x14ac:dyDescent="0.2">
      <c r="C6494" s="152"/>
      <c r="D6494" s="152"/>
      <c r="E6494" s="152"/>
      <c r="F6494" s="153"/>
      <c r="G6494" s="153"/>
      <c r="H6494" s="154"/>
      <c r="I6494" s="152"/>
    </row>
    <row r="6495" spans="3:9" x14ac:dyDescent="0.2">
      <c r="C6495" s="152"/>
      <c r="D6495" s="152"/>
      <c r="E6495" s="152"/>
      <c r="F6495" s="153"/>
      <c r="G6495" s="153"/>
      <c r="H6495" s="154"/>
      <c r="I6495" s="152"/>
    </row>
    <row r="6496" spans="3:9" x14ac:dyDescent="0.2">
      <c r="C6496" s="152"/>
      <c r="D6496" s="152"/>
      <c r="E6496" s="152"/>
      <c r="F6496" s="153"/>
      <c r="G6496" s="153"/>
      <c r="H6496" s="154"/>
      <c r="I6496" s="152"/>
    </row>
    <row r="6497" spans="3:9" x14ac:dyDescent="0.2">
      <c r="C6497" s="152"/>
      <c r="D6497" s="152"/>
      <c r="E6497" s="152"/>
      <c r="F6497" s="153"/>
      <c r="G6497" s="153"/>
      <c r="H6497" s="154"/>
      <c r="I6497" s="152"/>
    </row>
    <row r="6498" spans="3:9" x14ac:dyDescent="0.2">
      <c r="C6498" s="152"/>
      <c r="D6498" s="152"/>
      <c r="E6498" s="152"/>
      <c r="F6498" s="153"/>
      <c r="G6498" s="153"/>
      <c r="H6498" s="154"/>
      <c r="I6498" s="152"/>
    </row>
    <row r="6499" spans="3:9" x14ac:dyDescent="0.2">
      <c r="C6499" s="152"/>
      <c r="D6499" s="152"/>
      <c r="E6499" s="152"/>
      <c r="F6499" s="153"/>
      <c r="G6499" s="153"/>
      <c r="H6499" s="154"/>
      <c r="I6499" s="152"/>
    </row>
    <row r="6500" spans="3:9" x14ac:dyDescent="0.2">
      <c r="C6500" s="152"/>
      <c r="D6500" s="152"/>
      <c r="E6500" s="152"/>
      <c r="F6500" s="153"/>
      <c r="G6500" s="153"/>
      <c r="H6500" s="154"/>
      <c r="I6500" s="152"/>
    </row>
    <row r="6501" spans="3:9" x14ac:dyDescent="0.2">
      <c r="C6501" s="152"/>
      <c r="D6501" s="152"/>
      <c r="E6501" s="152"/>
      <c r="F6501" s="153"/>
      <c r="G6501" s="153"/>
      <c r="H6501" s="154"/>
      <c r="I6501" s="152"/>
    </row>
    <row r="6502" spans="3:9" x14ac:dyDescent="0.2">
      <c r="C6502" s="152"/>
      <c r="D6502" s="152"/>
      <c r="E6502" s="152"/>
      <c r="F6502" s="153"/>
      <c r="G6502" s="153"/>
      <c r="H6502" s="154"/>
      <c r="I6502" s="152"/>
    </row>
    <row r="6503" spans="3:9" x14ac:dyDescent="0.2">
      <c r="C6503" s="152"/>
      <c r="D6503" s="152"/>
      <c r="E6503" s="152"/>
      <c r="F6503" s="153"/>
      <c r="G6503" s="153"/>
      <c r="H6503" s="154"/>
      <c r="I6503" s="152"/>
    </row>
    <row r="6504" spans="3:9" x14ac:dyDescent="0.2">
      <c r="C6504" s="152"/>
      <c r="D6504" s="152"/>
      <c r="E6504" s="152"/>
      <c r="F6504" s="153"/>
      <c r="G6504" s="153"/>
      <c r="H6504" s="154"/>
      <c r="I6504" s="152"/>
    </row>
    <row r="6505" spans="3:9" x14ac:dyDescent="0.2">
      <c r="C6505" s="152"/>
      <c r="D6505" s="152"/>
      <c r="E6505" s="152"/>
      <c r="F6505" s="153"/>
      <c r="G6505" s="153"/>
      <c r="H6505" s="154"/>
      <c r="I6505" s="152"/>
    </row>
    <row r="6506" spans="3:9" x14ac:dyDescent="0.2">
      <c r="C6506" s="152"/>
      <c r="D6506" s="152"/>
      <c r="E6506" s="152"/>
      <c r="F6506" s="153"/>
      <c r="G6506" s="153"/>
      <c r="H6506" s="154"/>
      <c r="I6506" s="152"/>
    </row>
    <row r="6507" spans="3:9" x14ac:dyDescent="0.2">
      <c r="C6507" s="152"/>
      <c r="D6507" s="152"/>
      <c r="E6507" s="152"/>
      <c r="F6507" s="153"/>
      <c r="G6507" s="153"/>
      <c r="H6507" s="154"/>
      <c r="I6507" s="152"/>
    </row>
    <row r="6508" spans="3:9" x14ac:dyDescent="0.2">
      <c r="C6508" s="152"/>
      <c r="D6508" s="152"/>
      <c r="E6508" s="152"/>
      <c r="F6508" s="153"/>
      <c r="G6508" s="153"/>
      <c r="H6508" s="154"/>
      <c r="I6508" s="152"/>
    </row>
    <row r="6509" spans="3:9" x14ac:dyDescent="0.2">
      <c r="C6509" s="152"/>
      <c r="D6509" s="152"/>
      <c r="E6509" s="152"/>
      <c r="F6509" s="153"/>
      <c r="G6509" s="153"/>
      <c r="H6509" s="154"/>
      <c r="I6509" s="152"/>
    </row>
    <row r="6510" spans="3:9" x14ac:dyDescent="0.2">
      <c r="C6510" s="152"/>
      <c r="D6510" s="152"/>
      <c r="E6510" s="152"/>
      <c r="F6510" s="153"/>
      <c r="G6510" s="153"/>
      <c r="H6510" s="154"/>
      <c r="I6510" s="152"/>
    </row>
    <row r="6511" spans="3:9" x14ac:dyDescent="0.2">
      <c r="C6511" s="152"/>
      <c r="D6511" s="152"/>
      <c r="E6511" s="152"/>
      <c r="F6511" s="153"/>
      <c r="G6511" s="153"/>
      <c r="H6511" s="154"/>
      <c r="I6511" s="152"/>
    </row>
    <row r="6512" spans="3:9" x14ac:dyDescent="0.2">
      <c r="C6512" s="152"/>
      <c r="D6512" s="152"/>
      <c r="E6512" s="152"/>
      <c r="F6512" s="153"/>
      <c r="G6512" s="153"/>
      <c r="H6512" s="154"/>
      <c r="I6512" s="152"/>
    </row>
    <row r="6513" spans="3:9" x14ac:dyDescent="0.2">
      <c r="C6513" s="152"/>
      <c r="D6513" s="152"/>
      <c r="E6513" s="152"/>
      <c r="F6513" s="153"/>
      <c r="G6513" s="153"/>
      <c r="H6513" s="154"/>
      <c r="I6513" s="152"/>
    </row>
    <row r="6514" spans="3:9" x14ac:dyDescent="0.2">
      <c r="C6514" s="152"/>
      <c r="D6514" s="152"/>
      <c r="E6514" s="152"/>
      <c r="F6514" s="153"/>
      <c r="G6514" s="153"/>
      <c r="H6514" s="154"/>
      <c r="I6514" s="152"/>
    </row>
    <row r="6515" spans="3:9" x14ac:dyDescent="0.2">
      <c r="C6515" s="152"/>
      <c r="D6515" s="152"/>
      <c r="E6515" s="152"/>
      <c r="F6515" s="153"/>
      <c r="G6515" s="153"/>
      <c r="H6515" s="154"/>
      <c r="I6515" s="152"/>
    </row>
    <row r="6516" spans="3:9" x14ac:dyDescent="0.2">
      <c r="C6516" s="152"/>
      <c r="D6516" s="152"/>
      <c r="E6516" s="152"/>
      <c r="F6516" s="153"/>
      <c r="G6516" s="153"/>
      <c r="H6516" s="154"/>
      <c r="I6516" s="152"/>
    </row>
    <row r="6517" spans="3:9" x14ac:dyDescent="0.2">
      <c r="C6517" s="152"/>
      <c r="D6517" s="152"/>
      <c r="E6517" s="152"/>
      <c r="F6517" s="153"/>
      <c r="G6517" s="153"/>
      <c r="H6517" s="154"/>
      <c r="I6517" s="152"/>
    </row>
    <row r="6518" spans="3:9" x14ac:dyDescent="0.2">
      <c r="C6518" s="152"/>
      <c r="D6518" s="152"/>
      <c r="E6518" s="152"/>
      <c r="F6518" s="153"/>
      <c r="G6518" s="153"/>
      <c r="H6518" s="154"/>
      <c r="I6518" s="152"/>
    </row>
    <row r="6519" spans="3:9" x14ac:dyDescent="0.2">
      <c r="C6519" s="152"/>
      <c r="D6519" s="152"/>
      <c r="E6519" s="152"/>
      <c r="F6519" s="153"/>
      <c r="G6519" s="153"/>
      <c r="H6519" s="154"/>
      <c r="I6519" s="152"/>
    </row>
    <row r="6520" spans="3:9" x14ac:dyDescent="0.2">
      <c r="C6520" s="152"/>
      <c r="D6520" s="152"/>
      <c r="E6520" s="152"/>
      <c r="F6520" s="153"/>
      <c r="G6520" s="153"/>
      <c r="H6520" s="154"/>
      <c r="I6520" s="152"/>
    </row>
    <row r="6521" spans="3:9" x14ac:dyDescent="0.2">
      <c r="C6521" s="152"/>
      <c r="D6521" s="152"/>
      <c r="E6521" s="152"/>
      <c r="F6521" s="153"/>
      <c r="G6521" s="153"/>
      <c r="H6521" s="154"/>
      <c r="I6521" s="152"/>
    </row>
    <row r="6522" spans="3:9" x14ac:dyDescent="0.2">
      <c r="C6522" s="152"/>
      <c r="D6522" s="152"/>
      <c r="E6522" s="152"/>
      <c r="F6522" s="153"/>
      <c r="G6522" s="153"/>
      <c r="H6522" s="154"/>
      <c r="I6522" s="152"/>
    </row>
    <row r="6523" spans="3:9" x14ac:dyDescent="0.2">
      <c r="C6523" s="152"/>
      <c r="D6523" s="152"/>
      <c r="E6523" s="152"/>
      <c r="F6523" s="153"/>
      <c r="G6523" s="153"/>
      <c r="H6523" s="154"/>
      <c r="I6523" s="152"/>
    </row>
    <row r="6524" spans="3:9" x14ac:dyDescent="0.2">
      <c r="C6524" s="152"/>
      <c r="D6524" s="152"/>
      <c r="E6524" s="152"/>
      <c r="F6524" s="153"/>
      <c r="G6524" s="153"/>
      <c r="H6524" s="154"/>
      <c r="I6524" s="152"/>
    </row>
    <row r="6525" spans="3:9" x14ac:dyDescent="0.2">
      <c r="C6525" s="152"/>
      <c r="D6525" s="152"/>
      <c r="E6525" s="152"/>
      <c r="F6525" s="153"/>
      <c r="G6525" s="153"/>
      <c r="H6525" s="154"/>
      <c r="I6525" s="152"/>
    </row>
    <row r="6526" spans="3:9" x14ac:dyDescent="0.2">
      <c r="C6526" s="152"/>
      <c r="D6526" s="152"/>
      <c r="E6526" s="152"/>
      <c r="F6526" s="153"/>
      <c r="G6526" s="153"/>
      <c r="H6526" s="154"/>
      <c r="I6526" s="152"/>
    </row>
    <row r="6527" spans="3:9" x14ac:dyDescent="0.2">
      <c r="C6527" s="152"/>
      <c r="D6527" s="152"/>
      <c r="E6527" s="152"/>
      <c r="F6527" s="153"/>
      <c r="G6527" s="153"/>
      <c r="H6527" s="154"/>
      <c r="I6527" s="152"/>
    </row>
    <row r="6528" spans="3:9" x14ac:dyDescent="0.2">
      <c r="C6528" s="152"/>
      <c r="D6528" s="152"/>
      <c r="E6528" s="152"/>
      <c r="F6528" s="153"/>
      <c r="G6528" s="153"/>
      <c r="H6528" s="154"/>
      <c r="I6528" s="152"/>
    </row>
    <row r="6529" spans="3:9" x14ac:dyDescent="0.2">
      <c r="C6529" s="152"/>
      <c r="D6529" s="152"/>
      <c r="E6529" s="152"/>
      <c r="F6529" s="153"/>
      <c r="G6529" s="153"/>
      <c r="H6529" s="154"/>
      <c r="I6529" s="152"/>
    </row>
    <row r="6530" spans="3:9" x14ac:dyDescent="0.2">
      <c r="C6530" s="152"/>
      <c r="D6530" s="152"/>
      <c r="E6530" s="152"/>
      <c r="F6530" s="153"/>
      <c r="G6530" s="153"/>
      <c r="H6530" s="154"/>
      <c r="I6530" s="152"/>
    </row>
    <row r="6531" spans="3:9" x14ac:dyDescent="0.2">
      <c r="C6531" s="152"/>
      <c r="D6531" s="152"/>
      <c r="E6531" s="152"/>
      <c r="F6531" s="153"/>
      <c r="G6531" s="153"/>
      <c r="H6531" s="154"/>
      <c r="I6531" s="152"/>
    </row>
    <row r="6532" spans="3:9" x14ac:dyDescent="0.2">
      <c r="C6532" s="152"/>
      <c r="D6532" s="152"/>
      <c r="E6532" s="152"/>
      <c r="F6532" s="153"/>
      <c r="G6532" s="153"/>
      <c r="H6532" s="154"/>
      <c r="I6532" s="152"/>
    </row>
    <row r="6533" spans="3:9" x14ac:dyDescent="0.2">
      <c r="C6533" s="152"/>
      <c r="D6533" s="152"/>
      <c r="E6533" s="152"/>
      <c r="F6533" s="153"/>
      <c r="G6533" s="153"/>
      <c r="H6533" s="154"/>
      <c r="I6533" s="152"/>
    </row>
    <row r="6534" spans="3:9" x14ac:dyDescent="0.2">
      <c r="C6534" s="152"/>
      <c r="D6534" s="152"/>
      <c r="E6534" s="152"/>
      <c r="F6534" s="153"/>
      <c r="G6534" s="153"/>
      <c r="H6534" s="154"/>
      <c r="I6534" s="152"/>
    </row>
    <row r="6535" spans="3:9" x14ac:dyDescent="0.2">
      <c r="C6535" s="152"/>
      <c r="D6535" s="152"/>
      <c r="E6535" s="152"/>
      <c r="F6535" s="153"/>
      <c r="G6535" s="153"/>
      <c r="H6535" s="154"/>
      <c r="I6535" s="152"/>
    </row>
    <row r="6536" spans="3:9" x14ac:dyDescent="0.2">
      <c r="C6536" s="152"/>
      <c r="D6536" s="152"/>
      <c r="E6536" s="152"/>
      <c r="F6536" s="153"/>
      <c r="G6536" s="153"/>
      <c r="H6536" s="154"/>
      <c r="I6536" s="152"/>
    </row>
    <row r="6537" spans="3:9" x14ac:dyDescent="0.2">
      <c r="C6537" s="152"/>
      <c r="D6537" s="152"/>
      <c r="E6537" s="152"/>
      <c r="F6537" s="153"/>
      <c r="G6537" s="153"/>
      <c r="H6537" s="154"/>
      <c r="I6537" s="152"/>
    </row>
    <row r="6538" spans="3:9" x14ac:dyDescent="0.2">
      <c r="C6538" s="152"/>
      <c r="D6538" s="152"/>
      <c r="E6538" s="152"/>
      <c r="F6538" s="153"/>
      <c r="G6538" s="153"/>
      <c r="H6538" s="154"/>
      <c r="I6538" s="152"/>
    </row>
    <row r="6539" spans="3:9" x14ac:dyDescent="0.2">
      <c r="C6539" s="152"/>
      <c r="D6539" s="152"/>
      <c r="E6539" s="152"/>
      <c r="F6539" s="153"/>
      <c r="G6539" s="153"/>
      <c r="H6539" s="154"/>
      <c r="I6539" s="152"/>
    </row>
    <row r="6540" spans="3:9" x14ac:dyDescent="0.2">
      <c r="C6540" s="152"/>
      <c r="D6540" s="152"/>
      <c r="E6540" s="152"/>
      <c r="F6540" s="153"/>
      <c r="G6540" s="153"/>
      <c r="H6540" s="154"/>
      <c r="I6540" s="152"/>
    </row>
    <row r="6541" spans="3:9" x14ac:dyDescent="0.2">
      <c r="C6541" s="152"/>
      <c r="D6541" s="152"/>
      <c r="E6541" s="152"/>
      <c r="F6541" s="153"/>
      <c r="G6541" s="153"/>
      <c r="H6541" s="154"/>
      <c r="I6541" s="152"/>
    </row>
    <row r="6542" spans="3:9" x14ac:dyDescent="0.2">
      <c r="C6542" s="152"/>
      <c r="D6542" s="152"/>
      <c r="E6542" s="152"/>
      <c r="F6542" s="153"/>
      <c r="G6542" s="153"/>
      <c r="H6542" s="154"/>
      <c r="I6542" s="152"/>
    </row>
    <row r="6543" spans="3:9" x14ac:dyDescent="0.2">
      <c r="C6543" s="152"/>
      <c r="D6543" s="152"/>
      <c r="E6543" s="152"/>
      <c r="F6543" s="153"/>
      <c r="G6543" s="153"/>
      <c r="H6543" s="154"/>
      <c r="I6543" s="152"/>
    </row>
    <row r="6544" spans="3:9" x14ac:dyDescent="0.2">
      <c r="C6544" s="152"/>
      <c r="D6544" s="152"/>
      <c r="E6544" s="152"/>
      <c r="F6544" s="153"/>
      <c r="G6544" s="153"/>
      <c r="H6544" s="154"/>
      <c r="I6544" s="152"/>
    </row>
    <row r="6545" spans="3:9" x14ac:dyDescent="0.2">
      <c r="C6545" s="152"/>
      <c r="D6545" s="152"/>
      <c r="E6545" s="152"/>
      <c r="F6545" s="153"/>
      <c r="G6545" s="153"/>
      <c r="H6545" s="154"/>
      <c r="I6545" s="152"/>
    </row>
    <row r="6546" spans="3:9" x14ac:dyDescent="0.2">
      <c r="C6546" s="152"/>
      <c r="D6546" s="152"/>
      <c r="E6546" s="152"/>
      <c r="F6546" s="153"/>
      <c r="G6546" s="153"/>
      <c r="H6546" s="154"/>
      <c r="I6546" s="152"/>
    </row>
    <row r="6547" spans="3:9" x14ac:dyDescent="0.2">
      <c r="C6547" s="152"/>
      <c r="D6547" s="152"/>
      <c r="E6547" s="152"/>
      <c r="F6547" s="153"/>
      <c r="G6547" s="153"/>
      <c r="H6547" s="154"/>
      <c r="I6547" s="152"/>
    </row>
    <row r="6548" spans="3:9" x14ac:dyDescent="0.2">
      <c r="C6548" s="152"/>
      <c r="D6548" s="152"/>
      <c r="E6548" s="152"/>
      <c r="F6548" s="153"/>
      <c r="G6548" s="153"/>
      <c r="H6548" s="154"/>
      <c r="I6548" s="152"/>
    </row>
    <row r="6549" spans="3:9" x14ac:dyDescent="0.2">
      <c r="C6549" s="152"/>
      <c r="D6549" s="152"/>
      <c r="E6549" s="152"/>
      <c r="F6549" s="153"/>
      <c r="G6549" s="153"/>
      <c r="H6549" s="154"/>
      <c r="I6549" s="152"/>
    </row>
    <row r="6550" spans="3:9" x14ac:dyDescent="0.2">
      <c r="C6550" s="152"/>
      <c r="D6550" s="152"/>
      <c r="E6550" s="152"/>
      <c r="F6550" s="153"/>
      <c r="G6550" s="153"/>
      <c r="H6550" s="154"/>
      <c r="I6550" s="152"/>
    </row>
    <row r="6551" spans="3:9" x14ac:dyDescent="0.2">
      <c r="C6551" s="152"/>
      <c r="D6551" s="152"/>
      <c r="E6551" s="152"/>
      <c r="F6551" s="153"/>
      <c r="G6551" s="153"/>
      <c r="H6551" s="154"/>
      <c r="I6551" s="152"/>
    </row>
    <row r="6552" spans="3:9" x14ac:dyDescent="0.2">
      <c r="C6552" s="152"/>
      <c r="D6552" s="152"/>
      <c r="E6552" s="152"/>
      <c r="F6552" s="153"/>
      <c r="G6552" s="153"/>
      <c r="H6552" s="154"/>
      <c r="I6552" s="152"/>
    </row>
    <row r="6553" spans="3:9" x14ac:dyDescent="0.2">
      <c r="C6553" s="152"/>
      <c r="D6553" s="152"/>
      <c r="E6553" s="152"/>
      <c r="F6553" s="153"/>
      <c r="G6553" s="153"/>
      <c r="H6553" s="154"/>
      <c r="I6553" s="152"/>
    </row>
    <row r="6554" spans="3:9" x14ac:dyDescent="0.2">
      <c r="C6554" s="152"/>
      <c r="D6554" s="152"/>
      <c r="E6554" s="152"/>
      <c r="F6554" s="153"/>
      <c r="G6554" s="153"/>
      <c r="H6554" s="154"/>
      <c r="I6554" s="152"/>
    </row>
    <row r="6555" spans="3:9" x14ac:dyDescent="0.2">
      <c r="C6555" s="152"/>
      <c r="D6555" s="152"/>
      <c r="E6555" s="152"/>
      <c r="F6555" s="153"/>
      <c r="G6555" s="153"/>
      <c r="H6555" s="154"/>
      <c r="I6555" s="152"/>
    </row>
    <row r="6556" spans="3:9" x14ac:dyDescent="0.2">
      <c r="C6556" s="152"/>
      <c r="D6556" s="152"/>
      <c r="E6556" s="152"/>
      <c r="F6556" s="153"/>
      <c r="G6556" s="153"/>
      <c r="H6556" s="154"/>
      <c r="I6556" s="152"/>
    </row>
    <row r="6557" spans="3:9" x14ac:dyDescent="0.2">
      <c r="C6557" s="152"/>
      <c r="D6557" s="152"/>
      <c r="E6557" s="152"/>
      <c r="F6557" s="153"/>
      <c r="G6557" s="153"/>
      <c r="H6557" s="154"/>
      <c r="I6557" s="152"/>
    </row>
    <row r="6558" spans="3:9" x14ac:dyDescent="0.2">
      <c r="C6558" s="152"/>
      <c r="D6558" s="152"/>
      <c r="E6558" s="152"/>
      <c r="F6558" s="153"/>
      <c r="G6558" s="153"/>
      <c r="H6558" s="154"/>
      <c r="I6558" s="152"/>
    </row>
    <row r="6559" spans="3:9" x14ac:dyDescent="0.2">
      <c r="C6559" s="152"/>
      <c r="D6559" s="152"/>
      <c r="E6559" s="152"/>
      <c r="F6559" s="153"/>
      <c r="G6559" s="153"/>
      <c r="H6559" s="154"/>
      <c r="I6559" s="152"/>
    </row>
    <row r="6560" spans="3:9" x14ac:dyDescent="0.2">
      <c r="C6560" s="152"/>
      <c r="D6560" s="152"/>
      <c r="E6560" s="152"/>
      <c r="F6560" s="153"/>
      <c r="G6560" s="153"/>
      <c r="H6560" s="154"/>
      <c r="I6560" s="152"/>
    </row>
    <row r="6561" spans="3:9" x14ac:dyDescent="0.2">
      <c r="C6561" s="152"/>
      <c r="D6561" s="152"/>
      <c r="E6561" s="152"/>
      <c r="F6561" s="153"/>
      <c r="G6561" s="153"/>
      <c r="H6561" s="154"/>
      <c r="I6561" s="152"/>
    </row>
    <row r="6562" spans="3:9" x14ac:dyDescent="0.2">
      <c r="C6562" s="152"/>
      <c r="D6562" s="152"/>
      <c r="E6562" s="152"/>
      <c r="F6562" s="153"/>
      <c r="G6562" s="153"/>
      <c r="H6562" s="154"/>
      <c r="I6562" s="152"/>
    </row>
    <row r="6563" spans="3:9" x14ac:dyDescent="0.2">
      <c r="C6563" s="152"/>
      <c r="D6563" s="152"/>
      <c r="E6563" s="152"/>
      <c r="F6563" s="153"/>
      <c r="G6563" s="153"/>
      <c r="H6563" s="154"/>
      <c r="I6563" s="152"/>
    </row>
    <row r="6564" spans="3:9" x14ac:dyDescent="0.2">
      <c r="C6564" s="152"/>
      <c r="D6564" s="152"/>
      <c r="E6564" s="152"/>
      <c r="F6564" s="153"/>
      <c r="G6564" s="153"/>
      <c r="H6564" s="154"/>
      <c r="I6564" s="152"/>
    </row>
    <row r="6565" spans="3:9" x14ac:dyDescent="0.2">
      <c r="C6565" s="152"/>
      <c r="D6565" s="152"/>
      <c r="E6565" s="152"/>
      <c r="F6565" s="153"/>
      <c r="G6565" s="153"/>
      <c r="H6565" s="154"/>
      <c r="I6565" s="152"/>
    </row>
    <row r="6566" spans="3:9" x14ac:dyDescent="0.2">
      <c r="C6566" s="152"/>
      <c r="D6566" s="152"/>
      <c r="E6566" s="152"/>
      <c r="F6566" s="153"/>
      <c r="G6566" s="153"/>
      <c r="H6566" s="154"/>
      <c r="I6566" s="152"/>
    </row>
    <row r="6567" spans="3:9" x14ac:dyDescent="0.2">
      <c r="C6567" s="152"/>
      <c r="D6567" s="152"/>
      <c r="E6567" s="152"/>
      <c r="F6567" s="153"/>
      <c r="G6567" s="153"/>
      <c r="H6567" s="154"/>
      <c r="I6567" s="152"/>
    </row>
    <row r="6568" spans="3:9" x14ac:dyDescent="0.2">
      <c r="C6568" s="152"/>
      <c r="D6568" s="152"/>
      <c r="E6568" s="152"/>
      <c r="F6568" s="153"/>
      <c r="G6568" s="153"/>
      <c r="H6568" s="154"/>
      <c r="I6568" s="152"/>
    </row>
    <row r="6569" spans="3:9" x14ac:dyDescent="0.2">
      <c r="C6569" s="152"/>
      <c r="D6569" s="152"/>
      <c r="E6569" s="152"/>
      <c r="F6569" s="153"/>
      <c r="G6569" s="153"/>
      <c r="H6569" s="154"/>
      <c r="I6569" s="152"/>
    </row>
    <row r="6570" spans="3:9" x14ac:dyDescent="0.2">
      <c r="C6570" s="152"/>
      <c r="D6570" s="152"/>
      <c r="E6570" s="152"/>
      <c r="F6570" s="153"/>
      <c r="G6570" s="153"/>
      <c r="H6570" s="154"/>
      <c r="I6570" s="152"/>
    </row>
    <row r="6571" spans="3:9" x14ac:dyDescent="0.2">
      <c r="C6571" s="152"/>
      <c r="D6571" s="152"/>
      <c r="E6571" s="152"/>
      <c r="F6571" s="153"/>
      <c r="G6571" s="153"/>
      <c r="H6571" s="154"/>
      <c r="I6571" s="152"/>
    </row>
    <row r="6572" spans="3:9" x14ac:dyDescent="0.2">
      <c r="C6572" s="152"/>
      <c r="D6572" s="152"/>
      <c r="E6572" s="152"/>
      <c r="F6572" s="153"/>
      <c r="G6572" s="153"/>
      <c r="H6572" s="154"/>
      <c r="I6572" s="152"/>
    </row>
    <row r="6573" spans="3:9" x14ac:dyDescent="0.2">
      <c r="C6573" s="152"/>
      <c r="D6573" s="152"/>
      <c r="E6573" s="152"/>
      <c r="F6573" s="153"/>
      <c r="G6573" s="153"/>
      <c r="H6573" s="154"/>
      <c r="I6573" s="152"/>
    </row>
    <row r="6574" spans="3:9" x14ac:dyDescent="0.2">
      <c r="C6574" s="152"/>
      <c r="D6574" s="152"/>
      <c r="E6574" s="152"/>
      <c r="F6574" s="153"/>
      <c r="G6574" s="153"/>
      <c r="H6574" s="154"/>
      <c r="I6574" s="152"/>
    </row>
    <row r="6575" spans="3:9" x14ac:dyDescent="0.2">
      <c r="C6575" s="152"/>
      <c r="D6575" s="152"/>
      <c r="E6575" s="152"/>
      <c r="F6575" s="153"/>
      <c r="G6575" s="153"/>
      <c r="H6575" s="154"/>
      <c r="I6575" s="152"/>
    </row>
    <row r="6576" spans="3:9" x14ac:dyDescent="0.2">
      <c r="C6576" s="152"/>
      <c r="D6576" s="152"/>
      <c r="E6576" s="152"/>
      <c r="F6576" s="153"/>
      <c r="G6576" s="153"/>
      <c r="H6576" s="154"/>
      <c r="I6576" s="152"/>
    </row>
    <row r="6577" spans="3:9" x14ac:dyDescent="0.2">
      <c r="C6577" s="152"/>
      <c r="D6577" s="152"/>
      <c r="E6577" s="152"/>
      <c r="F6577" s="153"/>
      <c r="G6577" s="153"/>
      <c r="H6577" s="154"/>
      <c r="I6577" s="152"/>
    </row>
    <row r="6578" spans="3:9" x14ac:dyDescent="0.2">
      <c r="C6578" s="152"/>
      <c r="D6578" s="152"/>
      <c r="E6578" s="152"/>
      <c r="F6578" s="153"/>
      <c r="G6578" s="153"/>
      <c r="H6578" s="154"/>
      <c r="I6578" s="152"/>
    </row>
    <row r="6579" spans="3:9" x14ac:dyDescent="0.2">
      <c r="C6579" s="152"/>
      <c r="D6579" s="152"/>
      <c r="E6579" s="152"/>
      <c r="F6579" s="153"/>
      <c r="G6579" s="153"/>
      <c r="H6579" s="154"/>
      <c r="I6579" s="152"/>
    </row>
    <row r="6580" spans="3:9" x14ac:dyDescent="0.2">
      <c r="C6580" s="152"/>
      <c r="D6580" s="152"/>
      <c r="E6580" s="152"/>
      <c r="F6580" s="153"/>
      <c r="G6580" s="153"/>
      <c r="H6580" s="154"/>
      <c r="I6580" s="152"/>
    </row>
    <row r="6581" spans="3:9" x14ac:dyDescent="0.2">
      <c r="C6581" s="152"/>
      <c r="D6581" s="152"/>
      <c r="E6581" s="152"/>
      <c r="F6581" s="153"/>
      <c r="G6581" s="153"/>
      <c r="H6581" s="154"/>
      <c r="I6581" s="152"/>
    </row>
    <row r="6582" spans="3:9" x14ac:dyDescent="0.2">
      <c r="C6582" s="152"/>
      <c r="D6582" s="152"/>
      <c r="E6582" s="152"/>
      <c r="F6582" s="153"/>
      <c r="G6582" s="153"/>
      <c r="H6582" s="154"/>
      <c r="I6582" s="152"/>
    </row>
    <row r="6583" spans="3:9" x14ac:dyDescent="0.2">
      <c r="C6583" s="152"/>
      <c r="D6583" s="152"/>
      <c r="E6583" s="152"/>
      <c r="F6583" s="153"/>
      <c r="G6583" s="153"/>
      <c r="H6583" s="154"/>
      <c r="I6583" s="152"/>
    </row>
    <row r="6584" spans="3:9" x14ac:dyDescent="0.2">
      <c r="C6584" s="152"/>
      <c r="D6584" s="152"/>
      <c r="E6584" s="152"/>
      <c r="F6584" s="153"/>
      <c r="G6584" s="153"/>
      <c r="H6584" s="154"/>
      <c r="I6584" s="152"/>
    </row>
    <row r="6585" spans="3:9" x14ac:dyDescent="0.2">
      <c r="C6585" s="152"/>
      <c r="D6585" s="152"/>
      <c r="E6585" s="152"/>
      <c r="F6585" s="153"/>
      <c r="G6585" s="153"/>
      <c r="H6585" s="154"/>
      <c r="I6585" s="152"/>
    </row>
    <row r="6586" spans="3:9" x14ac:dyDescent="0.2">
      <c r="C6586" s="152"/>
      <c r="D6586" s="152"/>
      <c r="E6586" s="152"/>
      <c r="F6586" s="153"/>
      <c r="G6586" s="153"/>
      <c r="H6586" s="154"/>
      <c r="I6586" s="152"/>
    </row>
    <row r="6587" spans="3:9" x14ac:dyDescent="0.2">
      <c r="C6587" s="152"/>
      <c r="D6587" s="152"/>
      <c r="E6587" s="152"/>
      <c r="F6587" s="153"/>
      <c r="G6587" s="153"/>
      <c r="H6587" s="154"/>
      <c r="I6587" s="152"/>
    </row>
    <row r="6588" spans="3:9" x14ac:dyDescent="0.2">
      <c r="C6588" s="152"/>
      <c r="D6588" s="152"/>
      <c r="E6588" s="152"/>
      <c r="F6588" s="153"/>
      <c r="G6588" s="153"/>
      <c r="H6588" s="154"/>
      <c r="I6588" s="152"/>
    </row>
    <row r="6589" spans="3:9" x14ac:dyDescent="0.2">
      <c r="C6589" s="152"/>
      <c r="D6589" s="152"/>
      <c r="E6589" s="152"/>
      <c r="F6589" s="153"/>
      <c r="G6589" s="153"/>
      <c r="H6589" s="154"/>
      <c r="I6589" s="152"/>
    </row>
    <row r="6590" spans="3:9" x14ac:dyDescent="0.2">
      <c r="C6590" s="152"/>
      <c r="D6590" s="152"/>
      <c r="E6590" s="152"/>
      <c r="F6590" s="153"/>
      <c r="G6590" s="153"/>
      <c r="H6590" s="154"/>
      <c r="I6590" s="152"/>
    </row>
    <row r="6591" spans="3:9" x14ac:dyDescent="0.2">
      <c r="C6591" s="152"/>
      <c r="D6591" s="152"/>
      <c r="E6591" s="152"/>
      <c r="F6591" s="153"/>
      <c r="G6591" s="153"/>
      <c r="H6591" s="154"/>
      <c r="I6591" s="152"/>
    </row>
    <row r="6592" spans="3:9" x14ac:dyDescent="0.2">
      <c r="C6592" s="152"/>
      <c r="D6592" s="152"/>
      <c r="E6592" s="152"/>
      <c r="F6592" s="153"/>
      <c r="G6592" s="153"/>
      <c r="H6592" s="154"/>
      <c r="I6592" s="152"/>
    </row>
    <row r="6593" spans="3:9" x14ac:dyDescent="0.2">
      <c r="C6593" s="152"/>
      <c r="D6593" s="152"/>
      <c r="E6593" s="152"/>
      <c r="F6593" s="153"/>
      <c r="G6593" s="153"/>
      <c r="H6593" s="154"/>
      <c r="I6593" s="152"/>
    </row>
    <row r="6594" spans="3:9" x14ac:dyDescent="0.2">
      <c r="C6594" s="152"/>
      <c r="D6594" s="152"/>
      <c r="E6594" s="152"/>
      <c r="F6594" s="153"/>
      <c r="G6594" s="153"/>
      <c r="H6594" s="154"/>
      <c r="I6594" s="152"/>
    </row>
    <row r="6595" spans="3:9" x14ac:dyDescent="0.2">
      <c r="C6595" s="152"/>
      <c r="D6595" s="152"/>
      <c r="E6595" s="152"/>
      <c r="F6595" s="153"/>
      <c r="G6595" s="153"/>
      <c r="H6595" s="154"/>
      <c r="I6595" s="152"/>
    </row>
    <row r="6596" spans="3:9" x14ac:dyDescent="0.2">
      <c r="C6596" s="152"/>
      <c r="D6596" s="152"/>
      <c r="E6596" s="152"/>
      <c r="F6596" s="153"/>
      <c r="G6596" s="153"/>
      <c r="H6596" s="154"/>
      <c r="I6596" s="152"/>
    </row>
    <row r="6597" spans="3:9" x14ac:dyDescent="0.2">
      <c r="C6597" s="152"/>
      <c r="D6597" s="152"/>
      <c r="E6597" s="152"/>
      <c r="F6597" s="153"/>
      <c r="G6597" s="153"/>
      <c r="H6597" s="154"/>
      <c r="I6597" s="152"/>
    </row>
    <row r="6598" spans="3:9" x14ac:dyDescent="0.2">
      <c r="C6598" s="152"/>
      <c r="D6598" s="152"/>
      <c r="E6598" s="152"/>
      <c r="F6598" s="153"/>
      <c r="G6598" s="153"/>
      <c r="H6598" s="154"/>
      <c r="I6598" s="152"/>
    </row>
    <row r="6599" spans="3:9" x14ac:dyDescent="0.2">
      <c r="C6599" s="152"/>
      <c r="D6599" s="152"/>
      <c r="E6599" s="152"/>
      <c r="F6599" s="153"/>
      <c r="G6599" s="153"/>
      <c r="H6599" s="154"/>
      <c r="I6599" s="152"/>
    </row>
    <row r="6600" spans="3:9" x14ac:dyDescent="0.2">
      <c r="C6600" s="152"/>
      <c r="D6600" s="152"/>
      <c r="E6600" s="152"/>
      <c r="F6600" s="153"/>
      <c r="G6600" s="153"/>
      <c r="H6600" s="154"/>
      <c r="I6600" s="152"/>
    </row>
    <row r="6601" spans="3:9" x14ac:dyDescent="0.2">
      <c r="C6601" s="152"/>
      <c r="D6601" s="152"/>
      <c r="E6601" s="152"/>
      <c r="F6601" s="153"/>
      <c r="G6601" s="153"/>
      <c r="H6601" s="154"/>
      <c r="I6601" s="152"/>
    </row>
    <row r="6602" spans="3:9" x14ac:dyDescent="0.2">
      <c r="C6602" s="152"/>
      <c r="D6602" s="152"/>
      <c r="E6602" s="152"/>
      <c r="F6602" s="153"/>
      <c r="G6602" s="153"/>
      <c r="H6602" s="154"/>
      <c r="I6602" s="152"/>
    </row>
    <row r="6603" spans="3:9" x14ac:dyDescent="0.2">
      <c r="C6603" s="152"/>
      <c r="D6603" s="152"/>
      <c r="E6603" s="152"/>
      <c r="F6603" s="153"/>
      <c r="G6603" s="153"/>
      <c r="H6603" s="154"/>
      <c r="I6603" s="152"/>
    </row>
    <row r="6604" spans="3:9" x14ac:dyDescent="0.2">
      <c r="C6604" s="152"/>
      <c r="D6604" s="152"/>
      <c r="E6604" s="152"/>
      <c r="F6604" s="153"/>
      <c r="G6604" s="153"/>
      <c r="H6604" s="154"/>
      <c r="I6604" s="152"/>
    </row>
    <row r="6605" spans="3:9" x14ac:dyDescent="0.2">
      <c r="C6605" s="152"/>
      <c r="D6605" s="152"/>
      <c r="E6605" s="152"/>
      <c r="F6605" s="153"/>
      <c r="G6605" s="153"/>
      <c r="H6605" s="154"/>
      <c r="I6605" s="152"/>
    </row>
    <row r="6606" spans="3:9" x14ac:dyDescent="0.2">
      <c r="C6606" s="152"/>
      <c r="D6606" s="152"/>
      <c r="E6606" s="152"/>
      <c r="F6606" s="153"/>
      <c r="G6606" s="153"/>
      <c r="H6606" s="154"/>
      <c r="I6606" s="152"/>
    </row>
    <row r="6607" spans="3:9" x14ac:dyDescent="0.2">
      <c r="C6607" s="152"/>
      <c r="D6607" s="152"/>
      <c r="E6607" s="152"/>
      <c r="F6607" s="153"/>
      <c r="G6607" s="153"/>
      <c r="H6607" s="154"/>
      <c r="I6607" s="152"/>
    </row>
    <row r="6608" spans="3:9" x14ac:dyDescent="0.2">
      <c r="C6608" s="152"/>
      <c r="D6608" s="152"/>
      <c r="E6608" s="152"/>
      <c r="F6608" s="153"/>
      <c r="G6608" s="153"/>
      <c r="H6608" s="154"/>
      <c r="I6608" s="152"/>
    </row>
    <row r="6609" spans="3:9" x14ac:dyDescent="0.2">
      <c r="C6609" s="152"/>
      <c r="D6609" s="152"/>
      <c r="E6609" s="152"/>
      <c r="F6609" s="153"/>
      <c r="G6609" s="153"/>
      <c r="H6609" s="154"/>
      <c r="I6609" s="152"/>
    </row>
    <row r="6610" spans="3:9" x14ac:dyDescent="0.2">
      <c r="C6610" s="152"/>
      <c r="D6610" s="152"/>
      <c r="E6610" s="152"/>
      <c r="F6610" s="153"/>
      <c r="G6610" s="153"/>
      <c r="H6610" s="154"/>
      <c r="I6610" s="152"/>
    </row>
    <row r="6611" spans="3:9" x14ac:dyDescent="0.2">
      <c r="C6611" s="152"/>
      <c r="D6611" s="152"/>
      <c r="E6611" s="152"/>
      <c r="F6611" s="153"/>
      <c r="G6611" s="153"/>
      <c r="H6611" s="154"/>
      <c r="I6611" s="152"/>
    </row>
    <row r="6612" spans="3:9" x14ac:dyDescent="0.2">
      <c r="C6612" s="152"/>
      <c r="D6612" s="152"/>
      <c r="E6612" s="152"/>
      <c r="F6612" s="153"/>
      <c r="G6612" s="153"/>
      <c r="H6612" s="154"/>
      <c r="I6612" s="152"/>
    </row>
    <row r="6613" spans="3:9" x14ac:dyDescent="0.2">
      <c r="C6613" s="152"/>
      <c r="D6613" s="152"/>
      <c r="E6613" s="152"/>
      <c r="F6613" s="153"/>
      <c r="G6613" s="153"/>
      <c r="H6613" s="154"/>
      <c r="I6613" s="152"/>
    </row>
    <row r="6614" spans="3:9" x14ac:dyDescent="0.2">
      <c r="C6614" s="152"/>
      <c r="D6614" s="152"/>
      <c r="E6614" s="152"/>
      <c r="F6614" s="153"/>
      <c r="G6614" s="153"/>
      <c r="H6614" s="154"/>
      <c r="I6614" s="152"/>
    </row>
    <row r="6615" spans="3:9" x14ac:dyDescent="0.2">
      <c r="C6615" s="152"/>
      <c r="D6615" s="152"/>
      <c r="E6615" s="152"/>
      <c r="F6615" s="153"/>
      <c r="G6615" s="153"/>
      <c r="H6615" s="154"/>
      <c r="I6615" s="152"/>
    </row>
    <row r="6616" spans="3:9" x14ac:dyDescent="0.2">
      <c r="C6616" s="152"/>
      <c r="D6616" s="152"/>
      <c r="E6616" s="152"/>
      <c r="F6616" s="153"/>
      <c r="G6616" s="153"/>
      <c r="H6616" s="154"/>
      <c r="I6616" s="152"/>
    </row>
    <row r="6617" spans="3:9" x14ac:dyDescent="0.2">
      <c r="C6617" s="152"/>
      <c r="D6617" s="152"/>
      <c r="E6617" s="152"/>
      <c r="F6617" s="153"/>
      <c r="G6617" s="153"/>
      <c r="H6617" s="154"/>
      <c r="I6617" s="152"/>
    </row>
    <row r="6618" spans="3:9" x14ac:dyDescent="0.2">
      <c r="C6618" s="152"/>
      <c r="D6618" s="152"/>
      <c r="E6618" s="152"/>
      <c r="F6618" s="153"/>
      <c r="G6618" s="153"/>
      <c r="H6618" s="154"/>
      <c r="I6618" s="152"/>
    </row>
    <row r="6619" spans="3:9" x14ac:dyDescent="0.2">
      <c r="C6619" s="152"/>
      <c r="D6619" s="152"/>
      <c r="E6619" s="152"/>
      <c r="F6619" s="153"/>
      <c r="G6619" s="153"/>
      <c r="H6619" s="154"/>
      <c r="I6619" s="152"/>
    </row>
    <row r="6620" spans="3:9" x14ac:dyDescent="0.2">
      <c r="C6620" s="152"/>
      <c r="D6620" s="152"/>
      <c r="E6620" s="152"/>
      <c r="F6620" s="153"/>
      <c r="G6620" s="153"/>
      <c r="H6620" s="154"/>
      <c r="I6620" s="152"/>
    </row>
    <row r="6621" spans="3:9" x14ac:dyDescent="0.2">
      <c r="C6621" s="152"/>
      <c r="D6621" s="152"/>
      <c r="E6621" s="152"/>
      <c r="F6621" s="153"/>
      <c r="G6621" s="153"/>
      <c r="H6621" s="154"/>
      <c r="I6621" s="152"/>
    </row>
    <row r="6622" spans="3:9" x14ac:dyDescent="0.2">
      <c r="C6622" s="152"/>
      <c r="D6622" s="152"/>
      <c r="E6622" s="152"/>
      <c r="F6622" s="153"/>
      <c r="G6622" s="153"/>
      <c r="H6622" s="154"/>
      <c r="I6622" s="152"/>
    </row>
    <row r="6623" spans="3:9" x14ac:dyDescent="0.2">
      <c r="C6623" s="152"/>
      <c r="D6623" s="152"/>
      <c r="E6623" s="152"/>
      <c r="F6623" s="153"/>
      <c r="G6623" s="153"/>
      <c r="H6623" s="154"/>
      <c r="I6623" s="152"/>
    </row>
    <row r="6624" spans="3:9" x14ac:dyDescent="0.2">
      <c r="C6624" s="152"/>
      <c r="D6624" s="152"/>
      <c r="E6624" s="152"/>
      <c r="F6624" s="153"/>
      <c r="G6624" s="153"/>
      <c r="H6624" s="154"/>
      <c r="I6624" s="152"/>
    </row>
    <row r="6625" spans="3:9" x14ac:dyDescent="0.2">
      <c r="C6625" s="152"/>
      <c r="D6625" s="152"/>
      <c r="E6625" s="152"/>
      <c r="F6625" s="153"/>
      <c r="G6625" s="153"/>
      <c r="H6625" s="154"/>
      <c r="I6625" s="152"/>
    </row>
    <row r="6626" spans="3:9" x14ac:dyDescent="0.2">
      <c r="C6626" s="152"/>
      <c r="D6626" s="152"/>
      <c r="E6626" s="152"/>
      <c r="F6626" s="153"/>
      <c r="G6626" s="153"/>
      <c r="H6626" s="154"/>
      <c r="I6626" s="152"/>
    </row>
    <row r="6627" spans="3:9" x14ac:dyDescent="0.2">
      <c r="C6627" s="152"/>
      <c r="D6627" s="152"/>
      <c r="E6627" s="152"/>
      <c r="F6627" s="153"/>
      <c r="G6627" s="153"/>
      <c r="H6627" s="154"/>
      <c r="I6627" s="152"/>
    </row>
    <row r="6628" spans="3:9" x14ac:dyDescent="0.2">
      <c r="C6628" s="152"/>
      <c r="D6628" s="152"/>
      <c r="E6628" s="152"/>
      <c r="F6628" s="153"/>
      <c r="G6628" s="153"/>
      <c r="H6628" s="154"/>
      <c r="I6628" s="152"/>
    </row>
    <row r="6629" spans="3:9" x14ac:dyDescent="0.2">
      <c r="C6629" s="152"/>
      <c r="D6629" s="152"/>
      <c r="E6629" s="152"/>
      <c r="F6629" s="153"/>
      <c r="G6629" s="153"/>
      <c r="H6629" s="154"/>
      <c r="I6629" s="152"/>
    </row>
    <row r="6630" spans="3:9" x14ac:dyDescent="0.2">
      <c r="C6630" s="152"/>
      <c r="D6630" s="152"/>
      <c r="E6630" s="152"/>
      <c r="F6630" s="153"/>
      <c r="G6630" s="153"/>
      <c r="H6630" s="154"/>
      <c r="I6630" s="152"/>
    </row>
    <row r="6631" spans="3:9" x14ac:dyDescent="0.2">
      <c r="C6631" s="152"/>
      <c r="D6631" s="152"/>
      <c r="E6631" s="152"/>
      <c r="F6631" s="153"/>
      <c r="G6631" s="153"/>
      <c r="H6631" s="154"/>
      <c r="I6631" s="152"/>
    </row>
    <row r="6632" spans="3:9" x14ac:dyDescent="0.2">
      <c r="C6632" s="152"/>
      <c r="D6632" s="152"/>
      <c r="E6632" s="152"/>
      <c r="F6632" s="153"/>
      <c r="G6632" s="153"/>
      <c r="H6632" s="154"/>
      <c r="I6632" s="152"/>
    </row>
    <row r="6633" spans="3:9" x14ac:dyDescent="0.2">
      <c r="C6633" s="152"/>
      <c r="D6633" s="152"/>
      <c r="E6633" s="152"/>
      <c r="F6633" s="153"/>
      <c r="G6633" s="153"/>
      <c r="H6633" s="154"/>
      <c r="I6633" s="152"/>
    </row>
    <row r="6634" spans="3:9" x14ac:dyDescent="0.2">
      <c r="C6634" s="152"/>
      <c r="D6634" s="152"/>
      <c r="E6634" s="152"/>
      <c r="F6634" s="153"/>
      <c r="G6634" s="153"/>
      <c r="H6634" s="154"/>
      <c r="I6634" s="152"/>
    </row>
    <row r="6635" spans="3:9" x14ac:dyDescent="0.2">
      <c r="C6635" s="152"/>
      <c r="D6635" s="152"/>
      <c r="E6635" s="152"/>
      <c r="F6635" s="153"/>
      <c r="G6635" s="153"/>
      <c r="H6635" s="154"/>
      <c r="I6635" s="152"/>
    </row>
    <row r="6636" spans="3:9" x14ac:dyDescent="0.2">
      <c r="C6636" s="152"/>
      <c r="D6636" s="152"/>
      <c r="E6636" s="152"/>
      <c r="F6636" s="153"/>
      <c r="G6636" s="153"/>
      <c r="H6636" s="154"/>
      <c r="I6636" s="152"/>
    </row>
    <row r="6637" spans="3:9" x14ac:dyDescent="0.2">
      <c r="C6637" s="152"/>
      <c r="D6637" s="152"/>
      <c r="E6637" s="152"/>
      <c r="F6637" s="153"/>
      <c r="G6637" s="153"/>
      <c r="H6637" s="154"/>
      <c r="I6637" s="152"/>
    </row>
    <row r="6638" spans="3:9" x14ac:dyDescent="0.2">
      <c r="C6638" s="152"/>
      <c r="D6638" s="152"/>
      <c r="E6638" s="152"/>
      <c r="F6638" s="153"/>
      <c r="G6638" s="153"/>
      <c r="H6638" s="154"/>
      <c r="I6638" s="152"/>
    </row>
    <row r="6639" spans="3:9" x14ac:dyDescent="0.2">
      <c r="C6639" s="152"/>
      <c r="D6639" s="152"/>
      <c r="E6639" s="152"/>
      <c r="F6639" s="153"/>
      <c r="G6639" s="153"/>
      <c r="H6639" s="154"/>
      <c r="I6639" s="152"/>
    </row>
    <row r="6640" spans="3:9" x14ac:dyDescent="0.2">
      <c r="C6640" s="152"/>
      <c r="D6640" s="152"/>
      <c r="E6640" s="152"/>
      <c r="F6640" s="153"/>
      <c r="G6640" s="153"/>
      <c r="H6640" s="154"/>
      <c r="I6640" s="152"/>
    </row>
    <row r="6641" spans="3:9" x14ac:dyDescent="0.2">
      <c r="C6641" s="152"/>
      <c r="D6641" s="152"/>
      <c r="E6641" s="152"/>
      <c r="F6641" s="153"/>
      <c r="G6641" s="153"/>
      <c r="H6641" s="154"/>
      <c r="I6641" s="152"/>
    </row>
    <row r="6642" spans="3:9" x14ac:dyDescent="0.2">
      <c r="C6642" s="152"/>
      <c r="D6642" s="152"/>
      <c r="E6642" s="152"/>
      <c r="F6642" s="153"/>
      <c r="G6642" s="153"/>
      <c r="H6642" s="154"/>
      <c r="I6642" s="152"/>
    </row>
    <row r="6643" spans="3:9" x14ac:dyDescent="0.2">
      <c r="C6643" s="152"/>
      <c r="D6643" s="152"/>
      <c r="E6643" s="152"/>
      <c r="F6643" s="153"/>
      <c r="G6643" s="153"/>
      <c r="H6643" s="154"/>
      <c r="I6643" s="152"/>
    </row>
    <row r="6644" spans="3:9" x14ac:dyDescent="0.2">
      <c r="C6644" s="152"/>
      <c r="D6644" s="152"/>
      <c r="E6644" s="152"/>
      <c r="F6644" s="153"/>
      <c r="G6644" s="153"/>
      <c r="H6644" s="154"/>
      <c r="I6644" s="152"/>
    </row>
    <row r="6645" spans="3:9" x14ac:dyDescent="0.2">
      <c r="C6645" s="152"/>
      <c r="D6645" s="152"/>
      <c r="E6645" s="152"/>
      <c r="F6645" s="153"/>
      <c r="G6645" s="153"/>
      <c r="H6645" s="154"/>
      <c r="I6645" s="152"/>
    </row>
    <row r="6646" spans="3:9" x14ac:dyDescent="0.2">
      <c r="C6646" s="152"/>
      <c r="D6646" s="152"/>
      <c r="E6646" s="152"/>
      <c r="F6646" s="153"/>
      <c r="G6646" s="153"/>
      <c r="H6646" s="154"/>
      <c r="I6646" s="152"/>
    </row>
    <row r="6647" spans="3:9" x14ac:dyDescent="0.2">
      <c r="C6647" s="152"/>
      <c r="D6647" s="152"/>
      <c r="E6647" s="152"/>
      <c r="F6647" s="153"/>
      <c r="G6647" s="153"/>
      <c r="H6647" s="154"/>
      <c r="I6647" s="152"/>
    </row>
    <row r="6648" spans="3:9" x14ac:dyDescent="0.2">
      <c r="C6648" s="152"/>
      <c r="D6648" s="152"/>
      <c r="E6648" s="152"/>
      <c r="F6648" s="153"/>
      <c r="G6648" s="153"/>
      <c r="H6648" s="154"/>
      <c r="I6648" s="152"/>
    </row>
    <row r="6649" spans="3:9" x14ac:dyDescent="0.2">
      <c r="C6649" s="152"/>
      <c r="D6649" s="152"/>
      <c r="E6649" s="152"/>
      <c r="F6649" s="153"/>
      <c r="G6649" s="153"/>
      <c r="H6649" s="154"/>
      <c r="I6649" s="152"/>
    </row>
    <row r="6650" spans="3:9" x14ac:dyDescent="0.2">
      <c r="C6650" s="152"/>
      <c r="D6650" s="152"/>
      <c r="E6650" s="152"/>
      <c r="F6650" s="153"/>
      <c r="G6650" s="153"/>
      <c r="H6650" s="154"/>
      <c r="I6650" s="152"/>
    </row>
    <row r="6651" spans="3:9" x14ac:dyDescent="0.2">
      <c r="C6651" s="152"/>
      <c r="D6651" s="152"/>
      <c r="E6651" s="152"/>
      <c r="F6651" s="153"/>
      <c r="G6651" s="153"/>
      <c r="H6651" s="154"/>
      <c r="I6651" s="152"/>
    </row>
    <row r="6652" spans="3:9" x14ac:dyDescent="0.2">
      <c r="C6652" s="152"/>
      <c r="D6652" s="152"/>
      <c r="E6652" s="152"/>
      <c r="F6652" s="153"/>
      <c r="G6652" s="153"/>
      <c r="H6652" s="154"/>
      <c r="I6652" s="152"/>
    </row>
    <row r="6653" spans="3:9" x14ac:dyDescent="0.2">
      <c r="C6653" s="152"/>
      <c r="D6653" s="152"/>
      <c r="E6653" s="152"/>
      <c r="F6653" s="153"/>
      <c r="G6653" s="153"/>
      <c r="H6653" s="154"/>
      <c r="I6653" s="152"/>
    </row>
    <row r="6654" spans="3:9" x14ac:dyDescent="0.2">
      <c r="C6654" s="152"/>
      <c r="D6654" s="152"/>
      <c r="E6654" s="152"/>
      <c r="F6654" s="153"/>
      <c r="G6654" s="153"/>
      <c r="H6654" s="154"/>
      <c r="I6654" s="152"/>
    </row>
    <row r="6655" spans="3:9" x14ac:dyDescent="0.2">
      <c r="C6655" s="152"/>
      <c r="D6655" s="152"/>
      <c r="E6655" s="152"/>
      <c r="F6655" s="153"/>
      <c r="G6655" s="153"/>
      <c r="H6655" s="154"/>
      <c r="I6655" s="152"/>
    </row>
    <row r="6656" spans="3:9" x14ac:dyDescent="0.2">
      <c r="C6656" s="152"/>
      <c r="D6656" s="152"/>
      <c r="E6656" s="152"/>
      <c r="F6656" s="153"/>
      <c r="G6656" s="153"/>
      <c r="H6656" s="154"/>
      <c r="I6656" s="152"/>
    </row>
    <row r="6657" spans="3:9" x14ac:dyDescent="0.2">
      <c r="C6657" s="152"/>
      <c r="D6657" s="152"/>
      <c r="E6657" s="152"/>
      <c r="F6657" s="153"/>
      <c r="G6657" s="153"/>
      <c r="H6657" s="154"/>
      <c r="I6657" s="152"/>
    </row>
    <row r="6658" spans="3:9" x14ac:dyDescent="0.2">
      <c r="C6658" s="152"/>
      <c r="D6658" s="152"/>
      <c r="E6658" s="152"/>
      <c r="F6658" s="153"/>
      <c r="G6658" s="153"/>
      <c r="H6658" s="154"/>
      <c r="I6658" s="152"/>
    </row>
    <row r="6659" spans="3:9" x14ac:dyDescent="0.2">
      <c r="C6659" s="152"/>
      <c r="D6659" s="152"/>
      <c r="E6659" s="152"/>
      <c r="F6659" s="153"/>
      <c r="G6659" s="153"/>
      <c r="H6659" s="154"/>
      <c r="I6659" s="152"/>
    </row>
    <row r="6660" spans="3:9" x14ac:dyDescent="0.2">
      <c r="C6660" s="152"/>
      <c r="D6660" s="152"/>
      <c r="E6660" s="152"/>
      <c r="F6660" s="153"/>
      <c r="G6660" s="153"/>
      <c r="H6660" s="154"/>
      <c r="I6660" s="152"/>
    </row>
    <row r="6661" spans="3:9" x14ac:dyDescent="0.2">
      <c r="C6661" s="152"/>
      <c r="D6661" s="152"/>
      <c r="E6661" s="152"/>
      <c r="F6661" s="153"/>
      <c r="G6661" s="153"/>
      <c r="H6661" s="154"/>
      <c r="I6661" s="152"/>
    </row>
    <row r="6662" spans="3:9" x14ac:dyDescent="0.2">
      <c r="C6662" s="152"/>
      <c r="D6662" s="152"/>
      <c r="E6662" s="152"/>
      <c r="F6662" s="153"/>
      <c r="G6662" s="153"/>
      <c r="H6662" s="154"/>
      <c r="I6662" s="152"/>
    </row>
    <row r="6663" spans="3:9" x14ac:dyDescent="0.2">
      <c r="C6663" s="152"/>
      <c r="D6663" s="152"/>
      <c r="E6663" s="152"/>
      <c r="F6663" s="153"/>
      <c r="G6663" s="153"/>
      <c r="H6663" s="154"/>
      <c r="I6663" s="152"/>
    </row>
    <row r="6664" spans="3:9" x14ac:dyDescent="0.2">
      <c r="C6664" s="152"/>
      <c r="D6664" s="152"/>
      <c r="E6664" s="152"/>
      <c r="F6664" s="153"/>
      <c r="G6664" s="153"/>
      <c r="H6664" s="154"/>
      <c r="I6664" s="152"/>
    </row>
    <row r="6665" spans="3:9" x14ac:dyDescent="0.2">
      <c r="C6665" s="152"/>
      <c r="D6665" s="152"/>
      <c r="E6665" s="152"/>
      <c r="F6665" s="153"/>
      <c r="G6665" s="153"/>
      <c r="H6665" s="154"/>
      <c r="I6665" s="152"/>
    </row>
    <row r="6666" spans="3:9" x14ac:dyDescent="0.2">
      <c r="C6666" s="152"/>
      <c r="D6666" s="152"/>
      <c r="E6666" s="152"/>
      <c r="F6666" s="153"/>
      <c r="G6666" s="153"/>
      <c r="H6666" s="154"/>
      <c r="I6666" s="152"/>
    </row>
    <row r="6667" spans="3:9" x14ac:dyDescent="0.2">
      <c r="C6667" s="152"/>
      <c r="D6667" s="152"/>
      <c r="E6667" s="152"/>
      <c r="F6667" s="153"/>
      <c r="G6667" s="153"/>
      <c r="H6667" s="154"/>
      <c r="I6667" s="152"/>
    </row>
    <row r="6668" spans="3:9" x14ac:dyDescent="0.2">
      <c r="C6668" s="152"/>
      <c r="D6668" s="152"/>
      <c r="E6668" s="152"/>
      <c r="F6668" s="153"/>
      <c r="G6668" s="153"/>
      <c r="H6668" s="154"/>
      <c r="I6668" s="152"/>
    </row>
    <row r="6669" spans="3:9" x14ac:dyDescent="0.2">
      <c r="C6669" s="152"/>
      <c r="D6669" s="152"/>
      <c r="E6669" s="152"/>
      <c r="F6669" s="153"/>
      <c r="G6669" s="153"/>
      <c r="H6669" s="154"/>
      <c r="I6669" s="152"/>
    </row>
    <row r="6670" spans="3:9" x14ac:dyDescent="0.2">
      <c r="C6670" s="152"/>
      <c r="D6670" s="152"/>
      <c r="E6670" s="152"/>
      <c r="F6670" s="153"/>
      <c r="G6670" s="153"/>
      <c r="H6670" s="154"/>
      <c r="I6670" s="152"/>
    </row>
    <row r="6671" spans="3:9" x14ac:dyDescent="0.2">
      <c r="C6671" s="152"/>
      <c r="D6671" s="152"/>
      <c r="E6671" s="152"/>
      <c r="F6671" s="153"/>
      <c r="G6671" s="153"/>
      <c r="H6671" s="154"/>
      <c r="I6671" s="152"/>
    </row>
    <row r="6672" spans="3:9" x14ac:dyDescent="0.2">
      <c r="C6672" s="152"/>
      <c r="D6672" s="152"/>
      <c r="E6672" s="152"/>
      <c r="F6672" s="153"/>
      <c r="G6672" s="153"/>
      <c r="H6672" s="154"/>
      <c r="I6672" s="152"/>
    </row>
    <row r="6673" spans="3:9" x14ac:dyDescent="0.2">
      <c r="C6673" s="152"/>
      <c r="D6673" s="152"/>
      <c r="E6673" s="152"/>
      <c r="F6673" s="153"/>
      <c r="G6673" s="153"/>
      <c r="H6673" s="154"/>
      <c r="I6673" s="152"/>
    </row>
    <row r="6674" spans="3:9" x14ac:dyDescent="0.2">
      <c r="C6674" s="152"/>
      <c r="D6674" s="152"/>
      <c r="E6674" s="152"/>
      <c r="F6674" s="153"/>
      <c r="G6674" s="153"/>
      <c r="H6674" s="154"/>
      <c r="I6674" s="152"/>
    </row>
    <row r="6675" spans="3:9" x14ac:dyDescent="0.2">
      <c r="C6675" s="152"/>
      <c r="D6675" s="152"/>
      <c r="E6675" s="152"/>
      <c r="F6675" s="153"/>
      <c r="G6675" s="153"/>
      <c r="H6675" s="154"/>
      <c r="I6675" s="152"/>
    </row>
    <row r="6676" spans="3:9" x14ac:dyDescent="0.2">
      <c r="C6676" s="152"/>
      <c r="D6676" s="152"/>
      <c r="E6676" s="152"/>
      <c r="F6676" s="153"/>
      <c r="G6676" s="153"/>
      <c r="H6676" s="154"/>
      <c r="I6676" s="152"/>
    </row>
    <row r="6677" spans="3:9" x14ac:dyDescent="0.2">
      <c r="C6677" s="152"/>
      <c r="D6677" s="152"/>
      <c r="E6677" s="152"/>
      <c r="F6677" s="153"/>
      <c r="G6677" s="153"/>
      <c r="H6677" s="154"/>
      <c r="I6677" s="152"/>
    </row>
    <row r="6678" spans="3:9" x14ac:dyDescent="0.2">
      <c r="C6678" s="152"/>
      <c r="D6678" s="152"/>
      <c r="E6678" s="152"/>
      <c r="F6678" s="153"/>
      <c r="G6678" s="153"/>
      <c r="H6678" s="154"/>
      <c r="I6678" s="152"/>
    </row>
    <row r="6679" spans="3:9" x14ac:dyDescent="0.2">
      <c r="C6679" s="152"/>
      <c r="D6679" s="152"/>
      <c r="E6679" s="152"/>
      <c r="F6679" s="153"/>
      <c r="G6679" s="153"/>
      <c r="H6679" s="154"/>
      <c r="I6679" s="152"/>
    </row>
    <row r="6680" spans="3:9" x14ac:dyDescent="0.2">
      <c r="C6680" s="152"/>
      <c r="D6680" s="152"/>
      <c r="E6680" s="152"/>
      <c r="F6680" s="153"/>
      <c r="G6680" s="153"/>
      <c r="H6680" s="154"/>
      <c r="I6680" s="152"/>
    </row>
    <row r="6681" spans="3:9" x14ac:dyDescent="0.2">
      <c r="C6681" s="152"/>
      <c r="D6681" s="152"/>
      <c r="E6681" s="152"/>
      <c r="F6681" s="153"/>
      <c r="G6681" s="153"/>
      <c r="H6681" s="154"/>
      <c r="I6681" s="152"/>
    </row>
    <row r="6682" spans="3:9" x14ac:dyDescent="0.2">
      <c r="C6682" s="152"/>
      <c r="D6682" s="152"/>
      <c r="E6682" s="152"/>
      <c r="F6682" s="153"/>
      <c r="G6682" s="153"/>
      <c r="H6682" s="154"/>
      <c r="I6682" s="152"/>
    </row>
    <row r="6683" spans="3:9" x14ac:dyDescent="0.2">
      <c r="C6683" s="152"/>
      <c r="D6683" s="152"/>
      <c r="E6683" s="152"/>
      <c r="F6683" s="153"/>
      <c r="G6683" s="153"/>
      <c r="H6683" s="154"/>
      <c r="I6683" s="152"/>
    </row>
    <row r="6684" spans="3:9" x14ac:dyDescent="0.2">
      <c r="C6684" s="152"/>
      <c r="D6684" s="152"/>
      <c r="E6684" s="152"/>
      <c r="F6684" s="153"/>
      <c r="G6684" s="153"/>
      <c r="H6684" s="154"/>
      <c r="I6684" s="152"/>
    </row>
    <row r="6685" spans="3:9" x14ac:dyDescent="0.2">
      <c r="C6685" s="152"/>
      <c r="D6685" s="152"/>
      <c r="E6685" s="152"/>
      <c r="F6685" s="153"/>
      <c r="G6685" s="153"/>
      <c r="H6685" s="154"/>
      <c r="I6685" s="152"/>
    </row>
    <row r="6686" spans="3:9" x14ac:dyDescent="0.2">
      <c r="C6686" s="152"/>
      <c r="D6686" s="152"/>
      <c r="E6686" s="152"/>
      <c r="F6686" s="153"/>
      <c r="G6686" s="153"/>
      <c r="H6686" s="154"/>
      <c r="I6686" s="152"/>
    </row>
    <row r="6687" spans="3:9" x14ac:dyDescent="0.2">
      <c r="C6687" s="152"/>
      <c r="D6687" s="152"/>
      <c r="E6687" s="152"/>
      <c r="F6687" s="153"/>
      <c r="G6687" s="153"/>
      <c r="H6687" s="154"/>
      <c r="I6687" s="152"/>
    </row>
    <row r="6688" spans="3:9" x14ac:dyDescent="0.2">
      <c r="C6688" s="152"/>
      <c r="D6688" s="152"/>
      <c r="E6688" s="152"/>
      <c r="F6688" s="153"/>
      <c r="G6688" s="153"/>
      <c r="H6688" s="154"/>
      <c r="I6688" s="152"/>
    </row>
    <row r="6689" spans="3:9" x14ac:dyDescent="0.2">
      <c r="C6689" s="152"/>
      <c r="D6689" s="152"/>
      <c r="E6689" s="152"/>
      <c r="F6689" s="153"/>
      <c r="G6689" s="153"/>
      <c r="H6689" s="154"/>
      <c r="I6689" s="152"/>
    </row>
    <row r="6690" spans="3:9" x14ac:dyDescent="0.2">
      <c r="C6690" s="152"/>
      <c r="D6690" s="152"/>
      <c r="E6690" s="152"/>
      <c r="F6690" s="153"/>
      <c r="G6690" s="153"/>
      <c r="H6690" s="154"/>
      <c r="I6690" s="152"/>
    </row>
    <row r="6691" spans="3:9" x14ac:dyDescent="0.2">
      <c r="C6691" s="152"/>
      <c r="D6691" s="152"/>
      <c r="E6691" s="152"/>
      <c r="F6691" s="153"/>
      <c r="G6691" s="153"/>
      <c r="H6691" s="154"/>
      <c r="I6691" s="152"/>
    </row>
    <row r="6692" spans="3:9" x14ac:dyDescent="0.2">
      <c r="C6692" s="152"/>
      <c r="D6692" s="152"/>
      <c r="E6692" s="152"/>
      <c r="F6692" s="153"/>
      <c r="G6692" s="153"/>
      <c r="H6692" s="154"/>
      <c r="I6692" s="152"/>
    </row>
    <row r="6693" spans="3:9" x14ac:dyDescent="0.2">
      <c r="C6693" s="152"/>
      <c r="D6693" s="152"/>
      <c r="E6693" s="152"/>
      <c r="F6693" s="153"/>
      <c r="G6693" s="153"/>
      <c r="H6693" s="154"/>
      <c r="I6693" s="152"/>
    </row>
    <row r="6694" spans="3:9" x14ac:dyDescent="0.2">
      <c r="C6694" s="152"/>
      <c r="D6694" s="152"/>
      <c r="E6694" s="152"/>
      <c r="F6694" s="153"/>
      <c r="G6694" s="153"/>
      <c r="H6694" s="154"/>
      <c r="I6694" s="152"/>
    </row>
    <row r="6695" spans="3:9" x14ac:dyDescent="0.2">
      <c r="C6695" s="152"/>
      <c r="D6695" s="152"/>
      <c r="E6695" s="152"/>
      <c r="F6695" s="153"/>
      <c r="G6695" s="153"/>
      <c r="H6695" s="154"/>
      <c r="I6695" s="152"/>
    </row>
    <row r="6696" spans="3:9" x14ac:dyDescent="0.2">
      <c r="C6696" s="152"/>
      <c r="D6696" s="152"/>
      <c r="E6696" s="152"/>
      <c r="F6696" s="153"/>
      <c r="G6696" s="153"/>
      <c r="H6696" s="154"/>
      <c r="I6696" s="152"/>
    </row>
    <row r="6697" spans="3:9" x14ac:dyDescent="0.2">
      <c r="C6697" s="152"/>
      <c r="D6697" s="152"/>
      <c r="E6697" s="152"/>
      <c r="F6697" s="153"/>
      <c r="G6697" s="153"/>
      <c r="H6697" s="154"/>
      <c r="I6697" s="152"/>
    </row>
    <row r="6698" spans="3:9" x14ac:dyDescent="0.2">
      <c r="C6698" s="152"/>
      <c r="D6698" s="152"/>
      <c r="E6698" s="152"/>
      <c r="F6698" s="153"/>
      <c r="G6698" s="153"/>
      <c r="H6698" s="154"/>
      <c r="I6698" s="152"/>
    </row>
    <row r="6699" spans="3:9" x14ac:dyDescent="0.2">
      <c r="C6699" s="152"/>
      <c r="D6699" s="152"/>
      <c r="E6699" s="152"/>
      <c r="F6699" s="153"/>
      <c r="G6699" s="153"/>
      <c r="H6699" s="154"/>
      <c r="I6699" s="152"/>
    </row>
    <row r="6700" spans="3:9" x14ac:dyDescent="0.2">
      <c r="C6700" s="152"/>
      <c r="D6700" s="152"/>
      <c r="E6700" s="152"/>
      <c r="F6700" s="153"/>
      <c r="G6700" s="153"/>
      <c r="H6700" s="154"/>
      <c r="I6700" s="152"/>
    </row>
    <row r="6701" spans="3:9" x14ac:dyDescent="0.2">
      <c r="C6701" s="152"/>
      <c r="D6701" s="152"/>
      <c r="E6701" s="152"/>
      <c r="F6701" s="153"/>
      <c r="G6701" s="153"/>
      <c r="H6701" s="154"/>
      <c r="I6701" s="152"/>
    </row>
    <row r="6702" spans="3:9" x14ac:dyDescent="0.2">
      <c r="C6702" s="152"/>
      <c r="D6702" s="152"/>
      <c r="E6702" s="152"/>
      <c r="F6702" s="153"/>
      <c r="G6702" s="153"/>
      <c r="H6702" s="154"/>
      <c r="I6702" s="152"/>
    </row>
    <row r="6703" spans="3:9" x14ac:dyDescent="0.2">
      <c r="C6703" s="152"/>
      <c r="D6703" s="152"/>
      <c r="E6703" s="152"/>
      <c r="F6703" s="153"/>
      <c r="G6703" s="153"/>
      <c r="H6703" s="154"/>
      <c r="I6703" s="152"/>
    </row>
    <row r="6704" spans="3:9" x14ac:dyDescent="0.2">
      <c r="C6704" s="152"/>
      <c r="D6704" s="152"/>
      <c r="E6704" s="152"/>
      <c r="F6704" s="153"/>
      <c r="G6704" s="153"/>
      <c r="H6704" s="154"/>
      <c r="I6704" s="152"/>
    </row>
    <row r="6705" spans="3:9" x14ac:dyDescent="0.2">
      <c r="C6705" s="152"/>
      <c r="D6705" s="152"/>
      <c r="E6705" s="152"/>
      <c r="F6705" s="153"/>
      <c r="G6705" s="153"/>
      <c r="H6705" s="154"/>
      <c r="I6705" s="152"/>
    </row>
    <row r="6706" spans="3:9" x14ac:dyDescent="0.2">
      <c r="C6706" s="152"/>
      <c r="D6706" s="152"/>
      <c r="E6706" s="152"/>
      <c r="F6706" s="153"/>
      <c r="G6706" s="153"/>
      <c r="H6706" s="154"/>
      <c r="I6706" s="152"/>
    </row>
    <row r="6707" spans="3:9" x14ac:dyDescent="0.2">
      <c r="C6707" s="152"/>
      <c r="D6707" s="152"/>
      <c r="E6707" s="152"/>
      <c r="F6707" s="153"/>
      <c r="G6707" s="153"/>
      <c r="H6707" s="154"/>
      <c r="I6707" s="152"/>
    </row>
    <row r="6708" spans="3:9" x14ac:dyDescent="0.2">
      <c r="C6708" s="152"/>
      <c r="D6708" s="152"/>
      <c r="E6708" s="152"/>
      <c r="F6708" s="153"/>
      <c r="G6708" s="153"/>
      <c r="H6708" s="154"/>
      <c r="I6708" s="152"/>
    </row>
    <row r="6709" spans="3:9" x14ac:dyDescent="0.2">
      <c r="C6709" s="152"/>
      <c r="D6709" s="152"/>
      <c r="E6709" s="152"/>
      <c r="F6709" s="153"/>
      <c r="G6709" s="153"/>
      <c r="H6709" s="154"/>
      <c r="I6709" s="152"/>
    </row>
    <row r="6710" spans="3:9" x14ac:dyDescent="0.2">
      <c r="C6710" s="152"/>
      <c r="D6710" s="152"/>
      <c r="E6710" s="152"/>
      <c r="F6710" s="153"/>
      <c r="G6710" s="153"/>
      <c r="H6710" s="154"/>
      <c r="I6710" s="152"/>
    </row>
    <row r="6711" spans="3:9" x14ac:dyDescent="0.2">
      <c r="C6711" s="152"/>
      <c r="D6711" s="152"/>
      <c r="E6711" s="152"/>
      <c r="F6711" s="153"/>
      <c r="G6711" s="153"/>
      <c r="H6711" s="154"/>
      <c r="I6711" s="152"/>
    </row>
    <row r="6712" spans="3:9" x14ac:dyDescent="0.2">
      <c r="C6712" s="152"/>
      <c r="D6712" s="152"/>
      <c r="E6712" s="152"/>
      <c r="F6712" s="153"/>
      <c r="G6712" s="153"/>
      <c r="H6712" s="154"/>
      <c r="I6712" s="152"/>
    </row>
    <row r="6713" spans="3:9" x14ac:dyDescent="0.2">
      <c r="C6713" s="152"/>
      <c r="D6713" s="152"/>
      <c r="E6713" s="152"/>
      <c r="F6713" s="153"/>
      <c r="G6713" s="153"/>
      <c r="H6713" s="154"/>
      <c r="I6713" s="152"/>
    </row>
    <row r="6714" spans="3:9" x14ac:dyDescent="0.2">
      <c r="C6714" s="152"/>
      <c r="D6714" s="152"/>
      <c r="E6714" s="152"/>
      <c r="F6714" s="153"/>
      <c r="G6714" s="153"/>
      <c r="H6714" s="154"/>
      <c r="I6714" s="152"/>
    </row>
    <row r="6715" spans="3:9" x14ac:dyDescent="0.2">
      <c r="C6715" s="152"/>
      <c r="D6715" s="152"/>
      <c r="E6715" s="152"/>
      <c r="F6715" s="153"/>
      <c r="G6715" s="153"/>
      <c r="H6715" s="154"/>
      <c r="I6715" s="152"/>
    </row>
    <row r="6716" spans="3:9" x14ac:dyDescent="0.2">
      <c r="C6716" s="152"/>
      <c r="D6716" s="152"/>
      <c r="E6716" s="152"/>
      <c r="F6716" s="153"/>
      <c r="G6716" s="153"/>
      <c r="H6716" s="154"/>
      <c r="I6716" s="152"/>
    </row>
    <row r="6717" spans="3:9" x14ac:dyDescent="0.2">
      <c r="C6717" s="152"/>
      <c r="D6717" s="152"/>
      <c r="E6717" s="152"/>
      <c r="F6717" s="153"/>
      <c r="G6717" s="153"/>
      <c r="H6717" s="154"/>
      <c r="I6717" s="152"/>
    </row>
    <row r="6718" spans="3:9" x14ac:dyDescent="0.2">
      <c r="C6718" s="152"/>
      <c r="D6718" s="152"/>
      <c r="E6718" s="152"/>
      <c r="F6718" s="153"/>
      <c r="G6718" s="153"/>
      <c r="H6718" s="154"/>
      <c r="I6718" s="152"/>
    </row>
    <row r="6719" spans="3:9" x14ac:dyDescent="0.2">
      <c r="C6719" s="152"/>
      <c r="D6719" s="152"/>
      <c r="E6719" s="152"/>
      <c r="F6719" s="153"/>
      <c r="G6719" s="153"/>
      <c r="H6719" s="154"/>
      <c r="I6719" s="152"/>
    </row>
    <row r="6720" spans="3:9" x14ac:dyDescent="0.2">
      <c r="C6720" s="152"/>
      <c r="D6720" s="152"/>
      <c r="E6720" s="152"/>
      <c r="F6720" s="153"/>
      <c r="G6720" s="153"/>
      <c r="H6720" s="154"/>
      <c r="I6720" s="152"/>
    </row>
    <row r="6721" spans="3:9" x14ac:dyDescent="0.2">
      <c r="C6721" s="152"/>
      <c r="D6721" s="152"/>
      <c r="E6721" s="152"/>
      <c r="F6721" s="153"/>
      <c r="G6721" s="153"/>
      <c r="H6721" s="154"/>
      <c r="I6721" s="152"/>
    </row>
    <row r="6722" spans="3:9" x14ac:dyDescent="0.2">
      <c r="C6722" s="152"/>
      <c r="D6722" s="152"/>
      <c r="E6722" s="152"/>
      <c r="F6722" s="153"/>
      <c r="G6722" s="153"/>
      <c r="H6722" s="154"/>
      <c r="I6722" s="152"/>
    </row>
    <row r="6723" spans="3:9" x14ac:dyDescent="0.2">
      <c r="C6723" s="152"/>
      <c r="D6723" s="152"/>
      <c r="E6723" s="152"/>
      <c r="F6723" s="153"/>
      <c r="G6723" s="153"/>
      <c r="H6723" s="154"/>
      <c r="I6723" s="152"/>
    </row>
    <row r="6724" spans="3:9" x14ac:dyDescent="0.2">
      <c r="C6724" s="152"/>
      <c r="D6724" s="152"/>
      <c r="E6724" s="152"/>
      <c r="F6724" s="153"/>
      <c r="G6724" s="153"/>
      <c r="H6724" s="154"/>
      <c r="I6724" s="152"/>
    </row>
    <row r="6725" spans="3:9" x14ac:dyDescent="0.2">
      <c r="C6725" s="152"/>
      <c r="D6725" s="152"/>
      <c r="E6725" s="152"/>
      <c r="F6725" s="153"/>
      <c r="G6725" s="153"/>
      <c r="H6725" s="154"/>
      <c r="I6725" s="152"/>
    </row>
    <row r="6726" spans="3:9" x14ac:dyDescent="0.2">
      <c r="C6726" s="152"/>
      <c r="D6726" s="152"/>
      <c r="E6726" s="152"/>
      <c r="F6726" s="153"/>
      <c r="G6726" s="153"/>
      <c r="H6726" s="154"/>
      <c r="I6726" s="152"/>
    </row>
    <row r="6727" spans="3:9" x14ac:dyDescent="0.2">
      <c r="C6727" s="152"/>
      <c r="D6727" s="152"/>
      <c r="E6727" s="152"/>
      <c r="F6727" s="153"/>
      <c r="G6727" s="153"/>
      <c r="H6727" s="154"/>
      <c r="I6727" s="152"/>
    </row>
    <row r="6728" spans="3:9" x14ac:dyDescent="0.2">
      <c r="C6728" s="152"/>
      <c r="D6728" s="152"/>
      <c r="E6728" s="152"/>
      <c r="F6728" s="153"/>
      <c r="G6728" s="153"/>
      <c r="H6728" s="154"/>
      <c r="I6728" s="152"/>
    </row>
    <row r="6729" spans="3:9" x14ac:dyDescent="0.2">
      <c r="C6729" s="152"/>
      <c r="D6729" s="152"/>
      <c r="E6729" s="152"/>
      <c r="F6729" s="153"/>
      <c r="G6729" s="153"/>
      <c r="H6729" s="154"/>
      <c r="I6729" s="152"/>
    </row>
    <row r="6730" spans="3:9" x14ac:dyDescent="0.2">
      <c r="C6730" s="152"/>
      <c r="D6730" s="152"/>
      <c r="E6730" s="152"/>
      <c r="F6730" s="153"/>
      <c r="G6730" s="153"/>
      <c r="H6730" s="154"/>
      <c r="I6730" s="152"/>
    </row>
    <row r="6731" spans="3:9" x14ac:dyDescent="0.2">
      <c r="C6731" s="152"/>
      <c r="D6731" s="152"/>
      <c r="E6731" s="152"/>
      <c r="F6731" s="153"/>
      <c r="G6731" s="153"/>
      <c r="H6731" s="154"/>
      <c r="I6731" s="152"/>
    </row>
    <row r="6732" spans="3:9" x14ac:dyDescent="0.2">
      <c r="C6732" s="152"/>
      <c r="D6732" s="152"/>
      <c r="E6732" s="152"/>
      <c r="F6732" s="153"/>
      <c r="G6732" s="153"/>
      <c r="H6732" s="154"/>
      <c r="I6732" s="152"/>
    </row>
    <row r="6733" spans="3:9" x14ac:dyDescent="0.2">
      <c r="C6733" s="152"/>
      <c r="D6733" s="152"/>
      <c r="E6733" s="152"/>
      <c r="F6733" s="153"/>
      <c r="G6733" s="153"/>
      <c r="H6733" s="154"/>
      <c r="I6733" s="152"/>
    </row>
    <row r="6734" spans="3:9" x14ac:dyDescent="0.2">
      <c r="C6734" s="152"/>
      <c r="D6734" s="152"/>
      <c r="E6734" s="152"/>
      <c r="F6734" s="153"/>
      <c r="G6734" s="153"/>
      <c r="H6734" s="154"/>
      <c r="I6734" s="152"/>
    </row>
    <row r="6735" spans="3:9" x14ac:dyDescent="0.2">
      <c r="C6735" s="152"/>
      <c r="D6735" s="152"/>
      <c r="E6735" s="152"/>
      <c r="F6735" s="153"/>
      <c r="G6735" s="153"/>
      <c r="H6735" s="154"/>
      <c r="I6735" s="152"/>
    </row>
    <row r="6736" spans="3:9" x14ac:dyDescent="0.2">
      <c r="C6736" s="152"/>
      <c r="D6736" s="152"/>
      <c r="E6736" s="152"/>
      <c r="F6736" s="153"/>
      <c r="G6736" s="153"/>
      <c r="H6736" s="154"/>
      <c r="I6736" s="152"/>
    </row>
    <row r="6737" spans="3:9" x14ac:dyDescent="0.2">
      <c r="C6737" s="152"/>
      <c r="D6737" s="152"/>
      <c r="E6737" s="152"/>
      <c r="F6737" s="153"/>
      <c r="G6737" s="153"/>
      <c r="H6737" s="154"/>
      <c r="I6737" s="152"/>
    </row>
    <row r="6738" spans="3:9" x14ac:dyDescent="0.2">
      <c r="C6738" s="152"/>
      <c r="D6738" s="152"/>
      <c r="E6738" s="152"/>
      <c r="F6738" s="153"/>
      <c r="G6738" s="153"/>
      <c r="H6738" s="154"/>
      <c r="I6738" s="152"/>
    </row>
    <row r="6739" spans="3:9" x14ac:dyDescent="0.2">
      <c r="C6739" s="152"/>
      <c r="D6739" s="152"/>
      <c r="E6739" s="152"/>
      <c r="F6739" s="153"/>
      <c r="G6739" s="153"/>
      <c r="H6739" s="154"/>
      <c r="I6739" s="152"/>
    </row>
    <row r="6740" spans="3:9" x14ac:dyDescent="0.2">
      <c r="C6740" s="152"/>
      <c r="D6740" s="152"/>
      <c r="E6740" s="152"/>
      <c r="F6740" s="153"/>
      <c r="G6740" s="153"/>
      <c r="H6740" s="154"/>
      <c r="I6740" s="152"/>
    </row>
    <row r="6741" spans="3:9" x14ac:dyDescent="0.2">
      <c r="C6741" s="152"/>
      <c r="D6741" s="152"/>
      <c r="E6741" s="152"/>
      <c r="F6741" s="153"/>
      <c r="G6741" s="153"/>
      <c r="H6741" s="154"/>
      <c r="I6741" s="152"/>
    </row>
    <row r="6742" spans="3:9" x14ac:dyDescent="0.2">
      <c r="C6742" s="152"/>
      <c r="D6742" s="152"/>
      <c r="E6742" s="152"/>
      <c r="F6742" s="153"/>
      <c r="G6742" s="153"/>
      <c r="H6742" s="154"/>
      <c r="I6742" s="152"/>
    </row>
    <row r="6743" spans="3:9" x14ac:dyDescent="0.2">
      <c r="C6743" s="152"/>
      <c r="D6743" s="152"/>
      <c r="E6743" s="152"/>
      <c r="F6743" s="153"/>
      <c r="G6743" s="153"/>
      <c r="H6743" s="154"/>
      <c r="I6743" s="152"/>
    </row>
    <row r="6744" spans="3:9" x14ac:dyDescent="0.2">
      <c r="C6744" s="152"/>
      <c r="D6744" s="152"/>
      <c r="E6744" s="152"/>
      <c r="F6744" s="153"/>
      <c r="G6744" s="153"/>
      <c r="H6744" s="154"/>
      <c r="I6744" s="152"/>
    </row>
    <row r="6745" spans="3:9" x14ac:dyDescent="0.2">
      <c r="C6745" s="152"/>
      <c r="D6745" s="152"/>
      <c r="E6745" s="152"/>
      <c r="F6745" s="153"/>
      <c r="G6745" s="153"/>
      <c r="H6745" s="154"/>
      <c r="I6745" s="152"/>
    </row>
    <row r="6746" spans="3:9" x14ac:dyDescent="0.2">
      <c r="C6746" s="152"/>
      <c r="D6746" s="152"/>
      <c r="E6746" s="152"/>
      <c r="F6746" s="153"/>
      <c r="G6746" s="153"/>
      <c r="H6746" s="154"/>
      <c r="I6746" s="152"/>
    </row>
    <row r="6747" spans="3:9" x14ac:dyDescent="0.2">
      <c r="C6747" s="152"/>
      <c r="D6747" s="152"/>
      <c r="E6747" s="152"/>
      <c r="F6747" s="153"/>
      <c r="G6747" s="153"/>
      <c r="H6747" s="154"/>
      <c r="I6747" s="152"/>
    </row>
    <row r="6748" spans="3:9" x14ac:dyDescent="0.2">
      <c r="C6748" s="152"/>
      <c r="D6748" s="152"/>
      <c r="E6748" s="152"/>
      <c r="F6748" s="153"/>
      <c r="G6748" s="153"/>
      <c r="H6748" s="154"/>
      <c r="I6748" s="152"/>
    </row>
    <row r="6749" spans="3:9" x14ac:dyDescent="0.2">
      <c r="C6749" s="152"/>
      <c r="D6749" s="152"/>
      <c r="E6749" s="152"/>
      <c r="F6749" s="153"/>
      <c r="G6749" s="153"/>
      <c r="H6749" s="154"/>
      <c r="I6749" s="152"/>
    </row>
    <row r="6750" spans="3:9" x14ac:dyDescent="0.2">
      <c r="C6750" s="152"/>
      <c r="D6750" s="152"/>
      <c r="E6750" s="152"/>
      <c r="F6750" s="153"/>
      <c r="G6750" s="153"/>
      <c r="H6750" s="154"/>
      <c r="I6750" s="152"/>
    </row>
    <row r="6751" spans="3:9" x14ac:dyDescent="0.2">
      <c r="C6751" s="152"/>
      <c r="D6751" s="152"/>
      <c r="E6751" s="152"/>
      <c r="F6751" s="153"/>
      <c r="G6751" s="153"/>
      <c r="H6751" s="154"/>
      <c r="I6751" s="152"/>
    </row>
    <row r="6752" spans="3:9" x14ac:dyDescent="0.2">
      <c r="C6752" s="152"/>
      <c r="D6752" s="152"/>
      <c r="E6752" s="152"/>
      <c r="F6752" s="153"/>
      <c r="G6752" s="153"/>
      <c r="H6752" s="154"/>
      <c r="I6752" s="152"/>
    </row>
    <row r="6753" spans="3:9" x14ac:dyDescent="0.2">
      <c r="C6753" s="152"/>
      <c r="D6753" s="152"/>
      <c r="E6753" s="152"/>
      <c r="F6753" s="153"/>
      <c r="G6753" s="153"/>
      <c r="H6753" s="154"/>
      <c r="I6753" s="152"/>
    </row>
    <row r="6754" spans="3:9" x14ac:dyDescent="0.2">
      <c r="C6754" s="152"/>
      <c r="D6754" s="152"/>
      <c r="E6754" s="152"/>
      <c r="F6754" s="153"/>
      <c r="G6754" s="153"/>
      <c r="H6754" s="154"/>
      <c r="I6754" s="152"/>
    </row>
    <row r="6755" spans="3:9" x14ac:dyDescent="0.2">
      <c r="C6755" s="152"/>
      <c r="D6755" s="152"/>
      <c r="E6755" s="152"/>
      <c r="F6755" s="153"/>
      <c r="G6755" s="153"/>
      <c r="H6755" s="154"/>
      <c r="I6755" s="152"/>
    </row>
    <row r="6756" spans="3:9" x14ac:dyDescent="0.2">
      <c r="C6756" s="152"/>
      <c r="D6756" s="152"/>
      <c r="E6756" s="152"/>
      <c r="F6756" s="153"/>
      <c r="G6756" s="153"/>
      <c r="H6756" s="154"/>
      <c r="I6756" s="152"/>
    </row>
    <row r="6757" spans="3:9" x14ac:dyDescent="0.2">
      <c r="C6757" s="152"/>
      <c r="D6757" s="152"/>
      <c r="E6757" s="152"/>
      <c r="F6757" s="153"/>
      <c r="G6757" s="153"/>
      <c r="H6757" s="154"/>
      <c r="I6757" s="152"/>
    </row>
    <row r="6758" spans="3:9" x14ac:dyDescent="0.2">
      <c r="C6758" s="152"/>
      <c r="D6758" s="152"/>
      <c r="E6758" s="152"/>
      <c r="F6758" s="153"/>
      <c r="G6758" s="153"/>
      <c r="H6758" s="154"/>
      <c r="I6758" s="152"/>
    </row>
    <row r="6759" spans="3:9" x14ac:dyDescent="0.2">
      <c r="C6759" s="152"/>
      <c r="D6759" s="152"/>
      <c r="E6759" s="152"/>
      <c r="F6759" s="153"/>
      <c r="G6759" s="153"/>
      <c r="H6759" s="154"/>
      <c r="I6759" s="152"/>
    </row>
    <row r="6760" spans="3:9" x14ac:dyDescent="0.2">
      <c r="C6760" s="152"/>
      <c r="D6760" s="152"/>
      <c r="E6760" s="152"/>
      <c r="F6760" s="153"/>
      <c r="G6760" s="153"/>
      <c r="H6760" s="154"/>
      <c r="I6760" s="152"/>
    </row>
    <row r="6761" spans="3:9" x14ac:dyDescent="0.2">
      <c r="C6761" s="152"/>
      <c r="D6761" s="152"/>
      <c r="E6761" s="152"/>
      <c r="F6761" s="153"/>
      <c r="G6761" s="153"/>
      <c r="H6761" s="154"/>
      <c r="I6761" s="152"/>
    </row>
    <row r="6762" spans="3:9" x14ac:dyDescent="0.2">
      <c r="C6762" s="152"/>
      <c r="D6762" s="152"/>
      <c r="E6762" s="152"/>
      <c r="F6762" s="153"/>
      <c r="G6762" s="153"/>
      <c r="H6762" s="154"/>
      <c r="I6762" s="152"/>
    </row>
    <row r="6763" spans="3:9" x14ac:dyDescent="0.2">
      <c r="C6763" s="152"/>
      <c r="D6763" s="152"/>
      <c r="E6763" s="152"/>
      <c r="F6763" s="153"/>
      <c r="G6763" s="153"/>
      <c r="H6763" s="154"/>
      <c r="I6763" s="152"/>
    </row>
    <row r="6764" spans="3:9" x14ac:dyDescent="0.2">
      <c r="C6764" s="152"/>
      <c r="D6764" s="152"/>
      <c r="E6764" s="152"/>
      <c r="F6764" s="153"/>
      <c r="G6764" s="153"/>
      <c r="H6764" s="154"/>
      <c r="I6764" s="152"/>
    </row>
    <row r="6765" spans="3:9" x14ac:dyDescent="0.2">
      <c r="C6765" s="152"/>
      <c r="D6765" s="152"/>
      <c r="E6765" s="152"/>
      <c r="F6765" s="153"/>
      <c r="G6765" s="153"/>
      <c r="H6765" s="154"/>
      <c r="I6765" s="152"/>
    </row>
    <row r="6766" spans="3:9" x14ac:dyDescent="0.2">
      <c r="C6766" s="152"/>
      <c r="D6766" s="152"/>
      <c r="E6766" s="152"/>
      <c r="F6766" s="153"/>
      <c r="G6766" s="153"/>
      <c r="H6766" s="154"/>
      <c r="I6766" s="152"/>
    </row>
    <row r="6767" spans="3:9" x14ac:dyDescent="0.2">
      <c r="C6767" s="152"/>
      <c r="D6767" s="152"/>
      <c r="E6767" s="152"/>
      <c r="F6767" s="153"/>
      <c r="G6767" s="153"/>
      <c r="H6767" s="154"/>
      <c r="I6767" s="152"/>
    </row>
    <row r="6768" spans="3:9" x14ac:dyDescent="0.2">
      <c r="C6768" s="152"/>
      <c r="D6768" s="152"/>
      <c r="E6768" s="152"/>
      <c r="F6768" s="153"/>
      <c r="G6768" s="153"/>
      <c r="H6768" s="154"/>
      <c r="I6768" s="152"/>
    </row>
    <row r="6769" spans="3:9" x14ac:dyDescent="0.2">
      <c r="C6769" s="152"/>
      <c r="D6769" s="152"/>
      <c r="E6769" s="152"/>
      <c r="F6769" s="153"/>
      <c r="G6769" s="153"/>
      <c r="H6769" s="154"/>
      <c r="I6769" s="152"/>
    </row>
    <row r="6770" spans="3:9" x14ac:dyDescent="0.2">
      <c r="C6770" s="152"/>
      <c r="D6770" s="152"/>
      <c r="E6770" s="152"/>
      <c r="F6770" s="153"/>
      <c r="G6770" s="153"/>
      <c r="H6770" s="154"/>
      <c r="I6770" s="152"/>
    </row>
    <row r="6771" spans="3:9" x14ac:dyDescent="0.2">
      <c r="C6771" s="152"/>
      <c r="D6771" s="152"/>
      <c r="E6771" s="152"/>
      <c r="F6771" s="153"/>
      <c r="G6771" s="153"/>
      <c r="H6771" s="154"/>
      <c r="I6771" s="152"/>
    </row>
    <row r="6772" spans="3:9" x14ac:dyDescent="0.2">
      <c r="C6772" s="152"/>
      <c r="D6772" s="152"/>
      <c r="E6772" s="152"/>
      <c r="F6772" s="153"/>
      <c r="G6772" s="153"/>
      <c r="H6772" s="154"/>
      <c r="I6772" s="152"/>
    </row>
    <row r="6773" spans="3:9" x14ac:dyDescent="0.2">
      <c r="C6773" s="152"/>
      <c r="D6773" s="152"/>
      <c r="E6773" s="152"/>
      <c r="F6773" s="153"/>
      <c r="G6773" s="153"/>
      <c r="H6773" s="154"/>
      <c r="I6773" s="152"/>
    </row>
    <row r="6774" spans="3:9" x14ac:dyDescent="0.2">
      <c r="C6774" s="152"/>
      <c r="D6774" s="152"/>
      <c r="E6774" s="152"/>
      <c r="F6774" s="153"/>
      <c r="G6774" s="153"/>
      <c r="H6774" s="154"/>
      <c r="I6774" s="152"/>
    </row>
    <row r="6775" spans="3:9" x14ac:dyDescent="0.2">
      <c r="C6775" s="152"/>
      <c r="D6775" s="152"/>
      <c r="E6775" s="152"/>
      <c r="F6775" s="153"/>
      <c r="G6775" s="153"/>
      <c r="H6775" s="154"/>
      <c r="I6775" s="152"/>
    </row>
    <row r="6776" spans="3:9" x14ac:dyDescent="0.2">
      <c r="C6776" s="152"/>
      <c r="D6776" s="152"/>
      <c r="E6776" s="152"/>
      <c r="F6776" s="153"/>
      <c r="G6776" s="153"/>
      <c r="H6776" s="154"/>
      <c r="I6776" s="152"/>
    </row>
    <row r="6777" spans="3:9" x14ac:dyDescent="0.2">
      <c r="C6777" s="152"/>
      <c r="D6777" s="152"/>
      <c r="E6777" s="152"/>
      <c r="F6777" s="153"/>
      <c r="G6777" s="153"/>
      <c r="H6777" s="154"/>
      <c r="I6777" s="152"/>
    </row>
    <row r="6778" spans="3:9" x14ac:dyDescent="0.2">
      <c r="C6778" s="152"/>
      <c r="D6778" s="152"/>
      <c r="E6778" s="152"/>
      <c r="F6778" s="153"/>
      <c r="G6778" s="153"/>
      <c r="H6778" s="154"/>
      <c r="I6778" s="152"/>
    </row>
    <row r="6779" spans="3:9" x14ac:dyDescent="0.2">
      <c r="C6779" s="152"/>
      <c r="D6779" s="152"/>
      <c r="E6779" s="152"/>
      <c r="F6779" s="153"/>
      <c r="G6779" s="153"/>
      <c r="H6779" s="154"/>
      <c r="I6779" s="152"/>
    </row>
    <row r="6780" spans="3:9" x14ac:dyDescent="0.2">
      <c r="C6780" s="152"/>
      <c r="D6780" s="152"/>
      <c r="E6780" s="152"/>
      <c r="F6780" s="153"/>
      <c r="G6780" s="153"/>
      <c r="H6780" s="154"/>
      <c r="I6780" s="152"/>
    </row>
    <row r="6781" spans="3:9" x14ac:dyDescent="0.2">
      <c r="C6781" s="152"/>
      <c r="D6781" s="152"/>
      <c r="E6781" s="152"/>
      <c r="F6781" s="153"/>
      <c r="G6781" s="153"/>
      <c r="H6781" s="154"/>
      <c r="I6781" s="152"/>
    </row>
    <row r="6782" spans="3:9" x14ac:dyDescent="0.2">
      <c r="C6782" s="152"/>
      <c r="D6782" s="152"/>
      <c r="E6782" s="152"/>
      <c r="F6782" s="153"/>
      <c r="G6782" s="153"/>
      <c r="H6782" s="154"/>
      <c r="I6782" s="152"/>
    </row>
    <row r="6783" spans="3:9" x14ac:dyDescent="0.2">
      <c r="C6783" s="152"/>
      <c r="D6783" s="152"/>
      <c r="E6783" s="152"/>
      <c r="F6783" s="153"/>
      <c r="G6783" s="153"/>
      <c r="H6783" s="154"/>
      <c r="I6783" s="152"/>
    </row>
    <row r="6784" spans="3:9" x14ac:dyDescent="0.2">
      <c r="C6784" s="152"/>
      <c r="D6784" s="152"/>
      <c r="E6784" s="152"/>
      <c r="F6784" s="153"/>
      <c r="G6784" s="153"/>
      <c r="H6784" s="154"/>
      <c r="I6784" s="152"/>
    </row>
    <row r="6785" spans="3:9" x14ac:dyDescent="0.2">
      <c r="C6785" s="152"/>
      <c r="D6785" s="152"/>
      <c r="E6785" s="152"/>
      <c r="F6785" s="153"/>
      <c r="G6785" s="153"/>
      <c r="H6785" s="154"/>
      <c r="I6785" s="152"/>
    </row>
    <row r="6786" spans="3:9" x14ac:dyDescent="0.2">
      <c r="C6786" s="152"/>
      <c r="D6786" s="152"/>
      <c r="E6786" s="152"/>
      <c r="F6786" s="153"/>
      <c r="G6786" s="153"/>
      <c r="H6786" s="154"/>
      <c r="I6786" s="152"/>
    </row>
    <row r="6787" spans="3:9" x14ac:dyDescent="0.2">
      <c r="C6787" s="152"/>
      <c r="D6787" s="152"/>
      <c r="E6787" s="152"/>
      <c r="F6787" s="153"/>
      <c r="G6787" s="153"/>
      <c r="H6787" s="154"/>
      <c r="I6787" s="152"/>
    </row>
    <row r="6788" spans="3:9" x14ac:dyDescent="0.2">
      <c r="C6788" s="152"/>
      <c r="D6788" s="152"/>
      <c r="E6788" s="152"/>
      <c r="F6788" s="153"/>
      <c r="G6788" s="153"/>
      <c r="H6788" s="154"/>
      <c r="I6788" s="152"/>
    </row>
    <row r="6789" spans="3:9" x14ac:dyDescent="0.2">
      <c r="C6789" s="152"/>
      <c r="D6789" s="152"/>
      <c r="E6789" s="152"/>
      <c r="F6789" s="153"/>
      <c r="G6789" s="153"/>
      <c r="H6789" s="154"/>
      <c r="I6789" s="152"/>
    </row>
    <row r="6790" spans="3:9" x14ac:dyDescent="0.2">
      <c r="C6790" s="152"/>
      <c r="D6790" s="152"/>
      <c r="E6790" s="152"/>
      <c r="F6790" s="153"/>
      <c r="G6790" s="153"/>
      <c r="H6790" s="154"/>
      <c r="I6790" s="152"/>
    </row>
    <row r="6791" spans="3:9" x14ac:dyDescent="0.2">
      <c r="C6791" s="152"/>
      <c r="D6791" s="152"/>
      <c r="E6791" s="152"/>
      <c r="F6791" s="153"/>
      <c r="G6791" s="153"/>
      <c r="H6791" s="154"/>
      <c r="I6791" s="152"/>
    </row>
    <row r="6792" spans="3:9" x14ac:dyDescent="0.2">
      <c r="C6792" s="152"/>
      <c r="D6792" s="152"/>
      <c r="E6792" s="152"/>
      <c r="F6792" s="153"/>
      <c r="G6792" s="153"/>
      <c r="H6792" s="154"/>
      <c r="I6792" s="152"/>
    </row>
    <row r="6793" spans="3:9" x14ac:dyDescent="0.2">
      <c r="C6793" s="152"/>
      <c r="D6793" s="152"/>
      <c r="E6793" s="152"/>
      <c r="F6793" s="153"/>
      <c r="G6793" s="153"/>
      <c r="H6793" s="154"/>
      <c r="I6793" s="152"/>
    </row>
    <row r="6794" spans="3:9" x14ac:dyDescent="0.2">
      <c r="C6794" s="152"/>
      <c r="D6794" s="152"/>
      <c r="E6794" s="152"/>
      <c r="F6794" s="153"/>
      <c r="G6794" s="153"/>
      <c r="H6794" s="154"/>
      <c r="I6794" s="152"/>
    </row>
    <row r="6795" spans="3:9" x14ac:dyDescent="0.2">
      <c r="C6795" s="152"/>
      <c r="D6795" s="152"/>
      <c r="E6795" s="152"/>
      <c r="F6795" s="153"/>
      <c r="G6795" s="153"/>
      <c r="H6795" s="154"/>
      <c r="I6795" s="152"/>
    </row>
    <row r="6796" spans="3:9" x14ac:dyDescent="0.2">
      <c r="C6796" s="152"/>
      <c r="D6796" s="152"/>
      <c r="E6796" s="152"/>
      <c r="F6796" s="153"/>
      <c r="G6796" s="153"/>
      <c r="H6796" s="154"/>
      <c r="I6796" s="152"/>
    </row>
    <row r="6797" spans="3:9" x14ac:dyDescent="0.2">
      <c r="C6797" s="152"/>
      <c r="D6797" s="152"/>
      <c r="E6797" s="152"/>
      <c r="F6797" s="153"/>
      <c r="G6797" s="153"/>
      <c r="H6797" s="154"/>
      <c r="I6797" s="152"/>
    </row>
    <row r="6798" spans="3:9" x14ac:dyDescent="0.2">
      <c r="C6798" s="152"/>
      <c r="D6798" s="152"/>
      <c r="E6798" s="152"/>
      <c r="F6798" s="153"/>
      <c r="G6798" s="153"/>
      <c r="H6798" s="154"/>
      <c r="I6798" s="152"/>
    </row>
    <row r="6799" spans="3:9" x14ac:dyDescent="0.2">
      <c r="C6799" s="152"/>
      <c r="D6799" s="152"/>
      <c r="E6799" s="152"/>
      <c r="F6799" s="153"/>
      <c r="G6799" s="153"/>
      <c r="H6799" s="154"/>
      <c r="I6799" s="152"/>
    </row>
    <row r="6800" spans="3:9" x14ac:dyDescent="0.2">
      <c r="C6800" s="152"/>
      <c r="D6800" s="152"/>
      <c r="E6800" s="152"/>
      <c r="F6800" s="153"/>
      <c r="G6800" s="153"/>
      <c r="H6800" s="154"/>
      <c r="I6800" s="152"/>
    </row>
    <row r="6801" spans="3:9" x14ac:dyDescent="0.2">
      <c r="C6801" s="152"/>
      <c r="D6801" s="152"/>
      <c r="E6801" s="152"/>
      <c r="F6801" s="153"/>
      <c r="G6801" s="153"/>
      <c r="H6801" s="154"/>
      <c r="I6801" s="152"/>
    </row>
    <row r="6802" spans="3:9" x14ac:dyDescent="0.2">
      <c r="C6802" s="152"/>
      <c r="D6802" s="152"/>
      <c r="E6802" s="152"/>
      <c r="F6802" s="153"/>
      <c r="G6802" s="153"/>
      <c r="H6802" s="154"/>
      <c r="I6802" s="152"/>
    </row>
    <row r="6803" spans="3:9" x14ac:dyDescent="0.2">
      <c r="C6803" s="152"/>
      <c r="D6803" s="152"/>
      <c r="E6803" s="152"/>
      <c r="F6803" s="153"/>
      <c r="G6803" s="153"/>
      <c r="H6803" s="154"/>
      <c r="I6803" s="152"/>
    </row>
    <row r="6804" spans="3:9" x14ac:dyDescent="0.2">
      <c r="C6804" s="152"/>
      <c r="D6804" s="152"/>
      <c r="E6804" s="152"/>
      <c r="F6804" s="153"/>
      <c r="G6804" s="153"/>
      <c r="H6804" s="154"/>
      <c r="I6804" s="152"/>
    </row>
    <row r="6805" spans="3:9" x14ac:dyDescent="0.2">
      <c r="C6805" s="152"/>
      <c r="D6805" s="152"/>
      <c r="E6805" s="152"/>
      <c r="F6805" s="153"/>
      <c r="G6805" s="153"/>
      <c r="H6805" s="154"/>
      <c r="I6805" s="152"/>
    </row>
    <row r="6806" spans="3:9" x14ac:dyDescent="0.2">
      <c r="C6806" s="152"/>
      <c r="D6806" s="152"/>
      <c r="E6806" s="152"/>
      <c r="F6806" s="153"/>
      <c r="G6806" s="153"/>
      <c r="H6806" s="154"/>
      <c r="I6806" s="152"/>
    </row>
    <row r="6807" spans="3:9" x14ac:dyDescent="0.2">
      <c r="C6807" s="152"/>
      <c r="D6807" s="152"/>
      <c r="E6807" s="152"/>
      <c r="F6807" s="153"/>
      <c r="G6807" s="153"/>
      <c r="H6807" s="154"/>
      <c r="I6807" s="152"/>
    </row>
    <row r="6808" spans="3:9" x14ac:dyDescent="0.2">
      <c r="C6808" s="152"/>
      <c r="D6808" s="152"/>
      <c r="E6808" s="152"/>
      <c r="F6808" s="153"/>
      <c r="G6808" s="153"/>
      <c r="H6808" s="154"/>
      <c r="I6808" s="152"/>
    </row>
    <row r="6809" spans="3:9" x14ac:dyDescent="0.2">
      <c r="C6809" s="152"/>
      <c r="D6809" s="152"/>
      <c r="E6809" s="152"/>
      <c r="F6809" s="153"/>
      <c r="G6809" s="153"/>
      <c r="H6809" s="154"/>
      <c r="I6809" s="152"/>
    </row>
    <row r="6810" spans="3:9" x14ac:dyDescent="0.2">
      <c r="C6810" s="152"/>
      <c r="D6810" s="152"/>
      <c r="E6810" s="152"/>
      <c r="F6810" s="153"/>
      <c r="G6810" s="153"/>
      <c r="H6810" s="154"/>
      <c r="I6810" s="152"/>
    </row>
    <row r="6811" spans="3:9" x14ac:dyDescent="0.2">
      <c r="C6811" s="152"/>
      <c r="D6811" s="152"/>
      <c r="E6811" s="152"/>
      <c r="F6811" s="153"/>
      <c r="G6811" s="153"/>
      <c r="H6811" s="154"/>
      <c r="I6811" s="152"/>
    </row>
    <row r="6812" spans="3:9" x14ac:dyDescent="0.2">
      <c r="C6812" s="152"/>
      <c r="D6812" s="152"/>
      <c r="E6812" s="152"/>
      <c r="F6812" s="153"/>
      <c r="G6812" s="153"/>
      <c r="H6812" s="154"/>
      <c r="I6812" s="152"/>
    </row>
    <row r="6813" spans="3:9" x14ac:dyDescent="0.2">
      <c r="C6813" s="152"/>
      <c r="D6813" s="152"/>
      <c r="E6813" s="152"/>
      <c r="F6813" s="153"/>
      <c r="G6813" s="153"/>
      <c r="H6813" s="154"/>
      <c r="I6813" s="152"/>
    </row>
    <row r="6814" spans="3:9" x14ac:dyDescent="0.2">
      <c r="C6814" s="152"/>
      <c r="D6814" s="152"/>
      <c r="E6814" s="152"/>
      <c r="F6814" s="153"/>
      <c r="G6814" s="153"/>
      <c r="H6814" s="154"/>
      <c r="I6814" s="152"/>
    </row>
    <row r="6815" spans="3:9" x14ac:dyDescent="0.2">
      <c r="C6815" s="152"/>
      <c r="D6815" s="152"/>
      <c r="E6815" s="152"/>
      <c r="F6815" s="153"/>
      <c r="G6815" s="153"/>
      <c r="H6815" s="154"/>
      <c r="I6815" s="152"/>
    </row>
    <row r="6816" spans="3:9" x14ac:dyDescent="0.2">
      <c r="C6816" s="152"/>
      <c r="D6816" s="152"/>
      <c r="E6816" s="152"/>
      <c r="F6816" s="153"/>
      <c r="G6816" s="153"/>
      <c r="H6816" s="154"/>
      <c r="I6816" s="152"/>
    </row>
    <row r="6817" spans="3:9" x14ac:dyDescent="0.2">
      <c r="C6817" s="152"/>
      <c r="D6817" s="152"/>
      <c r="E6817" s="152"/>
      <c r="F6817" s="153"/>
      <c r="G6817" s="153"/>
      <c r="H6817" s="154"/>
      <c r="I6817" s="152"/>
    </row>
    <row r="6818" spans="3:9" x14ac:dyDescent="0.2">
      <c r="C6818" s="152"/>
      <c r="D6818" s="152"/>
      <c r="E6818" s="152"/>
      <c r="F6818" s="153"/>
      <c r="G6818" s="153"/>
      <c r="H6818" s="154"/>
      <c r="I6818" s="152"/>
    </row>
    <row r="6819" spans="3:9" x14ac:dyDescent="0.2">
      <c r="C6819" s="152"/>
      <c r="D6819" s="152"/>
      <c r="E6819" s="152"/>
      <c r="F6819" s="153"/>
      <c r="G6819" s="153"/>
      <c r="H6819" s="154"/>
      <c r="I6819" s="152"/>
    </row>
    <row r="6820" spans="3:9" x14ac:dyDescent="0.2">
      <c r="C6820" s="152"/>
      <c r="D6820" s="152"/>
      <c r="E6820" s="152"/>
      <c r="F6820" s="153"/>
      <c r="G6820" s="153"/>
      <c r="H6820" s="154"/>
      <c r="I6820" s="152"/>
    </row>
    <row r="6821" spans="3:9" x14ac:dyDescent="0.2">
      <c r="C6821" s="152"/>
      <c r="D6821" s="152"/>
      <c r="E6821" s="152"/>
      <c r="F6821" s="153"/>
      <c r="G6821" s="153"/>
      <c r="H6821" s="154"/>
      <c r="I6821" s="152"/>
    </row>
    <row r="6822" spans="3:9" x14ac:dyDescent="0.2">
      <c r="C6822" s="152"/>
      <c r="D6822" s="152"/>
      <c r="E6822" s="152"/>
      <c r="F6822" s="153"/>
      <c r="G6822" s="153"/>
      <c r="H6822" s="154"/>
      <c r="I6822" s="152"/>
    </row>
    <row r="6823" spans="3:9" x14ac:dyDescent="0.2">
      <c r="C6823" s="152"/>
      <c r="D6823" s="152"/>
      <c r="E6823" s="152"/>
      <c r="F6823" s="153"/>
      <c r="G6823" s="153"/>
      <c r="H6823" s="154"/>
      <c r="I6823" s="152"/>
    </row>
    <row r="6824" spans="3:9" x14ac:dyDescent="0.2">
      <c r="C6824" s="152"/>
      <c r="D6824" s="152"/>
      <c r="E6824" s="152"/>
      <c r="F6824" s="153"/>
      <c r="G6824" s="153"/>
      <c r="H6824" s="154"/>
      <c r="I6824" s="152"/>
    </row>
    <row r="6825" spans="3:9" x14ac:dyDescent="0.2">
      <c r="C6825" s="152"/>
      <c r="D6825" s="152"/>
      <c r="E6825" s="152"/>
      <c r="F6825" s="153"/>
      <c r="G6825" s="153"/>
      <c r="H6825" s="154"/>
      <c r="I6825" s="152"/>
    </row>
    <row r="6826" spans="3:9" x14ac:dyDescent="0.2">
      <c r="C6826" s="152"/>
      <c r="D6826" s="152"/>
      <c r="E6826" s="152"/>
      <c r="F6826" s="153"/>
      <c r="G6826" s="153"/>
      <c r="H6826" s="154"/>
      <c r="I6826" s="152"/>
    </row>
    <row r="6827" spans="3:9" x14ac:dyDescent="0.2">
      <c r="C6827" s="152"/>
      <c r="D6827" s="152"/>
      <c r="E6827" s="152"/>
      <c r="F6827" s="153"/>
      <c r="G6827" s="153"/>
      <c r="H6827" s="154"/>
      <c r="I6827" s="152"/>
    </row>
    <row r="6828" spans="3:9" x14ac:dyDescent="0.2">
      <c r="C6828" s="152"/>
      <c r="D6828" s="152"/>
      <c r="E6828" s="152"/>
      <c r="F6828" s="153"/>
      <c r="G6828" s="153"/>
      <c r="H6828" s="154"/>
      <c r="I6828" s="152"/>
    </row>
    <row r="6829" spans="3:9" x14ac:dyDescent="0.2">
      <c r="C6829" s="152"/>
      <c r="D6829" s="152"/>
      <c r="E6829" s="152"/>
      <c r="F6829" s="153"/>
      <c r="G6829" s="153"/>
      <c r="H6829" s="154"/>
      <c r="I6829" s="152"/>
    </row>
    <row r="6830" spans="3:9" x14ac:dyDescent="0.2">
      <c r="C6830" s="152"/>
      <c r="D6830" s="152"/>
      <c r="E6830" s="152"/>
      <c r="F6830" s="153"/>
      <c r="G6830" s="153"/>
      <c r="H6830" s="154"/>
      <c r="I6830" s="152"/>
    </row>
    <row r="6831" spans="3:9" x14ac:dyDescent="0.2">
      <c r="C6831" s="152"/>
      <c r="D6831" s="152"/>
      <c r="E6831" s="152"/>
      <c r="F6831" s="153"/>
      <c r="G6831" s="153"/>
      <c r="H6831" s="154"/>
      <c r="I6831" s="152"/>
    </row>
    <row r="6832" spans="3:9" x14ac:dyDescent="0.2">
      <c r="C6832" s="152"/>
      <c r="D6832" s="152"/>
      <c r="E6832" s="152"/>
      <c r="F6832" s="153"/>
      <c r="G6832" s="153"/>
      <c r="H6832" s="154"/>
      <c r="I6832" s="152"/>
    </row>
    <row r="6833" spans="3:9" x14ac:dyDescent="0.2">
      <c r="C6833" s="152"/>
      <c r="D6833" s="152"/>
      <c r="E6833" s="152"/>
      <c r="F6833" s="153"/>
      <c r="G6833" s="153"/>
      <c r="H6833" s="154"/>
      <c r="I6833" s="152"/>
    </row>
    <row r="6834" spans="3:9" x14ac:dyDescent="0.2">
      <c r="C6834" s="152"/>
      <c r="D6834" s="152"/>
      <c r="E6834" s="152"/>
      <c r="F6834" s="153"/>
      <c r="G6834" s="153"/>
      <c r="H6834" s="154"/>
      <c r="I6834" s="152"/>
    </row>
    <row r="6835" spans="3:9" x14ac:dyDescent="0.2">
      <c r="C6835" s="152"/>
      <c r="D6835" s="152"/>
      <c r="E6835" s="152"/>
      <c r="F6835" s="153"/>
      <c r="G6835" s="153"/>
      <c r="H6835" s="154"/>
      <c r="I6835" s="152"/>
    </row>
    <row r="6836" spans="3:9" x14ac:dyDescent="0.2">
      <c r="C6836" s="152"/>
      <c r="D6836" s="152"/>
      <c r="E6836" s="152"/>
      <c r="F6836" s="153"/>
      <c r="G6836" s="153"/>
      <c r="H6836" s="154"/>
      <c r="I6836" s="152"/>
    </row>
    <row r="6837" spans="3:9" x14ac:dyDescent="0.2">
      <c r="C6837" s="152"/>
      <c r="D6837" s="152"/>
      <c r="E6837" s="152"/>
      <c r="F6837" s="153"/>
      <c r="G6837" s="153"/>
      <c r="H6837" s="154"/>
      <c r="I6837" s="152"/>
    </row>
    <row r="6838" spans="3:9" x14ac:dyDescent="0.2">
      <c r="C6838" s="152"/>
      <c r="D6838" s="152"/>
      <c r="E6838" s="152"/>
      <c r="F6838" s="153"/>
      <c r="G6838" s="153"/>
      <c r="H6838" s="154"/>
      <c r="I6838" s="152"/>
    </row>
    <row r="6839" spans="3:9" x14ac:dyDescent="0.2">
      <c r="C6839" s="152"/>
      <c r="D6839" s="152"/>
      <c r="E6839" s="152"/>
      <c r="F6839" s="153"/>
      <c r="G6839" s="153"/>
      <c r="H6839" s="154"/>
      <c r="I6839" s="152"/>
    </row>
    <row r="6840" spans="3:9" x14ac:dyDescent="0.2">
      <c r="C6840" s="152"/>
      <c r="D6840" s="152"/>
      <c r="E6840" s="152"/>
      <c r="F6840" s="153"/>
      <c r="G6840" s="153"/>
      <c r="H6840" s="154"/>
      <c r="I6840" s="152"/>
    </row>
    <row r="6841" spans="3:9" x14ac:dyDescent="0.2">
      <c r="C6841" s="152"/>
      <c r="D6841" s="152"/>
      <c r="E6841" s="152"/>
      <c r="F6841" s="153"/>
      <c r="G6841" s="153"/>
      <c r="H6841" s="154"/>
      <c r="I6841" s="152"/>
    </row>
    <row r="6842" spans="3:9" x14ac:dyDescent="0.2">
      <c r="C6842" s="152"/>
      <c r="D6842" s="152"/>
      <c r="E6842" s="152"/>
      <c r="F6842" s="153"/>
      <c r="G6842" s="153"/>
      <c r="H6842" s="154"/>
      <c r="I6842" s="152"/>
    </row>
    <row r="6843" spans="3:9" x14ac:dyDescent="0.2">
      <c r="C6843" s="152"/>
      <c r="D6843" s="152"/>
      <c r="E6843" s="152"/>
      <c r="F6843" s="153"/>
      <c r="G6843" s="153"/>
      <c r="H6843" s="154"/>
      <c r="I6843" s="152"/>
    </row>
    <row r="6844" spans="3:9" x14ac:dyDescent="0.2">
      <c r="C6844" s="152"/>
      <c r="D6844" s="152"/>
      <c r="E6844" s="152"/>
      <c r="F6844" s="153"/>
      <c r="G6844" s="153"/>
      <c r="H6844" s="154"/>
      <c r="I6844" s="152"/>
    </row>
    <row r="6845" spans="3:9" x14ac:dyDescent="0.2">
      <c r="C6845" s="152"/>
      <c r="D6845" s="152"/>
      <c r="E6845" s="152"/>
      <c r="F6845" s="153"/>
      <c r="G6845" s="153"/>
      <c r="H6845" s="154"/>
      <c r="I6845" s="152"/>
    </row>
    <row r="6846" spans="3:9" x14ac:dyDescent="0.2">
      <c r="C6846" s="152"/>
      <c r="D6846" s="152"/>
      <c r="E6846" s="152"/>
      <c r="F6846" s="153"/>
      <c r="G6846" s="153"/>
      <c r="H6846" s="154"/>
      <c r="I6846" s="152"/>
    </row>
    <row r="6847" spans="3:9" x14ac:dyDescent="0.2">
      <c r="C6847" s="152"/>
      <c r="D6847" s="152"/>
      <c r="E6847" s="152"/>
      <c r="F6847" s="153"/>
      <c r="G6847" s="153"/>
      <c r="H6847" s="154"/>
      <c r="I6847" s="152"/>
    </row>
    <row r="6848" spans="3:9" x14ac:dyDescent="0.2">
      <c r="C6848" s="152"/>
      <c r="D6848" s="152"/>
      <c r="E6848" s="152"/>
      <c r="F6848" s="153"/>
      <c r="G6848" s="153"/>
      <c r="H6848" s="154"/>
      <c r="I6848" s="152"/>
    </row>
    <row r="6849" spans="3:9" x14ac:dyDescent="0.2">
      <c r="C6849" s="152"/>
      <c r="D6849" s="152"/>
      <c r="E6849" s="152"/>
      <c r="F6849" s="153"/>
      <c r="G6849" s="153"/>
      <c r="H6849" s="154"/>
      <c r="I6849" s="152"/>
    </row>
    <row r="6850" spans="3:9" x14ac:dyDescent="0.2">
      <c r="C6850" s="152"/>
      <c r="D6850" s="152"/>
      <c r="E6850" s="152"/>
      <c r="F6850" s="153"/>
      <c r="G6850" s="153"/>
      <c r="H6850" s="154"/>
      <c r="I6850" s="152"/>
    </row>
    <row r="6851" spans="3:9" x14ac:dyDescent="0.2">
      <c r="C6851" s="152"/>
      <c r="D6851" s="152"/>
      <c r="E6851" s="152"/>
      <c r="F6851" s="153"/>
      <c r="G6851" s="153"/>
      <c r="H6851" s="154"/>
      <c r="I6851" s="152"/>
    </row>
    <row r="6852" spans="3:9" x14ac:dyDescent="0.2">
      <c r="C6852" s="152"/>
      <c r="D6852" s="152"/>
      <c r="E6852" s="152"/>
      <c r="F6852" s="153"/>
      <c r="G6852" s="153"/>
      <c r="H6852" s="154"/>
      <c r="I6852" s="152"/>
    </row>
    <row r="6853" spans="3:9" x14ac:dyDescent="0.2">
      <c r="C6853" s="152"/>
      <c r="D6853" s="152"/>
      <c r="E6853" s="152"/>
      <c r="F6853" s="153"/>
      <c r="G6853" s="153"/>
      <c r="H6853" s="154"/>
      <c r="I6853" s="152"/>
    </row>
    <row r="6854" spans="3:9" x14ac:dyDescent="0.2">
      <c r="C6854" s="152"/>
      <c r="D6854" s="152"/>
      <c r="E6854" s="152"/>
      <c r="F6854" s="153"/>
      <c r="G6854" s="153"/>
      <c r="H6854" s="154"/>
      <c r="I6854" s="152"/>
    </row>
    <row r="6855" spans="3:9" x14ac:dyDescent="0.2">
      <c r="C6855" s="152"/>
      <c r="D6855" s="152"/>
      <c r="E6855" s="152"/>
      <c r="F6855" s="153"/>
      <c r="G6855" s="153"/>
      <c r="H6855" s="154"/>
      <c r="I6855" s="152"/>
    </row>
    <row r="6856" spans="3:9" x14ac:dyDescent="0.2">
      <c r="C6856" s="152"/>
      <c r="D6856" s="152"/>
      <c r="E6856" s="152"/>
      <c r="F6856" s="153"/>
      <c r="G6856" s="153"/>
      <c r="H6856" s="154"/>
      <c r="I6856" s="152"/>
    </row>
    <row r="6857" spans="3:9" x14ac:dyDescent="0.2">
      <c r="C6857" s="152"/>
      <c r="D6857" s="152"/>
      <c r="E6857" s="152"/>
      <c r="F6857" s="153"/>
      <c r="G6857" s="153"/>
      <c r="H6857" s="154"/>
      <c r="I6857" s="152"/>
    </row>
    <row r="6858" spans="3:9" x14ac:dyDescent="0.2">
      <c r="C6858" s="152"/>
      <c r="D6858" s="152"/>
      <c r="E6858" s="152"/>
      <c r="F6858" s="153"/>
      <c r="G6858" s="153"/>
      <c r="H6858" s="154"/>
      <c r="I6858" s="152"/>
    </row>
    <row r="6859" spans="3:9" x14ac:dyDescent="0.2">
      <c r="C6859" s="152"/>
      <c r="D6859" s="152"/>
      <c r="E6859" s="152"/>
      <c r="F6859" s="153"/>
      <c r="G6859" s="153"/>
      <c r="H6859" s="154"/>
      <c r="I6859" s="152"/>
    </row>
    <row r="6860" spans="3:9" x14ac:dyDescent="0.2">
      <c r="C6860" s="152"/>
      <c r="D6860" s="152"/>
      <c r="E6860" s="152"/>
      <c r="F6860" s="153"/>
      <c r="G6860" s="153"/>
      <c r="H6860" s="154"/>
      <c r="I6860" s="152"/>
    </row>
    <row r="6861" spans="3:9" x14ac:dyDescent="0.2">
      <c r="C6861" s="152"/>
      <c r="D6861" s="152"/>
      <c r="E6861" s="152"/>
      <c r="F6861" s="153"/>
      <c r="G6861" s="153"/>
      <c r="H6861" s="154"/>
      <c r="I6861" s="152"/>
    </row>
    <row r="6862" spans="3:9" x14ac:dyDescent="0.2">
      <c r="C6862" s="152"/>
      <c r="D6862" s="152"/>
      <c r="E6862" s="152"/>
      <c r="F6862" s="153"/>
      <c r="G6862" s="153"/>
      <c r="H6862" s="154"/>
      <c r="I6862" s="152"/>
    </row>
    <row r="6863" spans="3:9" x14ac:dyDescent="0.2">
      <c r="C6863" s="152"/>
      <c r="D6863" s="152"/>
      <c r="E6863" s="152"/>
      <c r="F6863" s="153"/>
      <c r="G6863" s="153"/>
      <c r="H6863" s="154"/>
      <c r="I6863" s="152"/>
    </row>
    <row r="6864" spans="3:9" x14ac:dyDescent="0.2">
      <c r="C6864" s="152"/>
      <c r="D6864" s="152"/>
      <c r="E6864" s="152"/>
      <c r="F6864" s="153"/>
      <c r="G6864" s="153"/>
      <c r="H6864" s="154"/>
      <c r="I6864" s="152"/>
    </row>
    <row r="6865" spans="3:9" x14ac:dyDescent="0.2">
      <c r="C6865" s="152"/>
      <c r="D6865" s="152"/>
      <c r="E6865" s="152"/>
      <c r="F6865" s="153"/>
      <c r="G6865" s="153"/>
      <c r="H6865" s="154"/>
      <c r="I6865" s="152"/>
    </row>
    <row r="6866" spans="3:9" x14ac:dyDescent="0.2">
      <c r="C6866" s="152"/>
      <c r="D6866" s="152"/>
      <c r="E6866" s="152"/>
      <c r="F6866" s="153"/>
      <c r="G6866" s="153"/>
      <c r="H6866" s="154"/>
      <c r="I6866" s="152"/>
    </row>
    <row r="6867" spans="3:9" x14ac:dyDescent="0.2">
      <c r="C6867" s="152"/>
      <c r="D6867" s="152"/>
      <c r="E6867" s="152"/>
      <c r="F6867" s="153"/>
      <c r="G6867" s="153"/>
      <c r="H6867" s="154"/>
      <c r="I6867" s="152"/>
    </row>
    <row r="6868" spans="3:9" x14ac:dyDescent="0.2">
      <c r="C6868" s="152"/>
      <c r="D6868" s="152"/>
      <c r="E6868" s="152"/>
      <c r="F6868" s="153"/>
      <c r="G6868" s="153"/>
      <c r="H6868" s="154"/>
      <c r="I6868" s="152"/>
    </row>
    <row r="6869" spans="3:9" x14ac:dyDescent="0.2">
      <c r="C6869" s="152"/>
      <c r="D6869" s="152"/>
      <c r="E6869" s="152"/>
      <c r="F6869" s="153"/>
      <c r="G6869" s="153"/>
      <c r="H6869" s="154"/>
      <c r="I6869" s="152"/>
    </row>
    <row r="6870" spans="3:9" x14ac:dyDescent="0.2">
      <c r="C6870" s="152"/>
      <c r="D6870" s="152"/>
      <c r="E6870" s="152"/>
      <c r="F6870" s="153"/>
      <c r="G6870" s="153"/>
      <c r="H6870" s="154"/>
      <c r="I6870" s="152"/>
    </row>
    <row r="6871" spans="3:9" x14ac:dyDescent="0.2">
      <c r="C6871" s="152"/>
      <c r="D6871" s="152"/>
      <c r="E6871" s="152"/>
      <c r="F6871" s="153"/>
      <c r="G6871" s="153"/>
      <c r="H6871" s="154"/>
      <c r="I6871" s="152"/>
    </row>
    <row r="6872" spans="3:9" x14ac:dyDescent="0.2">
      <c r="C6872" s="152"/>
      <c r="D6872" s="152"/>
      <c r="E6872" s="152"/>
      <c r="F6872" s="153"/>
      <c r="G6872" s="153"/>
      <c r="H6872" s="154"/>
      <c r="I6872" s="152"/>
    </row>
    <row r="6873" spans="3:9" x14ac:dyDescent="0.2">
      <c r="C6873" s="152"/>
      <c r="D6873" s="152"/>
      <c r="E6873" s="152"/>
      <c r="F6873" s="153"/>
      <c r="G6873" s="153"/>
      <c r="H6873" s="154"/>
      <c r="I6873" s="152"/>
    </row>
    <row r="6874" spans="3:9" x14ac:dyDescent="0.2">
      <c r="C6874" s="152"/>
      <c r="D6874" s="152"/>
      <c r="E6874" s="152"/>
      <c r="F6874" s="153"/>
      <c r="G6874" s="153"/>
      <c r="H6874" s="154"/>
      <c r="I6874" s="152"/>
    </row>
    <row r="6875" spans="3:9" x14ac:dyDescent="0.2">
      <c r="C6875" s="152"/>
      <c r="D6875" s="152"/>
      <c r="E6875" s="152"/>
      <c r="F6875" s="153"/>
      <c r="G6875" s="153"/>
      <c r="H6875" s="154"/>
      <c r="I6875" s="152"/>
    </row>
    <row r="6876" spans="3:9" x14ac:dyDescent="0.2">
      <c r="C6876" s="152"/>
      <c r="D6876" s="152"/>
      <c r="E6876" s="152"/>
      <c r="F6876" s="153"/>
      <c r="G6876" s="153"/>
      <c r="H6876" s="154"/>
      <c r="I6876" s="152"/>
    </row>
    <row r="6877" spans="3:9" x14ac:dyDescent="0.2">
      <c r="C6877" s="152"/>
      <c r="D6877" s="152"/>
      <c r="E6877" s="152"/>
      <c r="F6877" s="153"/>
      <c r="G6877" s="153"/>
      <c r="H6877" s="154"/>
      <c r="I6877" s="152"/>
    </row>
    <row r="6878" spans="3:9" x14ac:dyDescent="0.2">
      <c r="C6878" s="152"/>
      <c r="D6878" s="152"/>
      <c r="E6878" s="152"/>
      <c r="F6878" s="153"/>
      <c r="G6878" s="153"/>
      <c r="H6878" s="154"/>
      <c r="I6878" s="152"/>
    </row>
    <row r="6879" spans="3:9" x14ac:dyDescent="0.2">
      <c r="C6879" s="152"/>
      <c r="D6879" s="152"/>
      <c r="E6879" s="152"/>
      <c r="F6879" s="153"/>
      <c r="G6879" s="153"/>
      <c r="H6879" s="154"/>
      <c r="I6879" s="152"/>
    </row>
    <row r="6880" spans="3:9" x14ac:dyDescent="0.2">
      <c r="C6880" s="152"/>
      <c r="D6880" s="152"/>
      <c r="E6880" s="152"/>
      <c r="F6880" s="153"/>
      <c r="G6880" s="153"/>
      <c r="H6880" s="154"/>
      <c r="I6880" s="152"/>
    </row>
    <row r="6881" spans="3:9" x14ac:dyDescent="0.2">
      <c r="C6881" s="152"/>
      <c r="D6881" s="152"/>
      <c r="E6881" s="152"/>
      <c r="F6881" s="153"/>
      <c r="G6881" s="153"/>
      <c r="H6881" s="154"/>
      <c r="I6881" s="152"/>
    </row>
    <row r="6882" spans="3:9" x14ac:dyDescent="0.2">
      <c r="C6882" s="152"/>
      <c r="D6882" s="152"/>
      <c r="E6882" s="152"/>
      <c r="F6882" s="153"/>
      <c r="G6882" s="153"/>
      <c r="H6882" s="154"/>
      <c r="I6882" s="152"/>
    </row>
    <row r="6883" spans="3:9" x14ac:dyDescent="0.2">
      <c r="C6883" s="152"/>
      <c r="D6883" s="152"/>
      <c r="E6883" s="152"/>
      <c r="F6883" s="153"/>
      <c r="G6883" s="153"/>
      <c r="H6883" s="154"/>
      <c r="I6883" s="152"/>
    </row>
    <row r="6884" spans="3:9" x14ac:dyDescent="0.2">
      <c r="C6884" s="152"/>
      <c r="D6884" s="152"/>
      <c r="E6884" s="152"/>
      <c r="F6884" s="153"/>
      <c r="G6884" s="153"/>
      <c r="H6884" s="154"/>
      <c r="I6884" s="152"/>
    </row>
    <row r="6885" spans="3:9" x14ac:dyDescent="0.2">
      <c r="C6885" s="152"/>
      <c r="D6885" s="152"/>
      <c r="E6885" s="152"/>
      <c r="F6885" s="153"/>
      <c r="G6885" s="153"/>
      <c r="H6885" s="154"/>
      <c r="I6885" s="152"/>
    </row>
    <row r="6886" spans="3:9" x14ac:dyDescent="0.2">
      <c r="C6886" s="152"/>
      <c r="D6886" s="152"/>
      <c r="E6886" s="152"/>
      <c r="F6886" s="153"/>
      <c r="G6886" s="153"/>
      <c r="H6886" s="154"/>
      <c r="I6886" s="152"/>
    </row>
    <row r="6887" spans="3:9" x14ac:dyDescent="0.2">
      <c r="C6887" s="152"/>
      <c r="D6887" s="152"/>
      <c r="E6887" s="152"/>
      <c r="F6887" s="153"/>
      <c r="G6887" s="153"/>
      <c r="H6887" s="154"/>
      <c r="I6887" s="152"/>
    </row>
    <row r="6888" spans="3:9" x14ac:dyDescent="0.2">
      <c r="C6888" s="152"/>
      <c r="D6888" s="152"/>
      <c r="E6888" s="152"/>
      <c r="F6888" s="153"/>
      <c r="G6888" s="153"/>
      <c r="H6888" s="154"/>
      <c r="I6888" s="152"/>
    </row>
    <row r="6889" spans="3:9" x14ac:dyDescent="0.2">
      <c r="C6889" s="152"/>
      <c r="D6889" s="152"/>
      <c r="E6889" s="152"/>
      <c r="F6889" s="153"/>
      <c r="G6889" s="153"/>
      <c r="H6889" s="154"/>
      <c r="I6889" s="152"/>
    </row>
    <row r="6890" spans="3:9" x14ac:dyDescent="0.2">
      <c r="C6890" s="152"/>
      <c r="D6890" s="152"/>
      <c r="E6890" s="152"/>
      <c r="F6890" s="153"/>
      <c r="G6890" s="153"/>
      <c r="H6890" s="154"/>
      <c r="I6890" s="152"/>
    </row>
    <row r="6891" spans="3:9" x14ac:dyDescent="0.2">
      <c r="C6891" s="152"/>
      <c r="D6891" s="152"/>
      <c r="E6891" s="152"/>
      <c r="F6891" s="153"/>
      <c r="G6891" s="153"/>
      <c r="H6891" s="154"/>
      <c r="I6891" s="152"/>
    </row>
    <row r="6892" spans="3:9" x14ac:dyDescent="0.2">
      <c r="C6892" s="152"/>
      <c r="D6892" s="152"/>
      <c r="E6892" s="152"/>
      <c r="F6892" s="153"/>
      <c r="G6892" s="153"/>
      <c r="H6892" s="154"/>
      <c r="I6892" s="152"/>
    </row>
    <row r="6893" spans="3:9" x14ac:dyDescent="0.2">
      <c r="C6893" s="152"/>
      <c r="D6893" s="152"/>
      <c r="E6893" s="152"/>
      <c r="F6893" s="153"/>
      <c r="G6893" s="153"/>
      <c r="H6893" s="154"/>
      <c r="I6893" s="152"/>
    </row>
    <row r="6894" spans="3:9" x14ac:dyDescent="0.2">
      <c r="C6894" s="152"/>
      <c r="D6894" s="152"/>
      <c r="E6894" s="152"/>
      <c r="F6894" s="153"/>
      <c r="G6894" s="153"/>
      <c r="H6894" s="154"/>
      <c r="I6894" s="152"/>
    </row>
    <row r="6895" spans="3:9" x14ac:dyDescent="0.2">
      <c r="C6895" s="152"/>
      <c r="D6895" s="152"/>
      <c r="E6895" s="152"/>
      <c r="F6895" s="153"/>
      <c r="G6895" s="153"/>
      <c r="H6895" s="154"/>
      <c r="I6895" s="152"/>
    </row>
    <row r="6896" spans="3:9" x14ac:dyDescent="0.2">
      <c r="C6896" s="152"/>
      <c r="D6896" s="152"/>
      <c r="E6896" s="152"/>
      <c r="F6896" s="153"/>
      <c r="G6896" s="153"/>
      <c r="H6896" s="154"/>
      <c r="I6896" s="152"/>
    </row>
    <row r="6897" spans="3:9" x14ac:dyDescent="0.2">
      <c r="C6897" s="152"/>
      <c r="D6897" s="152"/>
      <c r="E6897" s="152"/>
      <c r="F6897" s="153"/>
      <c r="G6897" s="153"/>
      <c r="H6897" s="154"/>
      <c r="I6897" s="152"/>
    </row>
    <row r="6898" spans="3:9" x14ac:dyDescent="0.2">
      <c r="C6898" s="152"/>
      <c r="D6898" s="152"/>
      <c r="E6898" s="152"/>
      <c r="F6898" s="153"/>
      <c r="G6898" s="153"/>
      <c r="H6898" s="154"/>
      <c r="I6898" s="152"/>
    </row>
    <row r="6899" spans="3:9" x14ac:dyDescent="0.2">
      <c r="C6899" s="152"/>
      <c r="D6899" s="152"/>
      <c r="E6899" s="152"/>
      <c r="F6899" s="153"/>
      <c r="G6899" s="153"/>
      <c r="H6899" s="154"/>
      <c r="I6899" s="152"/>
    </row>
    <row r="6900" spans="3:9" x14ac:dyDescent="0.2">
      <c r="C6900" s="152"/>
      <c r="D6900" s="152"/>
      <c r="E6900" s="152"/>
      <c r="F6900" s="153"/>
      <c r="G6900" s="153"/>
      <c r="H6900" s="154"/>
      <c r="I6900" s="152"/>
    </row>
    <row r="6901" spans="3:9" x14ac:dyDescent="0.2">
      <c r="C6901" s="152"/>
      <c r="D6901" s="152"/>
      <c r="E6901" s="152"/>
      <c r="F6901" s="153"/>
      <c r="G6901" s="153"/>
      <c r="H6901" s="154"/>
      <c r="I6901" s="152"/>
    </row>
    <row r="6902" spans="3:9" x14ac:dyDescent="0.2">
      <c r="C6902" s="152"/>
      <c r="D6902" s="152"/>
      <c r="E6902" s="152"/>
      <c r="F6902" s="153"/>
      <c r="G6902" s="153"/>
      <c r="H6902" s="154"/>
      <c r="I6902" s="152"/>
    </row>
    <row r="6903" spans="3:9" x14ac:dyDescent="0.2">
      <c r="C6903" s="152"/>
      <c r="D6903" s="152"/>
      <c r="E6903" s="152"/>
      <c r="F6903" s="153"/>
      <c r="G6903" s="153"/>
      <c r="H6903" s="154"/>
      <c r="I6903" s="152"/>
    </row>
    <row r="6904" spans="3:9" x14ac:dyDescent="0.2">
      <c r="C6904" s="152"/>
      <c r="D6904" s="152"/>
      <c r="E6904" s="152"/>
      <c r="F6904" s="153"/>
      <c r="G6904" s="153"/>
      <c r="H6904" s="154"/>
      <c r="I6904" s="152"/>
    </row>
    <row r="6905" spans="3:9" x14ac:dyDescent="0.2">
      <c r="C6905" s="152"/>
      <c r="D6905" s="152"/>
      <c r="E6905" s="152"/>
      <c r="F6905" s="153"/>
      <c r="G6905" s="153"/>
      <c r="H6905" s="154"/>
      <c r="I6905" s="152"/>
    </row>
    <row r="6906" spans="3:9" x14ac:dyDescent="0.2">
      <c r="C6906" s="152"/>
      <c r="D6906" s="152"/>
      <c r="E6906" s="152"/>
      <c r="F6906" s="153"/>
      <c r="G6906" s="153"/>
      <c r="H6906" s="154"/>
      <c r="I6906" s="152"/>
    </row>
    <row r="6907" spans="3:9" x14ac:dyDescent="0.2">
      <c r="C6907" s="152"/>
      <c r="D6907" s="152"/>
      <c r="E6907" s="152"/>
      <c r="F6907" s="153"/>
      <c r="G6907" s="153"/>
      <c r="H6907" s="154"/>
      <c r="I6907" s="152"/>
    </row>
    <row r="6908" spans="3:9" x14ac:dyDescent="0.2">
      <c r="C6908" s="152"/>
      <c r="D6908" s="152"/>
      <c r="E6908" s="152"/>
      <c r="F6908" s="153"/>
      <c r="G6908" s="153"/>
      <c r="H6908" s="154"/>
      <c r="I6908" s="152"/>
    </row>
    <row r="6909" spans="3:9" x14ac:dyDescent="0.2">
      <c r="C6909" s="152"/>
      <c r="D6909" s="152"/>
      <c r="E6909" s="152"/>
      <c r="F6909" s="153"/>
      <c r="G6909" s="153"/>
      <c r="H6909" s="154"/>
      <c r="I6909" s="152"/>
    </row>
    <row r="6910" spans="3:9" x14ac:dyDescent="0.2">
      <c r="C6910" s="152"/>
      <c r="D6910" s="152"/>
      <c r="E6910" s="152"/>
      <c r="F6910" s="153"/>
      <c r="G6910" s="153"/>
      <c r="H6910" s="154"/>
      <c r="I6910" s="152"/>
    </row>
    <row r="6911" spans="3:9" x14ac:dyDescent="0.2">
      <c r="C6911" s="152"/>
      <c r="D6911" s="152"/>
      <c r="E6911" s="152"/>
      <c r="F6911" s="153"/>
      <c r="G6911" s="153"/>
      <c r="H6911" s="154"/>
      <c r="I6911" s="152"/>
    </row>
    <row r="6912" spans="3:9" x14ac:dyDescent="0.2">
      <c r="C6912" s="152"/>
      <c r="D6912" s="152"/>
      <c r="E6912" s="152"/>
      <c r="F6912" s="153"/>
      <c r="G6912" s="153"/>
      <c r="H6912" s="154"/>
      <c r="I6912" s="152"/>
    </row>
    <row r="6913" spans="3:9" x14ac:dyDescent="0.2">
      <c r="C6913" s="152"/>
      <c r="D6913" s="152"/>
      <c r="E6913" s="152"/>
      <c r="F6913" s="153"/>
      <c r="G6913" s="153"/>
      <c r="H6913" s="154"/>
      <c r="I6913" s="152"/>
    </row>
    <row r="6914" spans="3:9" x14ac:dyDescent="0.2">
      <c r="C6914" s="152"/>
      <c r="D6914" s="152"/>
      <c r="E6914" s="152"/>
      <c r="F6914" s="153"/>
      <c r="G6914" s="153"/>
      <c r="H6914" s="154"/>
      <c r="I6914" s="152"/>
    </row>
    <row r="6915" spans="3:9" x14ac:dyDescent="0.2">
      <c r="C6915" s="152"/>
      <c r="D6915" s="152"/>
      <c r="E6915" s="152"/>
      <c r="F6915" s="153"/>
      <c r="G6915" s="153"/>
      <c r="H6915" s="154"/>
      <c r="I6915" s="152"/>
    </row>
    <row r="6916" spans="3:9" x14ac:dyDescent="0.2">
      <c r="C6916" s="152"/>
      <c r="D6916" s="152"/>
      <c r="E6916" s="152"/>
      <c r="F6916" s="153"/>
      <c r="G6916" s="153"/>
      <c r="H6916" s="154"/>
      <c r="I6916" s="152"/>
    </row>
    <row r="6917" spans="3:9" x14ac:dyDescent="0.2">
      <c r="C6917" s="152"/>
      <c r="D6917" s="152"/>
      <c r="E6917" s="152"/>
      <c r="F6917" s="153"/>
      <c r="G6917" s="153"/>
      <c r="H6917" s="154"/>
      <c r="I6917" s="152"/>
    </row>
    <row r="6918" spans="3:9" x14ac:dyDescent="0.2">
      <c r="C6918" s="152"/>
      <c r="D6918" s="152"/>
      <c r="E6918" s="152"/>
      <c r="F6918" s="153"/>
      <c r="G6918" s="153"/>
      <c r="H6918" s="154"/>
      <c r="I6918" s="152"/>
    </row>
    <row r="6919" spans="3:9" x14ac:dyDescent="0.2">
      <c r="C6919" s="152"/>
      <c r="D6919" s="152"/>
      <c r="E6919" s="152"/>
      <c r="F6919" s="153"/>
      <c r="G6919" s="153"/>
      <c r="H6919" s="154"/>
      <c r="I6919" s="152"/>
    </row>
    <row r="6920" spans="3:9" x14ac:dyDescent="0.2">
      <c r="C6920" s="152"/>
      <c r="D6920" s="152"/>
      <c r="E6920" s="152"/>
      <c r="F6920" s="153"/>
      <c r="G6920" s="153"/>
      <c r="H6920" s="154"/>
      <c r="I6920" s="152"/>
    </row>
    <row r="6921" spans="3:9" x14ac:dyDescent="0.2">
      <c r="C6921" s="152"/>
      <c r="D6921" s="152"/>
      <c r="E6921" s="152"/>
      <c r="F6921" s="153"/>
      <c r="G6921" s="153"/>
      <c r="H6921" s="154"/>
      <c r="I6921" s="152"/>
    </row>
    <row r="6922" spans="3:9" x14ac:dyDescent="0.2">
      <c r="C6922" s="152"/>
      <c r="D6922" s="152"/>
      <c r="E6922" s="152"/>
      <c r="F6922" s="153"/>
      <c r="G6922" s="153"/>
      <c r="H6922" s="154"/>
      <c r="I6922" s="152"/>
    </row>
    <row r="6923" spans="3:9" x14ac:dyDescent="0.2">
      <c r="C6923" s="152"/>
      <c r="D6923" s="152"/>
      <c r="E6923" s="152"/>
      <c r="F6923" s="153"/>
      <c r="G6923" s="153"/>
      <c r="H6923" s="154"/>
      <c r="I6923" s="152"/>
    </row>
    <row r="6924" spans="3:9" x14ac:dyDescent="0.2">
      <c r="C6924" s="152"/>
      <c r="D6924" s="152"/>
      <c r="E6924" s="152"/>
      <c r="F6924" s="153"/>
      <c r="G6924" s="153"/>
      <c r="H6924" s="154"/>
      <c r="I6924" s="152"/>
    </row>
    <row r="6925" spans="3:9" x14ac:dyDescent="0.2">
      <c r="C6925" s="152"/>
      <c r="D6925" s="152"/>
      <c r="E6925" s="152"/>
      <c r="F6925" s="153"/>
      <c r="G6925" s="153"/>
      <c r="H6925" s="154"/>
      <c r="I6925" s="152"/>
    </row>
    <row r="6926" spans="3:9" x14ac:dyDescent="0.2">
      <c r="C6926" s="152"/>
      <c r="D6926" s="152"/>
      <c r="E6926" s="152"/>
      <c r="F6926" s="153"/>
      <c r="G6926" s="153"/>
      <c r="H6926" s="154"/>
      <c r="I6926" s="152"/>
    </row>
    <row r="6927" spans="3:9" x14ac:dyDescent="0.2">
      <c r="C6927" s="152"/>
      <c r="D6927" s="152"/>
      <c r="E6927" s="152"/>
      <c r="F6927" s="153"/>
      <c r="G6927" s="153"/>
      <c r="H6927" s="154"/>
      <c r="I6927" s="152"/>
    </row>
    <row r="6928" spans="3:9" x14ac:dyDescent="0.2">
      <c r="C6928" s="152"/>
      <c r="D6928" s="152"/>
      <c r="E6928" s="152"/>
      <c r="F6928" s="153"/>
      <c r="G6928" s="153"/>
      <c r="H6928" s="154"/>
      <c r="I6928" s="152"/>
    </row>
    <row r="6929" spans="3:9" x14ac:dyDescent="0.2">
      <c r="C6929" s="152"/>
      <c r="D6929" s="152"/>
      <c r="E6929" s="152"/>
      <c r="F6929" s="153"/>
      <c r="G6929" s="153"/>
      <c r="H6929" s="154"/>
      <c r="I6929" s="152"/>
    </row>
    <row r="6930" spans="3:9" x14ac:dyDescent="0.2">
      <c r="C6930" s="152"/>
      <c r="D6930" s="152"/>
      <c r="E6930" s="152"/>
      <c r="F6930" s="153"/>
      <c r="G6930" s="153"/>
      <c r="H6930" s="154"/>
      <c r="I6930" s="152"/>
    </row>
    <row r="6931" spans="3:9" x14ac:dyDescent="0.2">
      <c r="C6931" s="152"/>
      <c r="D6931" s="152"/>
      <c r="E6931" s="152"/>
      <c r="F6931" s="153"/>
      <c r="G6931" s="153"/>
      <c r="H6931" s="154"/>
      <c r="I6931" s="152"/>
    </row>
    <row r="6932" spans="3:9" x14ac:dyDescent="0.2">
      <c r="C6932" s="152"/>
      <c r="D6932" s="152"/>
      <c r="E6932" s="152"/>
      <c r="F6932" s="153"/>
      <c r="G6932" s="153"/>
      <c r="H6932" s="154"/>
      <c r="I6932" s="152"/>
    </row>
    <row r="6933" spans="3:9" x14ac:dyDescent="0.2">
      <c r="C6933" s="152"/>
      <c r="D6933" s="152"/>
      <c r="E6933" s="152"/>
      <c r="F6933" s="153"/>
      <c r="G6933" s="153"/>
      <c r="H6933" s="154"/>
      <c r="I6933" s="152"/>
    </row>
    <row r="6934" spans="3:9" x14ac:dyDescent="0.2">
      <c r="C6934" s="152"/>
      <c r="D6934" s="152"/>
      <c r="E6934" s="152"/>
      <c r="F6934" s="153"/>
      <c r="G6934" s="153"/>
      <c r="H6934" s="154"/>
      <c r="I6934" s="152"/>
    </row>
    <row r="6935" spans="3:9" x14ac:dyDescent="0.2">
      <c r="C6935" s="152"/>
      <c r="D6935" s="152"/>
      <c r="E6935" s="152"/>
      <c r="F6935" s="153"/>
      <c r="G6935" s="153"/>
      <c r="H6935" s="154"/>
      <c r="I6935" s="152"/>
    </row>
    <row r="6936" spans="3:9" x14ac:dyDescent="0.2">
      <c r="C6936" s="152"/>
      <c r="D6936" s="152"/>
      <c r="E6936" s="152"/>
      <c r="F6936" s="153"/>
      <c r="G6936" s="153"/>
      <c r="H6936" s="154"/>
      <c r="I6936" s="152"/>
    </row>
    <row r="6937" spans="3:9" x14ac:dyDescent="0.2">
      <c r="C6937" s="152"/>
      <c r="D6937" s="152"/>
      <c r="E6937" s="152"/>
      <c r="F6937" s="153"/>
      <c r="G6937" s="153"/>
      <c r="H6937" s="154"/>
      <c r="I6937" s="152"/>
    </row>
    <row r="6938" spans="3:9" x14ac:dyDescent="0.2">
      <c r="C6938" s="152"/>
      <c r="D6938" s="152"/>
      <c r="E6938" s="152"/>
      <c r="F6938" s="153"/>
      <c r="G6938" s="153"/>
      <c r="H6938" s="154"/>
      <c r="I6938" s="152"/>
    </row>
    <row r="6939" spans="3:9" x14ac:dyDescent="0.2">
      <c r="C6939" s="152"/>
      <c r="D6939" s="152"/>
      <c r="E6939" s="152"/>
      <c r="F6939" s="153"/>
      <c r="G6939" s="153"/>
      <c r="H6939" s="154"/>
      <c r="I6939" s="152"/>
    </row>
    <row r="6940" spans="3:9" x14ac:dyDescent="0.2">
      <c r="C6940" s="152"/>
      <c r="D6940" s="152"/>
      <c r="E6940" s="152"/>
      <c r="F6940" s="153"/>
      <c r="G6940" s="153"/>
      <c r="H6940" s="154"/>
      <c r="I6940" s="152"/>
    </row>
    <row r="6941" spans="3:9" x14ac:dyDescent="0.2">
      <c r="C6941" s="152"/>
      <c r="D6941" s="152"/>
      <c r="E6941" s="152"/>
      <c r="F6941" s="153"/>
      <c r="G6941" s="153"/>
      <c r="H6941" s="154"/>
      <c r="I6941" s="152"/>
    </row>
    <row r="6942" spans="3:9" x14ac:dyDescent="0.2">
      <c r="C6942" s="152"/>
      <c r="D6942" s="152"/>
      <c r="E6942" s="152"/>
      <c r="F6942" s="153"/>
      <c r="G6942" s="153"/>
      <c r="H6942" s="154"/>
      <c r="I6942" s="152"/>
    </row>
    <row r="6943" spans="3:9" x14ac:dyDescent="0.2">
      <c r="C6943" s="152"/>
      <c r="D6943" s="152"/>
      <c r="E6943" s="152"/>
      <c r="F6943" s="153"/>
      <c r="G6943" s="153"/>
      <c r="H6943" s="154"/>
      <c r="I6943" s="152"/>
    </row>
    <row r="6944" spans="3:9" x14ac:dyDescent="0.2">
      <c r="C6944" s="152"/>
      <c r="D6944" s="152"/>
      <c r="E6944" s="152"/>
      <c r="F6944" s="153"/>
      <c r="G6944" s="153"/>
      <c r="H6944" s="154"/>
      <c r="I6944" s="152"/>
    </row>
    <row r="6945" spans="3:9" x14ac:dyDescent="0.2">
      <c r="C6945" s="152"/>
      <c r="D6945" s="152"/>
      <c r="E6945" s="152"/>
      <c r="F6945" s="153"/>
      <c r="G6945" s="153"/>
      <c r="H6945" s="154"/>
      <c r="I6945" s="152"/>
    </row>
    <row r="6946" spans="3:9" x14ac:dyDescent="0.2">
      <c r="C6946" s="152"/>
      <c r="D6946" s="152"/>
      <c r="E6946" s="152"/>
      <c r="F6946" s="153"/>
      <c r="G6946" s="153"/>
      <c r="H6946" s="154"/>
      <c r="I6946" s="152"/>
    </row>
    <row r="6947" spans="3:9" x14ac:dyDescent="0.2">
      <c r="C6947" s="152"/>
      <c r="D6947" s="152"/>
      <c r="E6947" s="152"/>
      <c r="F6947" s="153"/>
      <c r="G6947" s="153"/>
      <c r="H6947" s="154"/>
      <c r="I6947" s="152"/>
    </row>
    <row r="6948" spans="3:9" x14ac:dyDescent="0.2">
      <c r="C6948" s="152"/>
      <c r="D6948" s="152"/>
      <c r="E6948" s="152"/>
      <c r="F6948" s="153"/>
      <c r="G6948" s="153"/>
      <c r="H6948" s="154"/>
      <c r="I6948" s="152"/>
    </row>
    <row r="6949" spans="3:9" x14ac:dyDescent="0.2">
      <c r="C6949" s="152"/>
      <c r="D6949" s="152"/>
      <c r="E6949" s="152"/>
      <c r="F6949" s="153"/>
      <c r="G6949" s="153"/>
      <c r="H6949" s="154"/>
      <c r="I6949" s="152"/>
    </row>
    <row r="6950" spans="3:9" x14ac:dyDescent="0.2">
      <c r="C6950" s="152"/>
      <c r="D6950" s="152"/>
      <c r="E6950" s="152"/>
      <c r="F6950" s="153"/>
      <c r="G6950" s="153"/>
      <c r="H6950" s="154"/>
      <c r="I6950" s="152"/>
    </row>
    <row r="6951" spans="3:9" x14ac:dyDescent="0.2">
      <c r="C6951" s="152"/>
      <c r="D6951" s="152"/>
      <c r="E6951" s="152"/>
      <c r="F6951" s="153"/>
      <c r="G6951" s="153"/>
      <c r="H6951" s="154"/>
      <c r="I6951" s="152"/>
    </row>
    <row r="6952" spans="3:9" x14ac:dyDescent="0.2">
      <c r="C6952" s="152"/>
      <c r="D6952" s="152"/>
      <c r="E6952" s="152"/>
      <c r="F6952" s="153"/>
      <c r="G6952" s="153"/>
      <c r="H6952" s="154"/>
      <c r="I6952" s="152"/>
    </row>
    <row r="6953" spans="3:9" x14ac:dyDescent="0.2">
      <c r="C6953" s="152"/>
      <c r="D6953" s="152"/>
      <c r="E6953" s="152"/>
      <c r="F6953" s="153"/>
      <c r="G6953" s="153"/>
      <c r="H6953" s="154"/>
      <c r="I6953" s="152"/>
    </row>
    <row r="6954" spans="3:9" x14ac:dyDescent="0.2">
      <c r="C6954" s="152"/>
      <c r="D6954" s="152"/>
      <c r="E6954" s="152"/>
      <c r="F6954" s="153"/>
      <c r="G6954" s="153"/>
      <c r="H6954" s="154"/>
      <c r="I6954" s="152"/>
    </row>
    <row r="6955" spans="3:9" x14ac:dyDescent="0.2">
      <c r="C6955" s="152"/>
      <c r="D6955" s="152"/>
      <c r="E6955" s="152"/>
      <c r="F6955" s="153"/>
      <c r="G6955" s="153"/>
      <c r="H6955" s="154"/>
      <c r="I6955" s="152"/>
    </row>
    <row r="6956" spans="3:9" x14ac:dyDescent="0.2">
      <c r="C6956" s="152"/>
      <c r="D6956" s="152"/>
      <c r="E6956" s="152"/>
      <c r="F6956" s="153"/>
      <c r="G6956" s="153"/>
      <c r="H6956" s="154"/>
      <c r="I6956" s="152"/>
    </row>
    <row r="6957" spans="3:9" x14ac:dyDescent="0.2">
      <c r="C6957" s="152"/>
      <c r="D6957" s="152"/>
      <c r="E6957" s="152"/>
      <c r="F6957" s="153"/>
      <c r="G6957" s="153"/>
      <c r="H6957" s="154"/>
      <c r="I6957" s="152"/>
    </row>
    <row r="6958" spans="3:9" x14ac:dyDescent="0.2">
      <c r="C6958" s="152"/>
      <c r="D6958" s="152"/>
      <c r="E6958" s="152"/>
      <c r="F6958" s="153"/>
      <c r="G6958" s="153"/>
      <c r="H6958" s="154"/>
      <c r="I6958" s="152"/>
    </row>
    <row r="6959" spans="3:9" x14ac:dyDescent="0.2">
      <c r="C6959" s="152"/>
      <c r="D6959" s="152"/>
      <c r="E6959" s="152"/>
      <c r="F6959" s="153"/>
      <c r="G6959" s="153"/>
      <c r="H6959" s="154"/>
      <c r="I6959" s="152"/>
    </row>
    <row r="6960" spans="3:9" x14ac:dyDescent="0.2">
      <c r="C6960" s="152"/>
      <c r="D6960" s="152"/>
      <c r="E6960" s="152"/>
      <c r="F6960" s="153"/>
      <c r="G6960" s="153"/>
      <c r="H6960" s="154"/>
      <c r="I6960" s="152"/>
    </row>
    <row r="6961" spans="3:9" x14ac:dyDescent="0.2">
      <c r="C6961" s="152"/>
      <c r="D6961" s="152"/>
      <c r="E6961" s="152"/>
      <c r="F6961" s="153"/>
      <c r="G6961" s="153"/>
      <c r="H6961" s="154"/>
      <c r="I6961" s="152"/>
    </row>
    <row r="6962" spans="3:9" x14ac:dyDescent="0.2">
      <c r="C6962" s="152"/>
      <c r="D6962" s="152"/>
      <c r="E6962" s="152"/>
      <c r="F6962" s="153"/>
      <c r="G6962" s="153"/>
      <c r="H6962" s="154"/>
      <c r="I6962" s="152"/>
    </row>
    <row r="6963" spans="3:9" x14ac:dyDescent="0.2">
      <c r="C6963" s="152"/>
      <c r="D6963" s="152"/>
      <c r="E6963" s="152"/>
      <c r="F6963" s="153"/>
      <c r="G6963" s="153"/>
      <c r="H6963" s="154"/>
      <c r="I6963" s="152"/>
    </row>
    <row r="6964" spans="3:9" x14ac:dyDescent="0.2">
      <c r="C6964" s="152"/>
      <c r="D6964" s="152"/>
      <c r="E6964" s="152"/>
      <c r="F6964" s="153"/>
      <c r="G6964" s="153"/>
      <c r="H6964" s="154"/>
      <c r="I6964" s="152"/>
    </row>
    <row r="6965" spans="3:9" x14ac:dyDescent="0.2">
      <c r="C6965" s="152"/>
      <c r="D6965" s="152"/>
      <c r="E6965" s="152"/>
      <c r="F6965" s="153"/>
      <c r="G6965" s="153"/>
      <c r="H6965" s="154"/>
      <c r="I6965" s="152"/>
    </row>
    <row r="6966" spans="3:9" x14ac:dyDescent="0.2">
      <c r="C6966" s="152"/>
      <c r="D6966" s="152"/>
      <c r="E6966" s="152"/>
      <c r="F6966" s="153"/>
      <c r="G6966" s="153"/>
      <c r="H6966" s="154"/>
      <c r="I6966" s="152"/>
    </row>
    <row r="6967" spans="3:9" x14ac:dyDescent="0.2">
      <c r="C6967" s="152"/>
      <c r="D6967" s="152"/>
      <c r="E6967" s="152"/>
      <c r="F6967" s="153"/>
      <c r="G6967" s="153"/>
      <c r="H6967" s="154"/>
      <c r="I6967" s="152"/>
    </row>
    <row r="6968" spans="3:9" x14ac:dyDescent="0.2">
      <c r="C6968" s="152"/>
      <c r="D6968" s="152"/>
      <c r="E6968" s="152"/>
      <c r="F6968" s="153"/>
      <c r="G6968" s="153"/>
      <c r="H6968" s="154"/>
      <c r="I6968" s="152"/>
    </row>
    <row r="6969" spans="3:9" x14ac:dyDescent="0.2">
      <c r="C6969" s="152"/>
      <c r="D6969" s="152"/>
      <c r="E6969" s="152"/>
      <c r="F6969" s="153"/>
      <c r="G6969" s="153"/>
      <c r="H6969" s="154"/>
      <c r="I6969" s="152"/>
    </row>
    <row r="6970" spans="3:9" x14ac:dyDescent="0.2">
      <c r="C6970" s="152"/>
      <c r="D6970" s="152"/>
      <c r="E6970" s="152"/>
      <c r="F6970" s="153"/>
      <c r="G6970" s="153"/>
      <c r="H6970" s="154"/>
      <c r="I6970" s="152"/>
    </row>
    <row r="6971" spans="3:9" x14ac:dyDescent="0.2">
      <c r="C6971" s="152"/>
      <c r="D6971" s="152"/>
      <c r="E6971" s="152"/>
      <c r="F6971" s="153"/>
      <c r="G6971" s="153"/>
      <c r="H6971" s="154"/>
      <c r="I6971" s="152"/>
    </row>
    <row r="6972" spans="3:9" x14ac:dyDescent="0.2">
      <c r="C6972" s="152"/>
      <c r="D6972" s="152"/>
      <c r="E6972" s="152"/>
      <c r="F6972" s="153"/>
      <c r="G6972" s="153"/>
      <c r="H6972" s="154"/>
      <c r="I6972" s="152"/>
    </row>
    <row r="6973" spans="3:9" x14ac:dyDescent="0.2">
      <c r="C6973" s="152"/>
      <c r="D6973" s="152"/>
      <c r="E6973" s="152"/>
      <c r="F6973" s="153"/>
      <c r="G6973" s="153"/>
      <c r="H6973" s="154"/>
      <c r="I6973" s="152"/>
    </row>
    <row r="6974" spans="3:9" x14ac:dyDescent="0.2">
      <c r="C6974" s="152"/>
      <c r="D6974" s="152"/>
      <c r="E6974" s="152"/>
      <c r="F6974" s="153"/>
      <c r="G6974" s="153"/>
      <c r="H6974" s="154"/>
      <c r="I6974" s="152"/>
    </row>
    <row r="6975" spans="3:9" x14ac:dyDescent="0.2">
      <c r="C6975" s="152"/>
      <c r="D6975" s="152"/>
      <c r="E6975" s="152"/>
      <c r="F6975" s="153"/>
      <c r="G6975" s="153"/>
      <c r="H6975" s="154"/>
      <c r="I6975" s="152"/>
    </row>
    <row r="6976" spans="3:9" x14ac:dyDescent="0.2">
      <c r="C6976" s="152"/>
      <c r="D6976" s="152"/>
      <c r="E6976" s="152"/>
      <c r="F6976" s="153"/>
      <c r="G6976" s="153"/>
      <c r="H6976" s="154"/>
      <c r="I6976" s="152"/>
    </row>
    <row r="6977" spans="3:9" x14ac:dyDescent="0.2">
      <c r="C6977" s="152"/>
      <c r="D6977" s="152"/>
      <c r="E6977" s="152"/>
      <c r="F6977" s="153"/>
      <c r="G6977" s="153"/>
      <c r="H6977" s="154"/>
      <c r="I6977" s="152"/>
    </row>
    <row r="6978" spans="3:9" x14ac:dyDescent="0.2">
      <c r="C6978" s="152"/>
      <c r="D6978" s="152"/>
      <c r="E6978" s="152"/>
      <c r="F6978" s="153"/>
      <c r="G6978" s="153"/>
      <c r="H6978" s="154"/>
      <c r="I6978" s="152"/>
    </row>
    <row r="6979" spans="3:9" x14ac:dyDescent="0.2">
      <c r="C6979" s="152"/>
      <c r="D6979" s="152"/>
      <c r="E6979" s="152"/>
      <c r="F6979" s="153"/>
      <c r="G6979" s="153"/>
      <c r="H6979" s="154"/>
      <c r="I6979" s="152"/>
    </row>
    <row r="6980" spans="3:9" x14ac:dyDescent="0.2">
      <c r="C6980" s="152"/>
      <c r="D6980" s="152"/>
      <c r="E6980" s="152"/>
      <c r="F6980" s="153"/>
      <c r="G6980" s="153"/>
      <c r="H6980" s="154"/>
      <c r="I6980" s="152"/>
    </row>
    <row r="6981" spans="3:9" x14ac:dyDescent="0.2">
      <c r="C6981" s="152"/>
      <c r="D6981" s="152"/>
      <c r="E6981" s="152"/>
      <c r="F6981" s="153"/>
      <c r="G6981" s="153"/>
      <c r="H6981" s="154"/>
      <c r="I6981" s="152"/>
    </row>
    <row r="6982" spans="3:9" x14ac:dyDescent="0.2">
      <c r="C6982" s="152"/>
      <c r="D6982" s="152"/>
      <c r="E6982" s="152"/>
      <c r="F6982" s="153"/>
      <c r="G6982" s="153"/>
      <c r="H6982" s="154"/>
      <c r="I6982" s="152"/>
    </row>
    <row r="6983" spans="3:9" x14ac:dyDescent="0.2">
      <c r="C6983" s="152"/>
      <c r="D6983" s="152"/>
      <c r="E6983" s="152"/>
      <c r="F6983" s="153"/>
      <c r="G6983" s="153"/>
      <c r="H6983" s="154"/>
      <c r="I6983" s="152"/>
    </row>
    <row r="6984" spans="3:9" x14ac:dyDescent="0.2">
      <c r="C6984" s="152"/>
      <c r="D6984" s="152"/>
      <c r="E6984" s="152"/>
      <c r="F6984" s="153"/>
      <c r="G6984" s="153"/>
      <c r="H6984" s="154"/>
      <c r="I6984" s="152"/>
    </row>
    <row r="6985" spans="3:9" x14ac:dyDescent="0.2">
      <c r="C6985" s="152"/>
      <c r="D6985" s="152"/>
      <c r="E6985" s="152"/>
      <c r="F6985" s="153"/>
      <c r="G6985" s="153"/>
      <c r="H6985" s="154"/>
      <c r="I6985" s="152"/>
    </row>
    <row r="6986" spans="3:9" x14ac:dyDescent="0.2">
      <c r="C6986" s="152"/>
      <c r="D6986" s="152"/>
      <c r="E6986" s="152"/>
      <c r="F6986" s="153"/>
      <c r="G6986" s="153"/>
      <c r="H6986" s="154"/>
      <c r="I6986" s="152"/>
    </row>
    <row r="6987" spans="3:9" x14ac:dyDescent="0.2">
      <c r="C6987" s="152"/>
      <c r="D6987" s="152"/>
      <c r="E6987" s="152"/>
      <c r="F6987" s="153"/>
      <c r="G6987" s="153"/>
      <c r="H6987" s="154"/>
      <c r="I6987" s="152"/>
    </row>
    <row r="6988" spans="3:9" x14ac:dyDescent="0.2">
      <c r="C6988" s="152"/>
      <c r="D6988" s="152"/>
      <c r="E6988" s="152"/>
      <c r="F6988" s="153"/>
      <c r="G6988" s="153"/>
      <c r="H6988" s="154"/>
      <c r="I6988" s="152"/>
    </row>
    <row r="6989" spans="3:9" x14ac:dyDescent="0.2">
      <c r="C6989" s="152"/>
      <c r="D6989" s="152"/>
      <c r="E6989" s="152"/>
      <c r="F6989" s="153"/>
      <c r="G6989" s="153"/>
      <c r="H6989" s="154"/>
      <c r="I6989" s="152"/>
    </row>
    <row r="6990" spans="3:9" x14ac:dyDescent="0.2">
      <c r="C6990" s="152"/>
      <c r="D6990" s="152"/>
      <c r="E6990" s="152"/>
      <c r="F6990" s="153"/>
      <c r="G6990" s="153"/>
      <c r="H6990" s="154"/>
      <c r="I6990" s="152"/>
    </row>
    <row r="6991" spans="3:9" x14ac:dyDescent="0.2">
      <c r="C6991" s="152"/>
      <c r="D6991" s="152"/>
      <c r="E6991" s="152"/>
      <c r="F6991" s="153"/>
      <c r="G6991" s="153"/>
      <c r="H6991" s="154"/>
      <c r="I6991" s="152"/>
    </row>
    <row r="6992" spans="3:9" x14ac:dyDescent="0.2">
      <c r="C6992" s="152"/>
      <c r="D6992" s="152"/>
      <c r="E6992" s="152"/>
      <c r="F6992" s="153"/>
      <c r="G6992" s="153"/>
      <c r="H6992" s="154"/>
      <c r="I6992" s="152"/>
    </row>
    <row r="6993" spans="3:9" x14ac:dyDescent="0.2">
      <c r="C6993" s="152"/>
      <c r="D6993" s="152"/>
      <c r="E6993" s="152"/>
      <c r="F6993" s="153"/>
      <c r="G6993" s="153"/>
      <c r="H6993" s="154"/>
      <c r="I6993" s="152"/>
    </row>
    <row r="6994" spans="3:9" x14ac:dyDescent="0.2">
      <c r="C6994" s="152"/>
      <c r="D6994" s="152"/>
      <c r="E6994" s="152"/>
      <c r="F6994" s="153"/>
      <c r="G6994" s="153"/>
      <c r="H6994" s="154"/>
      <c r="I6994" s="152"/>
    </row>
    <row r="6995" spans="3:9" x14ac:dyDescent="0.2">
      <c r="C6995" s="152"/>
      <c r="D6995" s="152"/>
      <c r="E6995" s="152"/>
      <c r="F6995" s="153"/>
      <c r="G6995" s="153"/>
      <c r="H6995" s="154"/>
      <c r="I6995" s="152"/>
    </row>
    <row r="6996" spans="3:9" x14ac:dyDescent="0.2">
      <c r="C6996" s="152"/>
      <c r="D6996" s="152"/>
      <c r="E6996" s="152"/>
      <c r="F6996" s="153"/>
      <c r="G6996" s="153"/>
      <c r="H6996" s="154"/>
      <c r="I6996" s="152"/>
    </row>
    <row r="6997" spans="3:9" x14ac:dyDescent="0.2">
      <c r="C6997" s="152"/>
      <c r="D6997" s="152"/>
      <c r="E6997" s="152"/>
      <c r="F6997" s="153"/>
      <c r="G6997" s="153"/>
      <c r="H6997" s="154"/>
      <c r="I6997" s="152"/>
    </row>
    <row r="6998" spans="3:9" x14ac:dyDescent="0.2">
      <c r="C6998" s="152"/>
      <c r="D6998" s="152"/>
      <c r="E6998" s="152"/>
      <c r="F6998" s="153"/>
      <c r="G6998" s="153"/>
      <c r="H6998" s="154"/>
      <c r="I6998" s="152"/>
    </row>
    <row r="6999" spans="3:9" x14ac:dyDescent="0.2">
      <c r="C6999" s="152"/>
      <c r="D6999" s="152"/>
      <c r="E6999" s="152"/>
      <c r="F6999" s="153"/>
      <c r="G6999" s="153"/>
      <c r="H6999" s="154"/>
      <c r="I6999" s="152"/>
    </row>
    <row r="7000" spans="3:9" x14ac:dyDescent="0.2">
      <c r="C7000" s="152"/>
      <c r="D7000" s="152"/>
      <c r="E7000" s="152"/>
      <c r="F7000" s="153"/>
      <c r="G7000" s="153"/>
      <c r="H7000" s="154"/>
      <c r="I7000" s="152"/>
    </row>
    <row r="7001" spans="3:9" x14ac:dyDescent="0.2">
      <c r="C7001" s="152"/>
      <c r="D7001" s="152"/>
      <c r="E7001" s="152"/>
      <c r="F7001" s="153"/>
      <c r="G7001" s="153"/>
      <c r="H7001" s="154"/>
      <c r="I7001" s="152"/>
    </row>
    <row r="7002" spans="3:9" x14ac:dyDescent="0.2">
      <c r="C7002" s="152"/>
      <c r="D7002" s="152"/>
      <c r="E7002" s="152"/>
      <c r="F7002" s="153"/>
      <c r="G7002" s="153"/>
      <c r="H7002" s="154"/>
      <c r="I7002" s="152"/>
    </row>
    <row r="7003" spans="3:9" x14ac:dyDescent="0.2">
      <c r="C7003" s="152"/>
      <c r="D7003" s="152"/>
      <c r="E7003" s="152"/>
      <c r="F7003" s="153"/>
      <c r="G7003" s="153"/>
      <c r="H7003" s="154"/>
      <c r="I7003" s="152"/>
    </row>
    <row r="7004" spans="3:9" x14ac:dyDescent="0.2">
      <c r="C7004" s="152"/>
      <c r="D7004" s="152"/>
      <c r="E7004" s="152"/>
      <c r="F7004" s="153"/>
      <c r="G7004" s="153"/>
      <c r="H7004" s="154"/>
      <c r="I7004" s="152"/>
    </row>
    <row r="7005" spans="3:9" x14ac:dyDescent="0.2">
      <c r="C7005" s="152"/>
      <c r="D7005" s="152"/>
      <c r="E7005" s="152"/>
      <c r="F7005" s="153"/>
      <c r="G7005" s="153"/>
      <c r="H7005" s="154"/>
      <c r="I7005" s="152"/>
    </row>
    <row r="7006" spans="3:9" x14ac:dyDescent="0.2">
      <c r="C7006" s="152"/>
      <c r="D7006" s="152"/>
      <c r="E7006" s="152"/>
      <c r="F7006" s="153"/>
      <c r="G7006" s="153"/>
      <c r="H7006" s="154"/>
      <c r="I7006" s="152"/>
    </row>
    <row r="7007" spans="3:9" x14ac:dyDescent="0.2">
      <c r="C7007" s="152"/>
      <c r="D7007" s="152"/>
      <c r="E7007" s="152"/>
      <c r="F7007" s="153"/>
      <c r="G7007" s="153"/>
      <c r="H7007" s="154"/>
      <c r="I7007" s="152"/>
    </row>
    <row r="7008" spans="3:9" x14ac:dyDescent="0.2">
      <c r="C7008" s="152"/>
      <c r="D7008" s="152"/>
      <c r="E7008" s="152"/>
      <c r="F7008" s="153"/>
      <c r="G7008" s="153"/>
      <c r="H7008" s="154"/>
      <c r="I7008" s="152"/>
    </row>
    <row r="7009" spans="3:9" x14ac:dyDescent="0.2">
      <c r="C7009" s="152"/>
      <c r="D7009" s="152"/>
      <c r="E7009" s="152"/>
      <c r="F7009" s="153"/>
      <c r="G7009" s="153"/>
      <c r="H7009" s="154"/>
      <c r="I7009" s="152"/>
    </row>
    <row r="7010" spans="3:9" x14ac:dyDescent="0.2">
      <c r="C7010" s="152"/>
      <c r="D7010" s="152"/>
      <c r="E7010" s="152"/>
      <c r="F7010" s="153"/>
      <c r="G7010" s="153"/>
      <c r="H7010" s="154"/>
      <c r="I7010" s="152"/>
    </row>
    <row r="7011" spans="3:9" x14ac:dyDescent="0.2">
      <c r="C7011" s="152"/>
      <c r="D7011" s="152"/>
      <c r="E7011" s="152"/>
      <c r="F7011" s="153"/>
      <c r="G7011" s="153"/>
      <c r="H7011" s="154"/>
      <c r="I7011" s="152"/>
    </row>
    <row r="7012" spans="3:9" x14ac:dyDescent="0.2">
      <c r="C7012" s="152"/>
      <c r="D7012" s="152"/>
      <c r="E7012" s="152"/>
      <c r="F7012" s="153"/>
      <c r="G7012" s="153"/>
      <c r="H7012" s="154"/>
      <c r="I7012" s="152"/>
    </row>
    <row r="7013" spans="3:9" x14ac:dyDescent="0.2">
      <c r="C7013" s="152"/>
      <c r="D7013" s="152"/>
      <c r="E7013" s="152"/>
      <c r="F7013" s="153"/>
      <c r="G7013" s="153"/>
      <c r="H7013" s="154"/>
      <c r="I7013" s="152"/>
    </row>
    <row r="7014" spans="3:9" x14ac:dyDescent="0.2">
      <c r="C7014" s="152"/>
      <c r="D7014" s="152"/>
      <c r="E7014" s="152"/>
      <c r="F7014" s="153"/>
      <c r="G7014" s="153"/>
      <c r="H7014" s="154"/>
      <c r="I7014" s="152"/>
    </row>
    <row r="7015" spans="3:9" x14ac:dyDescent="0.2">
      <c r="C7015" s="152"/>
      <c r="D7015" s="152"/>
      <c r="E7015" s="152"/>
      <c r="F7015" s="153"/>
      <c r="G7015" s="153"/>
      <c r="H7015" s="154"/>
      <c r="I7015" s="152"/>
    </row>
    <row r="7016" spans="3:9" x14ac:dyDescent="0.2">
      <c r="C7016" s="152"/>
      <c r="D7016" s="152"/>
      <c r="E7016" s="152"/>
      <c r="F7016" s="153"/>
      <c r="G7016" s="153"/>
      <c r="H7016" s="154"/>
      <c r="I7016" s="152"/>
    </row>
    <row r="7017" spans="3:9" x14ac:dyDescent="0.2">
      <c r="C7017" s="152"/>
      <c r="D7017" s="152"/>
      <c r="E7017" s="152"/>
      <c r="F7017" s="153"/>
      <c r="G7017" s="153"/>
      <c r="H7017" s="154"/>
      <c r="I7017" s="152"/>
    </row>
    <row r="7018" spans="3:9" x14ac:dyDescent="0.2">
      <c r="C7018" s="152"/>
      <c r="D7018" s="152"/>
      <c r="E7018" s="152"/>
      <c r="F7018" s="153"/>
      <c r="G7018" s="153"/>
      <c r="H7018" s="154"/>
      <c r="I7018" s="152"/>
    </row>
    <row r="7019" spans="3:9" x14ac:dyDescent="0.2">
      <c r="C7019" s="152"/>
      <c r="D7019" s="152"/>
      <c r="E7019" s="152"/>
      <c r="F7019" s="153"/>
      <c r="G7019" s="153"/>
      <c r="H7019" s="154"/>
      <c r="I7019" s="152"/>
    </row>
    <row r="7020" spans="3:9" x14ac:dyDescent="0.2">
      <c r="C7020" s="152"/>
      <c r="D7020" s="152"/>
      <c r="E7020" s="152"/>
      <c r="F7020" s="153"/>
      <c r="G7020" s="153"/>
      <c r="H7020" s="154"/>
      <c r="I7020" s="152"/>
    </row>
    <row r="7021" spans="3:9" x14ac:dyDescent="0.2">
      <c r="C7021" s="152"/>
      <c r="D7021" s="152"/>
      <c r="E7021" s="152"/>
      <c r="F7021" s="153"/>
      <c r="G7021" s="153"/>
      <c r="H7021" s="154"/>
      <c r="I7021" s="152"/>
    </row>
    <row r="7022" spans="3:9" x14ac:dyDescent="0.2">
      <c r="C7022" s="152"/>
      <c r="D7022" s="152"/>
      <c r="E7022" s="152"/>
      <c r="F7022" s="153"/>
      <c r="G7022" s="153"/>
      <c r="H7022" s="154"/>
      <c r="I7022" s="152"/>
    </row>
    <row r="7023" spans="3:9" x14ac:dyDescent="0.2">
      <c r="C7023" s="152"/>
      <c r="D7023" s="152"/>
      <c r="E7023" s="152"/>
      <c r="F7023" s="153"/>
      <c r="G7023" s="153"/>
      <c r="H7023" s="154"/>
      <c r="I7023" s="152"/>
    </row>
    <row r="7024" spans="3:9" x14ac:dyDescent="0.2">
      <c r="C7024" s="152"/>
      <c r="D7024" s="152"/>
      <c r="E7024" s="152"/>
      <c r="F7024" s="153"/>
      <c r="G7024" s="153"/>
      <c r="H7024" s="154"/>
      <c r="I7024" s="152"/>
    </row>
    <row r="7025" spans="3:9" x14ac:dyDescent="0.2">
      <c r="C7025" s="152"/>
      <c r="D7025" s="152"/>
      <c r="E7025" s="152"/>
      <c r="F7025" s="153"/>
      <c r="G7025" s="153"/>
      <c r="H7025" s="154"/>
      <c r="I7025" s="152"/>
    </row>
    <row r="7026" spans="3:9" x14ac:dyDescent="0.2">
      <c r="C7026" s="152"/>
      <c r="D7026" s="152"/>
      <c r="E7026" s="152"/>
      <c r="F7026" s="153"/>
      <c r="G7026" s="153"/>
      <c r="H7026" s="154"/>
      <c r="I7026" s="152"/>
    </row>
    <row r="7027" spans="3:9" x14ac:dyDescent="0.2">
      <c r="C7027" s="152"/>
      <c r="D7027" s="152"/>
      <c r="E7027" s="152"/>
      <c r="F7027" s="153"/>
      <c r="G7027" s="153"/>
      <c r="H7027" s="154"/>
      <c r="I7027" s="152"/>
    </row>
    <row r="7028" spans="3:9" x14ac:dyDescent="0.2">
      <c r="C7028" s="152"/>
      <c r="D7028" s="152"/>
      <c r="E7028" s="152"/>
      <c r="F7028" s="153"/>
      <c r="G7028" s="153"/>
      <c r="H7028" s="154"/>
      <c r="I7028" s="152"/>
    </row>
    <row r="7029" spans="3:9" x14ac:dyDescent="0.2">
      <c r="C7029" s="152"/>
      <c r="D7029" s="152"/>
      <c r="E7029" s="152"/>
      <c r="F7029" s="153"/>
      <c r="G7029" s="153"/>
      <c r="H7029" s="154"/>
      <c r="I7029" s="152"/>
    </row>
    <row r="7030" spans="3:9" x14ac:dyDescent="0.2">
      <c r="C7030" s="152"/>
      <c r="D7030" s="152"/>
      <c r="E7030" s="152"/>
      <c r="F7030" s="153"/>
      <c r="G7030" s="153"/>
      <c r="H7030" s="154"/>
      <c r="I7030" s="152"/>
    </row>
    <row r="7031" spans="3:9" x14ac:dyDescent="0.2">
      <c r="C7031" s="152"/>
      <c r="D7031" s="152"/>
      <c r="E7031" s="152"/>
      <c r="F7031" s="153"/>
      <c r="G7031" s="153"/>
      <c r="H7031" s="154"/>
      <c r="I7031" s="152"/>
    </row>
    <row r="7032" spans="3:9" x14ac:dyDescent="0.2">
      <c r="C7032" s="152"/>
      <c r="D7032" s="152"/>
      <c r="E7032" s="152"/>
      <c r="F7032" s="153"/>
      <c r="G7032" s="153"/>
      <c r="H7032" s="154"/>
      <c r="I7032" s="152"/>
    </row>
    <row r="7033" spans="3:9" x14ac:dyDescent="0.2">
      <c r="C7033" s="152"/>
      <c r="D7033" s="152"/>
      <c r="E7033" s="152"/>
      <c r="F7033" s="153"/>
      <c r="G7033" s="153"/>
      <c r="H7033" s="154"/>
      <c r="I7033" s="152"/>
    </row>
    <row r="7034" spans="3:9" x14ac:dyDescent="0.2">
      <c r="C7034" s="152"/>
      <c r="D7034" s="152"/>
      <c r="E7034" s="152"/>
      <c r="F7034" s="153"/>
      <c r="G7034" s="153"/>
      <c r="H7034" s="154"/>
      <c r="I7034" s="152"/>
    </row>
    <row r="7035" spans="3:9" x14ac:dyDescent="0.2">
      <c r="C7035" s="152"/>
      <c r="D7035" s="152"/>
      <c r="E7035" s="152"/>
      <c r="F7035" s="153"/>
      <c r="G7035" s="153"/>
      <c r="H7035" s="154"/>
      <c r="I7035" s="152"/>
    </row>
    <row r="7036" spans="3:9" x14ac:dyDescent="0.2">
      <c r="C7036" s="152"/>
      <c r="D7036" s="152"/>
      <c r="E7036" s="152"/>
      <c r="F7036" s="153"/>
      <c r="G7036" s="153"/>
      <c r="H7036" s="154"/>
      <c r="I7036" s="152"/>
    </row>
    <row r="7037" spans="3:9" x14ac:dyDescent="0.2">
      <c r="C7037" s="152"/>
      <c r="D7037" s="152"/>
      <c r="E7037" s="152"/>
      <c r="F7037" s="153"/>
      <c r="G7037" s="153"/>
      <c r="H7037" s="154"/>
      <c r="I7037" s="152"/>
    </row>
    <row r="7038" spans="3:9" x14ac:dyDescent="0.2">
      <c r="C7038" s="152"/>
      <c r="D7038" s="152"/>
      <c r="E7038" s="152"/>
      <c r="F7038" s="153"/>
      <c r="G7038" s="153"/>
      <c r="H7038" s="154"/>
      <c r="I7038" s="152"/>
    </row>
    <row r="7039" spans="3:9" x14ac:dyDescent="0.2">
      <c r="C7039" s="152"/>
      <c r="D7039" s="152"/>
      <c r="E7039" s="152"/>
      <c r="F7039" s="153"/>
      <c r="G7039" s="153"/>
      <c r="H7039" s="154"/>
      <c r="I7039" s="152"/>
    </row>
    <row r="7040" spans="3:9" x14ac:dyDescent="0.2">
      <c r="C7040" s="152"/>
      <c r="D7040" s="152"/>
      <c r="E7040" s="152"/>
      <c r="F7040" s="153"/>
      <c r="G7040" s="153"/>
      <c r="H7040" s="154"/>
      <c r="I7040" s="152"/>
    </row>
    <row r="7041" spans="3:9" x14ac:dyDescent="0.2">
      <c r="C7041" s="152"/>
      <c r="D7041" s="152"/>
      <c r="E7041" s="152"/>
      <c r="F7041" s="153"/>
      <c r="G7041" s="153"/>
      <c r="H7041" s="154"/>
      <c r="I7041" s="152"/>
    </row>
    <row r="7042" spans="3:9" x14ac:dyDescent="0.2">
      <c r="C7042" s="152"/>
      <c r="D7042" s="152"/>
      <c r="E7042" s="152"/>
      <c r="F7042" s="153"/>
      <c r="G7042" s="153"/>
      <c r="H7042" s="154"/>
      <c r="I7042" s="152"/>
    </row>
    <row r="7043" spans="3:9" x14ac:dyDescent="0.2">
      <c r="C7043" s="152"/>
      <c r="D7043" s="152"/>
      <c r="E7043" s="152"/>
      <c r="F7043" s="153"/>
      <c r="G7043" s="153"/>
      <c r="H7043" s="154"/>
      <c r="I7043" s="152"/>
    </row>
    <row r="7044" spans="3:9" x14ac:dyDescent="0.2">
      <c r="C7044" s="152"/>
      <c r="D7044" s="152"/>
      <c r="E7044" s="152"/>
      <c r="F7044" s="153"/>
      <c r="G7044" s="153"/>
      <c r="H7044" s="154"/>
      <c r="I7044" s="152"/>
    </row>
    <row r="7045" spans="3:9" x14ac:dyDescent="0.2">
      <c r="C7045" s="152"/>
      <c r="D7045" s="152"/>
      <c r="E7045" s="152"/>
      <c r="F7045" s="153"/>
      <c r="G7045" s="153"/>
      <c r="H7045" s="154"/>
      <c r="I7045" s="152"/>
    </row>
    <row r="7046" spans="3:9" x14ac:dyDescent="0.2">
      <c r="C7046" s="152"/>
      <c r="D7046" s="152"/>
      <c r="E7046" s="152"/>
      <c r="F7046" s="153"/>
      <c r="G7046" s="153"/>
      <c r="H7046" s="154"/>
      <c r="I7046" s="152"/>
    </row>
    <row r="7047" spans="3:9" x14ac:dyDescent="0.2">
      <c r="C7047" s="152"/>
      <c r="D7047" s="152"/>
      <c r="E7047" s="152"/>
      <c r="F7047" s="153"/>
      <c r="G7047" s="153"/>
      <c r="H7047" s="154"/>
      <c r="I7047" s="152"/>
    </row>
    <row r="7048" spans="3:9" x14ac:dyDescent="0.2">
      <c r="C7048" s="152"/>
      <c r="D7048" s="152"/>
      <c r="E7048" s="152"/>
      <c r="F7048" s="153"/>
      <c r="G7048" s="153"/>
      <c r="H7048" s="154"/>
      <c r="I7048" s="152"/>
    </row>
    <row r="7049" spans="3:9" x14ac:dyDescent="0.2">
      <c r="C7049" s="152"/>
      <c r="D7049" s="152"/>
      <c r="E7049" s="152"/>
      <c r="F7049" s="153"/>
      <c r="G7049" s="153"/>
      <c r="H7049" s="154"/>
      <c r="I7049" s="152"/>
    </row>
    <row r="7050" spans="3:9" x14ac:dyDescent="0.2">
      <c r="C7050" s="152"/>
      <c r="D7050" s="152"/>
      <c r="E7050" s="152"/>
      <c r="F7050" s="153"/>
      <c r="G7050" s="153"/>
      <c r="H7050" s="154"/>
      <c r="I7050" s="152"/>
    </row>
    <row r="7051" spans="3:9" x14ac:dyDescent="0.2">
      <c r="C7051" s="152"/>
      <c r="D7051" s="152"/>
      <c r="E7051" s="152"/>
      <c r="F7051" s="153"/>
      <c r="G7051" s="153"/>
      <c r="H7051" s="154"/>
      <c r="I7051" s="152"/>
    </row>
    <row r="7052" spans="3:9" x14ac:dyDescent="0.2">
      <c r="C7052" s="152"/>
      <c r="D7052" s="152"/>
      <c r="E7052" s="152"/>
      <c r="F7052" s="153"/>
      <c r="G7052" s="153"/>
      <c r="H7052" s="154"/>
      <c r="I7052" s="152"/>
    </row>
    <row r="7053" spans="3:9" x14ac:dyDescent="0.2">
      <c r="C7053" s="152"/>
      <c r="D7053" s="152"/>
      <c r="E7053" s="152"/>
      <c r="F7053" s="153"/>
      <c r="G7053" s="153"/>
      <c r="H7053" s="154"/>
      <c r="I7053" s="152"/>
    </row>
    <row r="7054" spans="3:9" x14ac:dyDescent="0.2">
      <c r="C7054" s="152"/>
      <c r="D7054" s="152"/>
      <c r="E7054" s="152"/>
      <c r="F7054" s="153"/>
      <c r="G7054" s="153"/>
      <c r="H7054" s="154"/>
      <c r="I7054" s="152"/>
    </row>
    <row r="7055" spans="3:9" x14ac:dyDescent="0.2">
      <c r="C7055" s="152"/>
      <c r="D7055" s="152"/>
      <c r="E7055" s="152"/>
      <c r="F7055" s="153"/>
      <c r="G7055" s="153"/>
      <c r="H7055" s="154"/>
      <c r="I7055" s="152"/>
    </row>
    <row r="7056" spans="3:9" x14ac:dyDescent="0.2">
      <c r="C7056" s="152"/>
      <c r="D7056" s="152"/>
      <c r="E7056" s="152"/>
      <c r="F7056" s="153"/>
      <c r="G7056" s="153"/>
      <c r="H7056" s="154"/>
      <c r="I7056" s="152"/>
    </row>
    <row r="7057" spans="3:9" x14ac:dyDescent="0.2">
      <c r="C7057" s="152"/>
      <c r="D7057" s="152"/>
      <c r="E7057" s="152"/>
      <c r="F7057" s="153"/>
      <c r="G7057" s="153"/>
      <c r="H7057" s="154"/>
      <c r="I7057" s="152"/>
    </row>
    <row r="7058" spans="3:9" x14ac:dyDescent="0.2">
      <c r="C7058" s="152"/>
      <c r="D7058" s="152"/>
      <c r="E7058" s="152"/>
      <c r="F7058" s="153"/>
      <c r="G7058" s="153"/>
      <c r="H7058" s="154"/>
      <c r="I7058" s="152"/>
    </row>
    <row r="7059" spans="3:9" x14ac:dyDescent="0.2">
      <c r="C7059" s="152"/>
      <c r="D7059" s="152"/>
      <c r="E7059" s="152"/>
      <c r="F7059" s="153"/>
      <c r="G7059" s="153"/>
      <c r="H7059" s="154"/>
      <c r="I7059" s="152"/>
    </row>
    <row r="7060" spans="3:9" x14ac:dyDescent="0.2">
      <c r="C7060" s="152"/>
      <c r="D7060" s="152"/>
      <c r="E7060" s="152"/>
      <c r="F7060" s="153"/>
      <c r="G7060" s="153"/>
      <c r="H7060" s="154"/>
      <c r="I7060" s="152"/>
    </row>
    <row r="7061" spans="3:9" x14ac:dyDescent="0.2">
      <c r="C7061" s="152"/>
      <c r="D7061" s="152"/>
      <c r="E7061" s="152"/>
      <c r="F7061" s="153"/>
      <c r="G7061" s="153"/>
      <c r="H7061" s="154"/>
      <c r="I7061" s="152"/>
    </row>
    <row r="7062" spans="3:9" x14ac:dyDescent="0.2">
      <c r="C7062" s="152"/>
      <c r="D7062" s="152"/>
      <c r="E7062" s="152"/>
      <c r="F7062" s="153"/>
      <c r="G7062" s="153"/>
      <c r="H7062" s="154"/>
      <c r="I7062" s="152"/>
    </row>
    <row r="7063" spans="3:9" x14ac:dyDescent="0.2">
      <c r="C7063" s="152"/>
      <c r="D7063" s="152"/>
      <c r="E7063" s="152"/>
      <c r="F7063" s="153"/>
      <c r="G7063" s="153"/>
      <c r="H7063" s="154"/>
      <c r="I7063" s="152"/>
    </row>
    <row r="7064" spans="3:9" x14ac:dyDescent="0.2">
      <c r="C7064" s="152"/>
      <c r="D7064" s="152"/>
      <c r="E7064" s="152"/>
      <c r="F7064" s="153"/>
      <c r="G7064" s="153"/>
      <c r="H7064" s="154"/>
      <c r="I7064" s="152"/>
    </row>
    <row r="7065" spans="3:9" x14ac:dyDescent="0.2">
      <c r="C7065" s="152"/>
      <c r="D7065" s="152"/>
      <c r="E7065" s="152"/>
      <c r="F7065" s="153"/>
      <c r="G7065" s="153"/>
      <c r="H7065" s="154"/>
      <c r="I7065" s="152"/>
    </row>
    <row r="7066" spans="3:9" x14ac:dyDescent="0.2">
      <c r="C7066" s="152"/>
      <c r="D7066" s="152"/>
      <c r="E7066" s="152"/>
      <c r="F7066" s="153"/>
      <c r="G7066" s="153"/>
      <c r="H7066" s="154"/>
      <c r="I7066" s="152"/>
    </row>
    <row r="7067" spans="3:9" x14ac:dyDescent="0.2">
      <c r="C7067" s="152"/>
      <c r="D7067" s="152"/>
      <c r="E7067" s="152"/>
      <c r="F7067" s="153"/>
      <c r="G7067" s="153"/>
      <c r="H7067" s="154"/>
      <c r="I7067" s="152"/>
    </row>
    <row r="7068" spans="3:9" x14ac:dyDescent="0.2">
      <c r="C7068" s="152"/>
      <c r="D7068" s="152"/>
      <c r="E7068" s="152"/>
      <c r="F7068" s="153"/>
      <c r="G7068" s="153"/>
      <c r="H7068" s="154"/>
      <c r="I7068" s="152"/>
    </row>
    <row r="7069" spans="3:9" x14ac:dyDescent="0.2">
      <c r="C7069" s="152"/>
      <c r="D7069" s="152"/>
      <c r="E7069" s="152"/>
      <c r="F7069" s="153"/>
      <c r="G7069" s="153"/>
      <c r="H7069" s="154"/>
      <c r="I7069" s="152"/>
    </row>
    <row r="7070" spans="3:9" x14ac:dyDescent="0.2">
      <c r="C7070" s="152"/>
      <c r="D7070" s="152"/>
      <c r="E7070" s="152"/>
      <c r="F7070" s="153"/>
      <c r="G7070" s="153"/>
      <c r="H7070" s="154"/>
      <c r="I7070" s="152"/>
    </row>
    <row r="7071" spans="3:9" x14ac:dyDescent="0.2">
      <c r="C7071" s="152"/>
      <c r="D7071" s="152"/>
      <c r="E7071" s="152"/>
      <c r="F7071" s="153"/>
      <c r="G7071" s="153"/>
      <c r="H7071" s="154"/>
      <c r="I7071" s="152"/>
    </row>
    <row r="7072" spans="3:9" x14ac:dyDescent="0.2">
      <c r="C7072" s="152"/>
      <c r="D7072" s="152"/>
      <c r="E7072" s="152"/>
      <c r="F7072" s="153"/>
      <c r="G7072" s="153"/>
      <c r="H7072" s="154"/>
      <c r="I7072" s="152"/>
    </row>
    <row r="7073" spans="3:9" x14ac:dyDescent="0.2">
      <c r="C7073" s="152"/>
      <c r="D7073" s="152"/>
      <c r="E7073" s="152"/>
      <c r="F7073" s="153"/>
      <c r="G7073" s="153"/>
      <c r="H7073" s="154"/>
      <c r="I7073" s="152"/>
    </row>
    <row r="7074" spans="3:9" x14ac:dyDescent="0.2">
      <c r="C7074" s="152"/>
      <c r="D7074" s="152"/>
      <c r="E7074" s="152"/>
      <c r="F7074" s="153"/>
      <c r="G7074" s="153"/>
      <c r="H7074" s="154"/>
      <c r="I7074" s="152"/>
    </row>
    <row r="7075" spans="3:9" x14ac:dyDescent="0.2">
      <c r="C7075" s="152"/>
      <c r="D7075" s="152"/>
      <c r="E7075" s="152"/>
      <c r="F7075" s="153"/>
      <c r="G7075" s="153"/>
      <c r="H7075" s="154"/>
      <c r="I7075" s="152"/>
    </row>
    <row r="7076" spans="3:9" x14ac:dyDescent="0.2">
      <c r="C7076" s="152"/>
      <c r="D7076" s="152"/>
      <c r="E7076" s="152"/>
      <c r="F7076" s="153"/>
      <c r="G7076" s="153"/>
      <c r="H7076" s="154"/>
      <c r="I7076" s="152"/>
    </row>
    <row r="7077" spans="3:9" x14ac:dyDescent="0.2">
      <c r="C7077" s="152"/>
      <c r="D7077" s="152"/>
      <c r="E7077" s="152"/>
      <c r="F7077" s="153"/>
      <c r="G7077" s="153"/>
      <c r="H7077" s="154"/>
      <c r="I7077" s="152"/>
    </row>
    <row r="7078" spans="3:9" x14ac:dyDescent="0.2">
      <c r="C7078" s="152"/>
      <c r="D7078" s="152"/>
      <c r="E7078" s="152"/>
      <c r="F7078" s="153"/>
      <c r="G7078" s="153"/>
      <c r="H7078" s="154"/>
      <c r="I7078" s="152"/>
    </row>
    <row r="7079" spans="3:9" x14ac:dyDescent="0.2">
      <c r="C7079" s="152"/>
      <c r="D7079" s="152"/>
      <c r="E7079" s="152"/>
      <c r="F7079" s="153"/>
      <c r="G7079" s="153"/>
      <c r="H7079" s="154"/>
      <c r="I7079" s="152"/>
    </row>
    <row r="7080" spans="3:9" x14ac:dyDescent="0.2">
      <c r="C7080" s="152"/>
      <c r="D7080" s="152"/>
      <c r="E7080" s="152"/>
      <c r="F7080" s="153"/>
      <c r="G7080" s="153"/>
      <c r="H7080" s="154"/>
      <c r="I7080" s="152"/>
    </row>
    <row r="7081" spans="3:9" x14ac:dyDescent="0.2">
      <c r="C7081" s="152"/>
      <c r="D7081" s="152"/>
      <c r="E7081" s="152"/>
      <c r="F7081" s="153"/>
      <c r="G7081" s="153"/>
      <c r="H7081" s="154"/>
      <c r="I7081" s="152"/>
    </row>
    <row r="7082" spans="3:9" x14ac:dyDescent="0.2">
      <c r="C7082" s="152"/>
      <c r="D7082" s="152"/>
      <c r="E7082" s="152"/>
      <c r="F7082" s="153"/>
      <c r="G7082" s="153"/>
      <c r="H7082" s="154"/>
      <c r="I7082" s="152"/>
    </row>
    <row r="7083" spans="3:9" x14ac:dyDescent="0.2">
      <c r="C7083" s="152"/>
      <c r="D7083" s="152"/>
      <c r="E7083" s="152"/>
      <c r="F7083" s="153"/>
      <c r="G7083" s="153"/>
      <c r="H7083" s="154"/>
      <c r="I7083" s="152"/>
    </row>
    <row r="7084" spans="3:9" x14ac:dyDescent="0.2">
      <c r="C7084" s="152"/>
      <c r="D7084" s="152"/>
      <c r="E7084" s="152"/>
      <c r="F7084" s="153"/>
      <c r="G7084" s="153"/>
      <c r="H7084" s="154"/>
      <c r="I7084" s="152"/>
    </row>
    <row r="7085" spans="3:9" x14ac:dyDescent="0.2">
      <c r="C7085" s="152"/>
      <c r="D7085" s="152"/>
      <c r="E7085" s="152"/>
      <c r="F7085" s="153"/>
      <c r="G7085" s="153"/>
      <c r="H7085" s="154"/>
      <c r="I7085" s="152"/>
    </row>
    <row r="7086" spans="3:9" x14ac:dyDescent="0.2">
      <c r="C7086" s="152"/>
      <c r="D7086" s="152"/>
      <c r="E7086" s="152"/>
      <c r="F7086" s="153"/>
      <c r="G7086" s="153"/>
      <c r="H7086" s="154"/>
      <c r="I7086" s="152"/>
    </row>
    <row r="7087" spans="3:9" x14ac:dyDescent="0.2">
      <c r="C7087" s="152"/>
      <c r="D7087" s="152"/>
      <c r="E7087" s="152"/>
      <c r="F7087" s="153"/>
      <c r="G7087" s="153"/>
      <c r="H7087" s="154"/>
      <c r="I7087" s="152"/>
    </row>
    <row r="7088" spans="3:9" x14ac:dyDescent="0.2">
      <c r="C7088" s="152"/>
      <c r="D7088" s="152"/>
      <c r="E7088" s="152"/>
      <c r="F7088" s="153"/>
      <c r="G7088" s="153"/>
      <c r="H7088" s="154"/>
      <c r="I7088" s="152"/>
    </row>
    <row r="7089" spans="3:9" x14ac:dyDescent="0.2">
      <c r="C7089" s="152"/>
      <c r="D7089" s="152"/>
      <c r="E7089" s="152"/>
      <c r="F7089" s="153"/>
      <c r="G7089" s="153"/>
      <c r="H7089" s="154"/>
      <c r="I7089" s="152"/>
    </row>
    <row r="7090" spans="3:9" x14ac:dyDescent="0.2">
      <c r="C7090" s="152"/>
      <c r="D7090" s="152"/>
      <c r="E7090" s="152"/>
      <c r="F7090" s="153"/>
      <c r="G7090" s="153"/>
      <c r="H7090" s="154"/>
      <c r="I7090" s="152"/>
    </row>
    <row r="7091" spans="3:9" x14ac:dyDescent="0.2">
      <c r="C7091" s="152"/>
      <c r="D7091" s="152"/>
      <c r="E7091" s="152"/>
      <c r="F7091" s="153"/>
      <c r="G7091" s="153"/>
      <c r="H7091" s="154"/>
      <c r="I7091" s="152"/>
    </row>
    <row r="7092" spans="3:9" x14ac:dyDescent="0.2">
      <c r="C7092" s="152"/>
      <c r="D7092" s="152"/>
      <c r="E7092" s="152"/>
      <c r="F7092" s="153"/>
      <c r="G7092" s="153"/>
      <c r="H7092" s="154"/>
      <c r="I7092" s="152"/>
    </row>
    <row r="7093" spans="3:9" x14ac:dyDescent="0.2">
      <c r="C7093" s="152"/>
      <c r="D7093" s="152"/>
      <c r="E7093" s="152"/>
      <c r="F7093" s="153"/>
      <c r="G7093" s="153"/>
      <c r="H7093" s="154"/>
      <c r="I7093" s="152"/>
    </row>
    <row r="7094" spans="3:9" x14ac:dyDescent="0.2">
      <c r="C7094" s="152"/>
      <c r="D7094" s="152"/>
      <c r="E7094" s="152"/>
      <c r="F7094" s="153"/>
      <c r="G7094" s="153"/>
      <c r="H7094" s="154"/>
      <c r="I7094" s="152"/>
    </row>
    <row r="7095" spans="3:9" x14ac:dyDescent="0.2">
      <c r="C7095" s="152"/>
      <c r="D7095" s="152"/>
      <c r="E7095" s="152"/>
      <c r="F7095" s="153"/>
      <c r="G7095" s="153"/>
      <c r="H7095" s="154"/>
      <c r="I7095" s="152"/>
    </row>
    <row r="7096" spans="3:9" x14ac:dyDescent="0.2">
      <c r="C7096" s="152"/>
      <c r="D7096" s="152"/>
      <c r="E7096" s="152"/>
      <c r="F7096" s="153"/>
      <c r="G7096" s="153"/>
      <c r="H7096" s="154"/>
      <c r="I7096" s="152"/>
    </row>
    <row r="7097" spans="3:9" x14ac:dyDescent="0.2">
      <c r="C7097" s="152"/>
      <c r="D7097" s="152"/>
      <c r="E7097" s="152"/>
      <c r="F7097" s="153"/>
      <c r="G7097" s="153"/>
      <c r="H7097" s="154"/>
      <c r="I7097" s="152"/>
    </row>
    <row r="7098" spans="3:9" x14ac:dyDescent="0.2">
      <c r="C7098" s="152"/>
      <c r="D7098" s="152"/>
      <c r="E7098" s="152"/>
      <c r="F7098" s="153"/>
      <c r="G7098" s="153"/>
      <c r="H7098" s="154"/>
      <c r="I7098" s="152"/>
    </row>
    <row r="7099" spans="3:9" x14ac:dyDescent="0.2">
      <c r="C7099" s="152"/>
      <c r="D7099" s="152"/>
      <c r="E7099" s="152"/>
      <c r="F7099" s="153"/>
      <c r="G7099" s="153"/>
      <c r="H7099" s="154"/>
      <c r="I7099" s="152"/>
    </row>
    <row r="7100" spans="3:9" x14ac:dyDescent="0.2">
      <c r="C7100" s="152"/>
      <c r="D7100" s="152"/>
      <c r="E7100" s="152"/>
      <c r="F7100" s="153"/>
      <c r="G7100" s="153"/>
      <c r="H7100" s="154"/>
      <c r="I7100" s="152"/>
    </row>
    <row r="7101" spans="3:9" x14ac:dyDescent="0.2">
      <c r="C7101" s="152"/>
      <c r="D7101" s="152"/>
      <c r="E7101" s="152"/>
      <c r="F7101" s="153"/>
      <c r="G7101" s="153"/>
      <c r="H7101" s="154"/>
      <c r="I7101" s="152"/>
    </row>
    <row r="7102" spans="3:9" x14ac:dyDescent="0.2">
      <c r="C7102" s="152"/>
      <c r="D7102" s="152"/>
      <c r="E7102" s="152"/>
      <c r="F7102" s="153"/>
      <c r="G7102" s="153"/>
      <c r="H7102" s="154"/>
      <c r="I7102" s="152"/>
    </row>
    <row r="7103" spans="3:9" x14ac:dyDescent="0.2">
      <c r="C7103" s="152"/>
      <c r="D7103" s="152"/>
      <c r="E7103" s="152"/>
      <c r="F7103" s="153"/>
      <c r="G7103" s="153"/>
      <c r="H7103" s="154"/>
      <c r="I7103" s="152"/>
    </row>
    <row r="7104" spans="3:9" x14ac:dyDescent="0.2">
      <c r="C7104" s="152"/>
      <c r="D7104" s="152"/>
      <c r="E7104" s="152"/>
      <c r="F7104" s="153"/>
      <c r="G7104" s="153"/>
      <c r="H7104" s="154"/>
      <c r="I7104" s="152"/>
    </row>
    <row r="7105" spans="3:9" x14ac:dyDescent="0.2">
      <c r="C7105" s="152"/>
      <c r="D7105" s="152"/>
      <c r="E7105" s="152"/>
      <c r="F7105" s="153"/>
      <c r="G7105" s="153"/>
      <c r="H7105" s="154"/>
      <c r="I7105" s="152"/>
    </row>
    <row r="7106" spans="3:9" x14ac:dyDescent="0.2">
      <c r="C7106" s="152"/>
      <c r="D7106" s="152"/>
      <c r="E7106" s="152"/>
      <c r="F7106" s="153"/>
      <c r="G7106" s="153"/>
      <c r="H7106" s="154"/>
      <c r="I7106" s="152"/>
    </row>
    <row r="7107" spans="3:9" x14ac:dyDescent="0.2">
      <c r="C7107" s="152"/>
      <c r="D7107" s="152"/>
      <c r="E7107" s="152"/>
      <c r="F7107" s="153"/>
      <c r="G7107" s="153"/>
      <c r="H7107" s="154"/>
      <c r="I7107" s="152"/>
    </row>
    <row r="7108" spans="3:9" x14ac:dyDescent="0.2">
      <c r="C7108" s="152"/>
      <c r="D7108" s="152"/>
      <c r="E7108" s="152"/>
      <c r="F7108" s="153"/>
      <c r="G7108" s="153"/>
      <c r="H7108" s="154"/>
      <c r="I7108" s="152"/>
    </row>
    <row r="7109" spans="3:9" x14ac:dyDescent="0.2">
      <c r="C7109" s="152"/>
      <c r="D7109" s="152"/>
      <c r="E7109" s="152"/>
      <c r="F7109" s="153"/>
      <c r="G7109" s="153"/>
      <c r="H7109" s="154"/>
      <c r="I7109" s="152"/>
    </row>
    <row r="7110" spans="3:9" x14ac:dyDescent="0.2">
      <c r="C7110" s="152"/>
      <c r="D7110" s="152"/>
      <c r="E7110" s="152"/>
      <c r="F7110" s="153"/>
      <c r="G7110" s="153"/>
      <c r="H7110" s="154"/>
      <c r="I7110" s="152"/>
    </row>
    <row r="7111" spans="3:9" x14ac:dyDescent="0.2">
      <c r="C7111" s="152"/>
      <c r="D7111" s="152"/>
      <c r="E7111" s="152"/>
      <c r="F7111" s="153"/>
      <c r="G7111" s="153"/>
      <c r="H7111" s="154"/>
      <c r="I7111" s="152"/>
    </row>
    <row r="7112" spans="3:9" x14ac:dyDescent="0.2">
      <c r="C7112" s="152"/>
      <c r="D7112" s="152"/>
      <c r="E7112" s="152"/>
      <c r="F7112" s="153"/>
      <c r="G7112" s="153"/>
      <c r="H7112" s="154"/>
      <c r="I7112" s="152"/>
    </row>
    <row r="7113" spans="3:9" x14ac:dyDescent="0.2">
      <c r="C7113" s="152"/>
      <c r="D7113" s="152"/>
      <c r="E7113" s="152"/>
      <c r="F7113" s="153"/>
      <c r="G7113" s="153"/>
      <c r="H7113" s="154"/>
      <c r="I7113" s="152"/>
    </row>
    <row r="7114" spans="3:9" x14ac:dyDescent="0.2">
      <c r="C7114" s="152"/>
      <c r="D7114" s="152"/>
      <c r="E7114" s="152"/>
      <c r="F7114" s="153"/>
      <c r="G7114" s="153"/>
      <c r="H7114" s="154"/>
      <c r="I7114" s="152"/>
    </row>
    <row r="7115" spans="3:9" x14ac:dyDescent="0.2">
      <c r="C7115" s="152"/>
      <c r="D7115" s="152"/>
      <c r="E7115" s="152"/>
      <c r="F7115" s="153"/>
      <c r="G7115" s="153"/>
      <c r="H7115" s="154"/>
      <c r="I7115" s="152"/>
    </row>
    <row r="7116" spans="3:9" x14ac:dyDescent="0.2">
      <c r="C7116" s="152"/>
      <c r="D7116" s="152"/>
      <c r="E7116" s="152"/>
      <c r="F7116" s="153"/>
      <c r="G7116" s="153"/>
      <c r="H7116" s="154"/>
      <c r="I7116" s="152"/>
    </row>
    <row r="7117" spans="3:9" x14ac:dyDescent="0.2">
      <c r="C7117" s="152"/>
      <c r="D7117" s="152"/>
      <c r="E7117" s="152"/>
      <c r="F7117" s="153"/>
      <c r="G7117" s="153"/>
      <c r="H7117" s="154"/>
      <c r="I7117" s="152"/>
    </row>
    <row r="7118" spans="3:9" x14ac:dyDescent="0.2">
      <c r="C7118" s="152"/>
      <c r="D7118" s="152"/>
      <c r="E7118" s="152"/>
      <c r="F7118" s="153"/>
      <c r="G7118" s="153"/>
      <c r="H7118" s="154"/>
      <c r="I7118" s="152"/>
    </row>
    <row r="7119" spans="3:9" x14ac:dyDescent="0.2">
      <c r="C7119" s="152"/>
      <c r="D7119" s="152"/>
      <c r="E7119" s="152"/>
      <c r="F7119" s="153"/>
      <c r="G7119" s="153"/>
      <c r="H7119" s="154"/>
      <c r="I7119" s="152"/>
    </row>
    <row r="7120" spans="3:9" x14ac:dyDescent="0.2">
      <c r="C7120" s="152"/>
      <c r="D7120" s="152"/>
      <c r="E7120" s="152"/>
      <c r="F7120" s="153"/>
      <c r="G7120" s="153"/>
      <c r="H7120" s="154"/>
      <c r="I7120" s="152"/>
    </row>
    <row r="7121" spans="3:9" x14ac:dyDescent="0.2">
      <c r="C7121" s="152"/>
      <c r="D7121" s="152"/>
      <c r="E7121" s="152"/>
      <c r="F7121" s="153"/>
      <c r="G7121" s="153"/>
      <c r="H7121" s="154"/>
      <c r="I7121" s="152"/>
    </row>
    <row r="7122" spans="3:9" x14ac:dyDescent="0.2">
      <c r="C7122" s="152"/>
      <c r="D7122" s="152"/>
      <c r="E7122" s="152"/>
      <c r="F7122" s="153"/>
      <c r="G7122" s="153"/>
      <c r="H7122" s="154"/>
      <c r="I7122" s="152"/>
    </row>
    <row r="7123" spans="3:9" x14ac:dyDescent="0.2">
      <c r="C7123" s="152"/>
      <c r="D7123" s="152"/>
      <c r="E7123" s="152"/>
      <c r="F7123" s="153"/>
      <c r="G7123" s="153"/>
      <c r="H7123" s="154"/>
      <c r="I7123" s="152"/>
    </row>
    <row r="7124" spans="3:9" x14ac:dyDescent="0.2">
      <c r="C7124" s="152"/>
      <c r="D7124" s="152"/>
      <c r="E7124" s="152"/>
      <c r="F7124" s="153"/>
      <c r="G7124" s="153"/>
      <c r="H7124" s="154"/>
      <c r="I7124" s="152"/>
    </row>
    <row r="7125" spans="3:9" x14ac:dyDescent="0.2">
      <c r="C7125" s="152"/>
      <c r="D7125" s="152"/>
      <c r="E7125" s="152"/>
      <c r="F7125" s="153"/>
      <c r="G7125" s="153"/>
      <c r="H7125" s="154"/>
      <c r="I7125" s="152"/>
    </row>
    <row r="7126" spans="3:9" x14ac:dyDescent="0.2">
      <c r="C7126" s="152"/>
      <c r="D7126" s="152"/>
      <c r="E7126" s="152"/>
      <c r="F7126" s="153"/>
      <c r="G7126" s="153"/>
      <c r="H7126" s="154"/>
      <c r="I7126" s="152"/>
    </row>
    <row r="7127" spans="3:9" x14ac:dyDescent="0.2">
      <c r="C7127" s="152"/>
      <c r="D7127" s="152"/>
      <c r="E7127" s="152"/>
      <c r="F7127" s="153"/>
      <c r="G7127" s="153"/>
      <c r="H7127" s="154"/>
      <c r="I7127" s="152"/>
    </row>
    <row r="7128" spans="3:9" x14ac:dyDescent="0.2">
      <c r="C7128" s="152"/>
      <c r="D7128" s="152"/>
      <c r="E7128" s="152"/>
      <c r="F7128" s="153"/>
      <c r="G7128" s="153"/>
      <c r="H7128" s="154"/>
      <c r="I7128" s="152"/>
    </row>
    <row r="7129" spans="3:9" x14ac:dyDescent="0.2">
      <c r="C7129" s="152"/>
      <c r="D7129" s="152"/>
      <c r="E7129" s="152"/>
      <c r="F7129" s="153"/>
      <c r="G7129" s="153"/>
      <c r="H7129" s="154"/>
      <c r="I7129" s="152"/>
    </row>
    <row r="7130" spans="3:9" x14ac:dyDescent="0.2">
      <c r="C7130" s="152"/>
      <c r="D7130" s="152"/>
      <c r="E7130" s="152"/>
      <c r="F7130" s="153"/>
      <c r="G7130" s="153"/>
      <c r="H7130" s="154"/>
      <c r="I7130" s="152"/>
    </row>
    <row r="7131" spans="3:9" x14ac:dyDescent="0.2">
      <c r="C7131" s="152"/>
      <c r="D7131" s="152"/>
      <c r="E7131" s="152"/>
      <c r="F7131" s="153"/>
      <c r="G7131" s="153"/>
      <c r="H7131" s="154"/>
      <c r="I7131" s="152"/>
    </row>
    <row r="7132" spans="3:9" x14ac:dyDescent="0.2">
      <c r="C7132" s="152"/>
      <c r="D7132" s="152"/>
      <c r="E7132" s="152"/>
      <c r="F7132" s="153"/>
      <c r="G7132" s="153"/>
      <c r="H7132" s="154"/>
      <c r="I7132" s="152"/>
    </row>
    <row r="7133" spans="3:9" x14ac:dyDescent="0.2">
      <c r="C7133" s="152"/>
      <c r="D7133" s="152"/>
      <c r="E7133" s="152"/>
      <c r="F7133" s="153"/>
      <c r="G7133" s="153"/>
      <c r="H7133" s="154"/>
      <c r="I7133" s="152"/>
    </row>
    <row r="7134" spans="3:9" x14ac:dyDescent="0.2">
      <c r="C7134" s="152"/>
      <c r="D7134" s="152"/>
      <c r="E7134" s="152"/>
      <c r="F7134" s="153"/>
      <c r="G7134" s="153"/>
      <c r="H7134" s="154"/>
      <c r="I7134" s="152"/>
    </row>
    <row r="7135" spans="3:9" x14ac:dyDescent="0.2">
      <c r="C7135" s="152"/>
      <c r="D7135" s="152"/>
      <c r="E7135" s="152"/>
      <c r="F7135" s="153"/>
      <c r="G7135" s="153"/>
      <c r="H7135" s="154"/>
      <c r="I7135" s="152"/>
    </row>
    <row r="7136" spans="3:9" x14ac:dyDescent="0.2">
      <c r="C7136" s="152"/>
      <c r="D7136" s="152"/>
      <c r="E7136" s="152"/>
      <c r="F7136" s="153"/>
      <c r="G7136" s="153"/>
      <c r="H7136" s="154"/>
      <c r="I7136" s="152"/>
    </row>
    <row r="7137" spans="3:9" x14ac:dyDescent="0.2">
      <c r="C7137" s="152"/>
      <c r="D7137" s="152"/>
      <c r="E7137" s="152"/>
      <c r="F7137" s="153"/>
      <c r="G7137" s="153"/>
      <c r="H7137" s="154"/>
      <c r="I7137" s="152"/>
    </row>
    <row r="7138" spans="3:9" x14ac:dyDescent="0.2">
      <c r="C7138" s="152"/>
      <c r="D7138" s="152"/>
      <c r="E7138" s="152"/>
      <c r="F7138" s="153"/>
      <c r="G7138" s="153"/>
      <c r="H7138" s="154"/>
      <c r="I7138" s="152"/>
    </row>
    <row r="7139" spans="3:9" x14ac:dyDescent="0.2">
      <c r="C7139" s="152"/>
      <c r="D7139" s="152"/>
      <c r="E7139" s="152"/>
      <c r="F7139" s="153"/>
      <c r="G7139" s="153"/>
      <c r="H7139" s="154"/>
      <c r="I7139" s="152"/>
    </row>
    <row r="7140" spans="3:9" x14ac:dyDescent="0.2">
      <c r="C7140" s="152"/>
      <c r="D7140" s="152"/>
      <c r="E7140" s="152"/>
      <c r="F7140" s="153"/>
      <c r="G7140" s="153"/>
      <c r="H7140" s="154"/>
      <c r="I7140" s="152"/>
    </row>
    <row r="7141" spans="3:9" x14ac:dyDescent="0.2">
      <c r="C7141" s="152"/>
      <c r="D7141" s="152"/>
      <c r="E7141" s="152"/>
      <c r="F7141" s="153"/>
      <c r="G7141" s="153"/>
      <c r="H7141" s="154"/>
      <c r="I7141" s="152"/>
    </row>
    <row r="7142" spans="3:9" x14ac:dyDescent="0.2">
      <c r="C7142" s="152"/>
      <c r="D7142" s="152"/>
      <c r="E7142" s="152"/>
      <c r="F7142" s="153"/>
      <c r="G7142" s="153"/>
      <c r="H7142" s="154"/>
      <c r="I7142" s="152"/>
    </row>
    <row r="7143" spans="3:9" x14ac:dyDescent="0.2">
      <c r="C7143" s="152"/>
      <c r="D7143" s="152"/>
      <c r="E7143" s="152"/>
      <c r="F7143" s="153"/>
      <c r="G7143" s="153"/>
      <c r="H7143" s="154"/>
      <c r="I7143" s="152"/>
    </row>
    <row r="7144" spans="3:9" x14ac:dyDescent="0.2">
      <c r="C7144" s="152"/>
      <c r="D7144" s="152"/>
      <c r="E7144" s="152"/>
      <c r="F7144" s="153"/>
      <c r="G7144" s="153"/>
      <c r="H7144" s="154"/>
      <c r="I7144" s="152"/>
    </row>
    <row r="7145" spans="3:9" x14ac:dyDescent="0.2">
      <c r="C7145" s="152"/>
      <c r="D7145" s="152"/>
      <c r="E7145" s="152"/>
      <c r="F7145" s="153"/>
      <c r="G7145" s="153"/>
      <c r="H7145" s="154"/>
      <c r="I7145" s="152"/>
    </row>
    <row r="7146" spans="3:9" x14ac:dyDescent="0.2">
      <c r="C7146" s="152"/>
      <c r="D7146" s="152"/>
      <c r="E7146" s="152"/>
      <c r="F7146" s="153"/>
      <c r="G7146" s="153"/>
      <c r="H7146" s="154"/>
      <c r="I7146" s="152"/>
    </row>
    <row r="7147" spans="3:9" x14ac:dyDescent="0.2">
      <c r="C7147" s="152"/>
      <c r="D7147" s="152"/>
      <c r="E7147" s="152"/>
      <c r="F7147" s="153"/>
      <c r="G7147" s="153"/>
      <c r="H7147" s="154"/>
      <c r="I7147" s="152"/>
    </row>
    <row r="7148" spans="3:9" x14ac:dyDescent="0.2">
      <c r="C7148" s="152"/>
      <c r="D7148" s="152"/>
      <c r="E7148" s="152"/>
      <c r="F7148" s="153"/>
      <c r="G7148" s="153"/>
      <c r="H7148" s="154"/>
      <c r="I7148" s="152"/>
    </row>
    <row r="7149" spans="3:9" x14ac:dyDescent="0.2">
      <c r="C7149" s="152"/>
      <c r="D7149" s="152"/>
      <c r="E7149" s="152"/>
      <c r="F7149" s="153"/>
      <c r="G7149" s="153"/>
      <c r="H7149" s="154"/>
      <c r="I7149" s="152"/>
    </row>
    <row r="7150" spans="3:9" x14ac:dyDescent="0.2">
      <c r="C7150" s="152"/>
      <c r="D7150" s="152"/>
      <c r="E7150" s="152"/>
      <c r="F7150" s="153"/>
      <c r="G7150" s="153"/>
      <c r="H7150" s="154"/>
      <c r="I7150" s="152"/>
    </row>
    <row r="7151" spans="3:9" x14ac:dyDescent="0.2">
      <c r="C7151" s="152"/>
      <c r="D7151" s="152"/>
      <c r="E7151" s="152"/>
      <c r="F7151" s="153"/>
      <c r="G7151" s="153"/>
      <c r="H7151" s="154"/>
      <c r="I7151" s="152"/>
    </row>
    <row r="7152" spans="3:9" x14ac:dyDescent="0.2">
      <c r="C7152" s="152"/>
      <c r="D7152" s="152"/>
      <c r="E7152" s="152"/>
      <c r="F7152" s="153"/>
      <c r="G7152" s="153"/>
      <c r="H7152" s="154"/>
      <c r="I7152" s="152"/>
    </row>
    <row r="7153" spans="3:9" x14ac:dyDescent="0.2">
      <c r="C7153" s="152"/>
      <c r="D7153" s="152"/>
      <c r="E7153" s="152"/>
      <c r="F7153" s="153"/>
      <c r="G7153" s="153"/>
      <c r="H7153" s="154"/>
      <c r="I7153" s="152"/>
    </row>
    <row r="7154" spans="3:9" x14ac:dyDescent="0.2">
      <c r="C7154" s="152"/>
      <c r="D7154" s="152"/>
      <c r="E7154" s="152"/>
      <c r="F7154" s="153"/>
      <c r="G7154" s="153"/>
      <c r="H7154" s="154"/>
      <c r="I7154" s="152"/>
    </row>
    <row r="7155" spans="3:9" x14ac:dyDescent="0.2">
      <c r="C7155" s="152"/>
      <c r="D7155" s="152"/>
      <c r="E7155" s="152"/>
      <c r="F7155" s="153"/>
      <c r="G7155" s="153"/>
      <c r="H7155" s="154"/>
      <c r="I7155" s="152"/>
    </row>
    <row r="7156" spans="3:9" x14ac:dyDescent="0.2">
      <c r="C7156" s="152"/>
      <c r="D7156" s="152"/>
      <c r="E7156" s="152"/>
      <c r="F7156" s="153"/>
      <c r="G7156" s="153"/>
      <c r="H7156" s="154"/>
      <c r="I7156" s="152"/>
    </row>
    <row r="7157" spans="3:9" x14ac:dyDescent="0.2">
      <c r="C7157" s="152"/>
      <c r="D7157" s="152"/>
      <c r="E7157" s="152"/>
      <c r="F7157" s="153"/>
      <c r="G7157" s="153"/>
      <c r="H7157" s="154"/>
      <c r="I7157" s="152"/>
    </row>
    <row r="7158" spans="3:9" x14ac:dyDescent="0.2">
      <c r="C7158" s="152"/>
      <c r="D7158" s="152"/>
      <c r="E7158" s="152"/>
      <c r="F7158" s="153"/>
      <c r="G7158" s="153"/>
      <c r="H7158" s="154"/>
      <c r="I7158" s="152"/>
    </row>
    <row r="7159" spans="3:9" x14ac:dyDescent="0.2">
      <c r="C7159" s="152"/>
      <c r="D7159" s="152"/>
      <c r="E7159" s="152"/>
      <c r="F7159" s="153"/>
      <c r="G7159" s="153"/>
      <c r="H7159" s="154"/>
      <c r="I7159" s="152"/>
    </row>
    <row r="7160" spans="3:9" x14ac:dyDescent="0.2">
      <c r="C7160" s="152"/>
      <c r="D7160" s="152"/>
      <c r="E7160" s="152"/>
      <c r="F7160" s="153"/>
      <c r="G7160" s="153"/>
      <c r="H7160" s="154"/>
      <c r="I7160" s="152"/>
    </row>
    <row r="7161" spans="3:9" x14ac:dyDescent="0.2">
      <c r="C7161" s="152"/>
      <c r="D7161" s="152"/>
      <c r="E7161" s="152"/>
      <c r="F7161" s="153"/>
      <c r="G7161" s="153"/>
      <c r="H7161" s="154"/>
      <c r="I7161" s="152"/>
    </row>
    <row r="7162" spans="3:9" x14ac:dyDescent="0.2">
      <c r="C7162" s="152"/>
      <c r="D7162" s="152"/>
      <c r="E7162" s="152"/>
      <c r="F7162" s="153"/>
      <c r="G7162" s="153"/>
      <c r="H7162" s="154"/>
      <c r="I7162" s="152"/>
    </row>
    <row r="7163" spans="3:9" x14ac:dyDescent="0.2">
      <c r="C7163" s="152"/>
      <c r="D7163" s="152"/>
      <c r="E7163" s="152"/>
      <c r="F7163" s="153"/>
      <c r="G7163" s="153"/>
      <c r="H7163" s="154"/>
      <c r="I7163" s="152"/>
    </row>
    <row r="7164" spans="3:9" x14ac:dyDescent="0.2">
      <c r="C7164" s="152"/>
      <c r="D7164" s="152"/>
      <c r="E7164" s="152"/>
      <c r="F7164" s="153"/>
      <c r="G7164" s="153"/>
      <c r="H7164" s="154"/>
      <c r="I7164" s="152"/>
    </row>
    <row r="7165" spans="3:9" x14ac:dyDescent="0.2">
      <c r="C7165" s="152"/>
      <c r="D7165" s="152"/>
      <c r="E7165" s="152"/>
      <c r="F7165" s="153"/>
      <c r="G7165" s="153"/>
      <c r="H7165" s="154"/>
      <c r="I7165" s="152"/>
    </row>
    <row r="7166" spans="3:9" x14ac:dyDescent="0.2">
      <c r="C7166" s="152"/>
      <c r="D7166" s="152"/>
      <c r="E7166" s="152"/>
      <c r="F7166" s="153"/>
      <c r="G7166" s="153"/>
      <c r="H7166" s="154"/>
      <c r="I7166" s="152"/>
    </row>
    <row r="7167" spans="3:9" x14ac:dyDescent="0.2">
      <c r="C7167" s="152"/>
      <c r="D7167" s="152"/>
      <c r="E7167" s="152"/>
      <c r="F7167" s="153"/>
      <c r="G7167" s="153"/>
      <c r="H7167" s="154"/>
      <c r="I7167" s="152"/>
    </row>
    <row r="7168" spans="3:9" x14ac:dyDescent="0.2">
      <c r="C7168" s="152"/>
      <c r="D7168" s="152"/>
      <c r="E7168" s="152"/>
      <c r="F7168" s="153"/>
      <c r="G7168" s="153"/>
      <c r="H7168" s="154"/>
      <c r="I7168" s="152"/>
    </row>
    <row r="7169" spans="3:9" x14ac:dyDescent="0.2">
      <c r="C7169" s="152"/>
      <c r="D7169" s="152"/>
      <c r="E7169" s="152"/>
      <c r="F7169" s="153"/>
      <c r="G7169" s="153"/>
      <c r="H7169" s="154"/>
      <c r="I7169" s="152"/>
    </row>
    <row r="7170" spans="3:9" x14ac:dyDescent="0.2">
      <c r="C7170" s="152"/>
      <c r="D7170" s="152"/>
      <c r="E7170" s="152"/>
      <c r="F7170" s="153"/>
      <c r="G7170" s="153"/>
      <c r="H7170" s="154"/>
      <c r="I7170" s="152"/>
    </row>
    <row r="7171" spans="3:9" x14ac:dyDescent="0.2">
      <c r="C7171" s="152"/>
      <c r="D7171" s="152"/>
      <c r="E7171" s="152"/>
      <c r="F7171" s="153"/>
      <c r="G7171" s="153"/>
      <c r="H7171" s="154"/>
      <c r="I7171" s="152"/>
    </row>
    <row r="7172" spans="3:9" x14ac:dyDescent="0.2">
      <c r="C7172" s="152"/>
      <c r="D7172" s="152"/>
      <c r="E7172" s="152"/>
      <c r="F7172" s="153"/>
      <c r="G7172" s="153"/>
      <c r="H7172" s="154"/>
      <c r="I7172" s="152"/>
    </row>
    <row r="7173" spans="3:9" x14ac:dyDescent="0.2">
      <c r="C7173" s="152"/>
      <c r="D7173" s="152"/>
      <c r="E7173" s="152"/>
      <c r="F7173" s="153"/>
      <c r="G7173" s="153"/>
      <c r="H7173" s="154"/>
      <c r="I7173" s="152"/>
    </row>
    <row r="7174" spans="3:9" x14ac:dyDescent="0.2">
      <c r="C7174" s="152"/>
      <c r="D7174" s="152"/>
      <c r="E7174" s="152"/>
      <c r="F7174" s="153"/>
      <c r="G7174" s="153"/>
      <c r="H7174" s="154"/>
      <c r="I7174" s="152"/>
    </row>
    <row r="7175" spans="3:9" x14ac:dyDescent="0.2">
      <c r="C7175" s="152"/>
      <c r="D7175" s="152"/>
      <c r="E7175" s="152"/>
      <c r="F7175" s="153"/>
      <c r="G7175" s="153"/>
      <c r="H7175" s="154"/>
      <c r="I7175" s="152"/>
    </row>
    <row r="7176" spans="3:9" x14ac:dyDescent="0.2">
      <c r="C7176" s="152"/>
      <c r="D7176" s="152"/>
      <c r="E7176" s="152"/>
      <c r="F7176" s="153"/>
      <c r="G7176" s="153"/>
      <c r="H7176" s="154"/>
      <c r="I7176" s="152"/>
    </row>
    <row r="7177" spans="3:9" x14ac:dyDescent="0.2">
      <c r="C7177" s="152"/>
      <c r="D7177" s="152"/>
      <c r="E7177" s="152"/>
      <c r="F7177" s="153"/>
      <c r="G7177" s="153"/>
      <c r="H7177" s="154"/>
      <c r="I7177" s="152"/>
    </row>
    <row r="7178" spans="3:9" x14ac:dyDescent="0.2">
      <c r="C7178" s="152"/>
      <c r="D7178" s="152"/>
      <c r="E7178" s="152"/>
      <c r="F7178" s="153"/>
      <c r="G7178" s="153"/>
      <c r="H7178" s="154"/>
      <c r="I7178" s="152"/>
    </row>
    <row r="7179" spans="3:9" x14ac:dyDescent="0.2">
      <c r="C7179" s="152"/>
      <c r="D7179" s="152"/>
      <c r="E7179" s="152"/>
      <c r="F7179" s="153"/>
      <c r="G7179" s="153"/>
      <c r="H7179" s="154"/>
      <c r="I7179" s="152"/>
    </row>
    <row r="7180" spans="3:9" x14ac:dyDescent="0.2">
      <c r="C7180" s="152"/>
      <c r="D7180" s="152"/>
      <c r="E7180" s="152"/>
      <c r="F7180" s="153"/>
      <c r="G7180" s="153"/>
      <c r="H7180" s="154"/>
      <c r="I7180" s="152"/>
    </row>
    <row r="7181" spans="3:9" x14ac:dyDescent="0.2">
      <c r="C7181" s="152"/>
      <c r="D7181" s="152"/>
      <c r="E7181" s="152"/>
      <c r="F7181" s="153"/>
      <c r="G7181" s="153"/>
      <c r="H7181" s="154"/>
      <c r="I7181" s="152"/>
    </row>
    <row r="7182" spans="3:9" x14ac:dyDescent="0.2">
      <c r="C7182" s="152"/>
      <c r="D7182" s="152"/>
      <c r="E7182" s="152"/>
      <c r="F7182" s="153"/>
      <c r="G7182" s="153"/>
      <c r="H7182" s="154"/>
      <c r="I7182" s="152"/>
    </row>
    <row r="7183" spans="3:9" x14ac:dyDescent="0.2">
      <c r="C7183" s="152"/>
      <c r="D7183" s="152"/>
      <c r="E7183" s="152"/>
      <c r="F7183" s="153"/>
      <c r="G7183" s="153"/>
      <c r="H7183" s="154"/>
      <c r="I7183" s="152"/>
    </row>
    <row r="7184" spans="3:9" x14ac:dyDescent="0.2">
      <c r="C7184" s="152"/>
      <c r="D7184" s="152"/>
      <c r="E7184" s="152"/>
      <c r="F7184" s="153"/>
      <c r="G7184" s="153"/>
      <c r="H7184" s="154"/>
      <c r="I7184" s="152"/>
    </row>
    <row r="7185" spans="3:9" x14ac:dyDescent="0.2">
      <c r="C7185" s="152"/>
      <c r="D7185" s="152"/>
      <c r="E7185" s="152"/>
      <c r="F7185" s="153"/>
      <c r="G7185" s="153"/>
      <c r="H7185" s="154"/>
      <c r="I7185" s="152"/>
    </row>
    <row r="7186" spans="3:9" x14ac:dyDescent="0.2">
      <c r="C7186" s="152"/>
      <c r="D7186" s="152"/>
      <c r="E7186" s="152"/>
      <c r="F7186" s="153"/>
      <c r="G7186" s="153"/>
      <c r="H7186" s="154"/>
      <c r="I7186" s="152"/>
    </row>
    <row r="7187" spans="3:9" x14ac:dyDescent="0.2">
      <c r="C7187" s="152"/>
      <c r="D7187" s="152"/>
      <c r="E7187" s="152"/>
      <c r="F7187" s="153"/>
      <c r="G7187" s="153"/>
      <c r="H7187" s="154"/>
      <c r="I7187" s="152"/>
    </row>
    <row r="7188" spans="3:9" x14ac:dyDescent="0.2">
      <c r="C7188" s="152"/>
      <c r="D7188" s="152"/>
      <c r="E7188" s="152"/>
      <c r="F7188" s="153"/>
      <c r="G7188" s="153"/>
      <c r="H7188" s="154"/>
      <c r="I7188" s="152"/>
    </row>
    <row r="7189" spans="3:9" x14ac:dyDescent="0.2">
      <c r="C7189" s="152"/>
      <c r="D7189" s="152"/>
      <c r="E7189" s="152"/>
      <c r="F7189" s="153"/>
      <c r="G7189" s="153"/>
      <c r="H7189" s="154"/>
      <c r="I7189" s="152"/>
    </row>
    <row r="7190" spans="3:9" x14ac:dyDescent="0.2">
      <c r="C7190" s="152"/>
      <c r="D7190" s="152"/>
      <c r="E7190" s="152"/>
      <c r="F7190" s="153"/>
      <c r="G7190" s="153"/>
      <c r="H7190" s="154"/>
      <c r="I7190" s="152"/>
    </row>
    <row r="7191" spans="3:9" x14ac:dyDescent="0.2">
      <c r="C7191" s="152"/>
      <c r="D7191" s="152"/>
      <c r="E7191" s="152"/>
      <c r="F7191" s="153"/>
      <c r="G7191" s="153"/>
      <c r="H7191" s="154"/>
      <c r="I7191" s="152"/>
    </row>
    <row r="7192" spans="3:9" x14ac:dyDescent="0.2">
      <c r="C7192" s="152"/>
      <c r="D7192" s="152"/>
      <c r="E7192" s="152"/>
      <c r="F7192" s="153"/>
      <c r="G7192" s="153"/>
      <c r="H7192" s="154"/>
      <c r="I7192" s="152"/>
    </row>
    <row r="7193" spans="3:9" x14ac:dyDescent="0.2">
      <c r="C7193" s="152"/>
      <c r="D7193" s="152"/>
      <c r="E7193" s="152"/>
      <c r="F7193" s="153"/>
      <c r="G7193" s="153"/>
      <c r="H7193" s="154"/>
      <c r="I7193" s="152"/>
    </row>
    <row r="7194" spans="3:9" x14ac:dyDescent="0.2">
      <c r="C7194" s="152"/>
      <c r="D7194" s="152"/>
      <c r="E7194" s="152"/>
      <c r="F7194" s="153"/>
      <c r="G7194" s="153"/>
      <c r="H7194" s="154"/>
      <c r="I7194" s="152"/>
    </row>
    <row r="7195" spans="3:9" x14ac:dyDescent="0.2">
      <c r="C7195" s="152"/>
      <c r="D7195" s="152"/>
      <c r="E7195" s="152"/>
      <c r="F7195" s="153"/>
      <c r="G7195" s="153"/>
      <c r="H7195" s="154"/>
      <c r="I7195" s="152"/>
    </row>
    <row r="7196" spans="3:9" x14ac:dyDescent="0.2">
      <c r="C7196" s="152"/>
      <c r="D7196" s="152"/>
      <c r="E7196" s="152"/>
      <c r="F7196" s="153"/>
      <c r="G7196" s="153"/>
      <c r="H7196" s="154"/>
      <c r="I7196" s="152"/>
    </row>
    <row r="7197" spans="3:9" x14ac:dyDescent="0.2">
      <c r="C7197" s="152"/>
      <c r="D7197" s="152"/>
      <c r="E7197" s="152"/>
      <c r="F7197" s="153"/>
      <c r="G7197" s="153"/>
      <c r="H7197" s="154"/>
      <c r="I7197" s="152"/>
    </row>
    <row r="7198" spans="3:9" x14ac:dyDescent="0.2">
      <c r="C7198" s="152"/>
      <c r="D7198" s="152"/>
      <c r="E7198" s="152"/>
      <c r="F7198" s="153"/>
      <c r="G7198" s="153"/>
      <c r="H7198" s="154"/>
      <c r="I7198" s="152"/>
    </row>
    <row r="7199" spans="3:9" x14ac:dyDescent="0.2">
      <c r="C7199" s="152"/>
      <c r="D7199" s="152"/>
      <c r="E7199" s="152"/>
      <c r="F7199" s="153"/>
      <c r="G7199" s="153"/>
      <c r="H7199" s="154"/>
      <c r="I7199" s="152"/>
    </row>
    <row r="7200" spans="3:9" x14ac:dyDescent="0.2">
      <c r="C7200" s="152"/>
      <c r="D7200" s="152"/>
      <c r="E7200" s="152"/>
      <c r="F7200" s="153"/>
      <c r="G7200" s="153"/>
      <c r="H7200" s="154"/>
      <c r="I7200" s="152"/>
    </row>
    <row r="7201" spans="3:9" x14ac:dyDescent="0.2">
      <c r="C7201" s="152"/>
      <c r="D7201" s="152"/>
      <c r="E7201" s="152"/>
      <c r="F7201" s="153"/>
      <c r="G7201" s="153"/>
      <c r="H7201" s="154"/>
      <c r="I7201" s="152"/>
    </row>
    <row r="7202" spans="3:9" x14ac:dyDescent="0.2">
      <c r="C7202" s="152"/>
      <c r="D7202" s="152"/>
      <c r="E7202" s="152"/>
      <c r="F7202" s="153"/>
      <c r="G7202" s="153"/>
      <c r="H7202" s="154"/>
      <c r="I7202" s="152"/>
    </row>
    <row r="7203" spans="3:9" x14ac:dyDescent="0.2">
      <c r="C7203" s="152"/>
      <c r="D7203" s="152"/>
      <c r="E7203" s="152"/>
      <c r="F7203" s="153"/>
      <c r="G7203" s="153"/>
      <c r="H7203" s="154"/>
      <c r="I7203" s="152"/>
    </row>
    <row r="7204" spans="3:9" x14ac:dyDescent="0.2">
      <c r="C7204" s="152"/>
      <c r="D7204" s="152"/>
      <c r="E7204" s="152"/>
      <c r="F7204" s="153"/>
      <c r="G7204" s="153"/>
      <c r="H7204" s="154"/>
      <c r="I7204" s="152"/>
    </row>
    <row r="7205" spans="3:9" x14ac:dyDescent="0.2">
      <c r="C7205" s="152"/>
      <c r="D7205" s="152"/>
      <c r="E7205" s="152"/>
      <c r="F7205" s="153"/>
      <c r="G7205" s="153"/>
      <c r="H7205" s="154"/>
      <c r="I7205" s="152"/>
    </row>
    <row r="7206" spans="3:9" x14ac:dyDescent="0.2">
      <c r="C7206" s="152"/>
      <c r="D7206" s="152"/>
      <c r="E7206" s="152"/>
      <c r="F7206" s="153"/>
      <c r="G7206" s="153"/>
      <c r="H7206" s="154"/>
      <c r="I7206" s="152"/>
    </row>
    <row r="7207" spans="3:9" x14ac:dyDescent="0.2">
      <c r="C7207" s="152"/>
      <c r="D7207" s="152"/>
      <c r="E7207" s="152"/>
      <c r="F7207" s="153"/>
      <c r="G7207" s="153"/>
      <c r="H7207" s="154"/>
      <c r="I7207" s="152"/>
    </row>
    <row r="7208" spans="3:9" x14ac:dyDescent="0.2">
      <c r="C7208" s="152"/>
      <c r="D7208" s="152"/>
      <c r="E7208" s="152"/>
      <c r="F7208" s="153"/>
      <c r="G7208" s="153"/>
      <c r="H7208" s="154"/>
      <c r="I7208" s="152"/>
    </row>
    <row r="7209" spans="3:9" x14ac:dyDescent="0.2">
      <c r="C7209" s="152"/>
      <c r="D7209" s="152"/>
      <c r="E7209" s="152"/>
      <c r="F7209" s="153"/>
      <c r="G7209" s="153"/>
      <c r="H7209" s="154"/>
      <c r="I7209" s="152"/>
    </row>
    <row r="7210" spans="3:9" x14ac:dyDescent="0.2">
      <c r="C7210" s="152"/>
      <c r="D7210" s="152"/>
      <c r="E7210" s="152"/>
      <c r="F7210" s="153"/>
      <c r="G7210" s="153"/>
      <c r="H7210" s="154"/>
      <c r="I7210" s="152"/>
    </row>
    <row r="7211" spans="3:9" x14ac:dyDescent="0.2">
      <c r="C7211" s="152"/>
      <c r="D7211" s="152"/>
      <c r="E7211" s="152"/>
      <c r="F7211" s="153"/>
      <c r="G7211" s="153"/>
      <c r="H7211" s="154"/>
      <c r="I7211" s="152"/>
    </row>
    <row r="7212" spans="3:9" x14ac:dyDescent="0.2">
      <c r="C7212" s="152"/>
      <c r="D7212" s="152"/>
      <c r="E7212" s="152"/>
      <c r="F7212" s="153"/>
      <c r="G7212" s="153"/>
      <c r="H7212" s="154"/>
      <c r="I7212" s="152"/>
    </row>
    <row r="7213" spans="3:9" x14ac:dyDescent="0.2">
      <c r="C7213" s="152"/>
      <c r="D7213" s="152"/>
      <c r="E7213" s="152"/>
      <c r="F7213" s="153"/>
      <c r="G7213" s="153"/>
      <c r="H7213" s="154"/>
      <c r="I7213" s="152"/>
    </row>
    <row r="7214" spans="3:9" x14ac:dyDescent="0.2">
      <c r="C7214" s="152"/>
      <c r="D7214" s="152"/>
      <c r="E7214" s="152"/>
      <c r="F7214" s="153"/>
      <c r="G7214" s="153"/>
      <c r="H7214" s="154"/>
      <c r="I7214" s="152"/>
    </row>
    <row r="7215" spans="3:9" x14ac:dyDescent="0.2">
      <c r="C7215" s="152"/>
      <c r="D7215" s="152"/>
      <c r="E7215" s="152"/>
      <c r="F7215" s="153"/>
      <c r="G7215" s="153"/>
      <c r="H7215" s="154"/>
      <c r="I7215" s="152"/>
    </row>
    <row r="7216" spans="3:9" x14ac:dyDescent="0.2">
      <c r="C7216" s="152"/>
      <c r="D7216" s="152"/>
      <c r="E7216" s="152"/>
      <c r="F7216" s="153"/>
      <c r="G7216" s="153"/>
      <c r="H7216" s="154"/>
      <c r="I7216" s="152"/>
    </row>
    <row r="7217" spans="3:9" x14ac:dyDescent="0.2">
      <c r="C7217" s="152"/>
      <c r="D7217" s="152"/>
      <c r="E7217" s="152"/>
      <c r="F7217" s="153"/>
      <c r="G7217" s="153"/>
      <c r="H7217" s="154"/>
      <c r="I7217" s="152"/>
    </row>
    <row r="7218" spans="3:9" x14ac:dyDescent="0.2">
      <c r="C7218" s="152"/>
      <c r="D7218" s="152"/>
      <c r="E7218" s="152"/>
      <c r="F7218" s="153"/>
      <c r="G7218" s="153"/>
      <c r="H7218" s="154"/>
      <c r="I7218" s="152"/>
    </row>
    <row r="7219" spans="3:9" x14ac:dyDescent="0.2">
      <c r="C7219" s="152"/>
      <c r="D7219" s="152"/>
      <c r="E7219" s="152"/>
      <c r="F7219" s="153"/>
      <c r="G7219" s="153"/>
      <c r="H7219" s="154"/>
      <c r="I7219" s="152"/>
    </row>
    <row r="7220" spans="3:9" x14ac:dyDescent="0.2">
      <c r="C7220" s="152"/>
      <c r="D7220" s="152"/>
      <c r="E7220" s="152"/>
      <c r="F7220" s="153"/>
      <c r="G7220" s="153"/>
      <c r="H7220" s="154"/>
      <c r="I7220" s="152"/>
    </row>
    <row r="7221" spans="3:9" x14ac:dyDescent="0.2">
      <c r="C7221" s="152"/>
      <c r="D7221" s="152"/>
      <c r="E7221" s="152"/>
      <c r="F7221" s="153"/>
      <c r="G7221" s="153"/>
      <c r="H7221" s="154"/>
      <c r="I7221" s="152"/>
    </row>
    <row r="7222" spans="3:9" x14ac:dyDescent="0.2">
      <c r="C7222" s="152"/>
      <c r="D7222" s="152"/>
      <c r="E7222" s="152"/>
      <c r="F7222" s="153"/>
      <c r="G7222" s="153"/>
      <c r="H7222" s="154"/>
      <c r="I7222" s="152"/>
    </row>
    <row r="7223" spans="3:9" x14ac:dyDescent="0.2">
      <c r="C7223" s="152"/>
      <c r="D7223" s="152"/>
      <c r="E7223" s="152"/>
      <c r="F7223" s="153"/>
      <c r="G7223" s="153"/>
      <c r="H7223" s="154"/>
      <c r="I7223" s="152"/>
    </row>
    <row r="7224" spans="3:9" x14ac:dyDescent="0.2">
      <c r="C7224" s="152"/>
      <c r="D7224" s="152"/>
      <c r="E7224" s="152"/>
      <c r="F7224" s="153"/>
      <c r="G7224" s="153"/>
      <c r="H7224" s="154"/>
      <c r="I7224" s="152"/>
    </row>
    <row r="7225" spans="3:9" x14ac:dyDescent="0.2">
      <c r="C7225" s="152"/>
      <c r="D7225" s="152"/>
      <c r="E7225" s="152"/>
      <c r="F7225" s="153"/>
      <c r="G7225" s="153"/>
      <c r="H7225" s="154"/>
      <c r="I7225" s="152"/>
    </row>
    <row r="7226" spans="3:9" x14ac:dyDescent="0.2">
      <c r="C7226" s="152"/>
      <c r="D7226" s="152"/>
      <c r="E7226" s="152"/>
      <c r="F7226" s="153"/>
      <c r="G7226" s="153"/>
      <c r="H7226" s="154"/>
      <c r="I7226" s="152"/>
    </row>
    <row r="7227" spans="3:9" x14ac:dyDescent="0.2">
      <c r="C7227" s="152"/>
      <c r="D7227" s="152"/>
      <c r="E7227" s="152"/>
      <c r="F7227" s="153"/>
      <c r="G7227" s="153"/>
      <c r="H7227" s="154"/>
      <c r="I7227" s="152"/>
    </row>
    <row r="7228" spans="3:9" x14ac:dyDescent="0.2">
      <c r="C7228" s="152"/>
      <c r="D7228" s="152"/>
      <c r="E7228" s="152"/>
      <c r="F7228" s="153"/>
      <c r="G7228" s="153"/>
      <c r="H7228" s="154"/>
      <c r="I7228" s="152"/>
    </row>
    <row r="7229" spans="3:9" x14ac:dyDescent="0.2">
      <c r="C7229" s="152"/>
      <c r="D7229" s="152"/>
      <c r="E7229" s="152"/>
      <c r="F7229" s="153"/>
      <c r="G7229" s="153"/>
      <c r="H7229" s="154"/>
      <c r="I7229" s="152"/>
    </row>
    <row r="7230" spans="3:9" x14ac:dyDescent="0.2">
      <c r="C7230" s="152"/>
      <c r="D7230" s="152"/>
      <c r="E7230" s="152"/>
      <c r="F7230" s="153"/>
      <c r="G7230" s="153"/>
      <c r="H7230" s="154"/>
      <c r="I7230" s="152"/>
    </row>
    <row r="7231" spans="3:9" x14ac:dyDescent="0.2">
      <c r="C7231" s="152"/>
      <c r="D7231" s="152"/>
      <c r="E7231" s="152"/>
      <c r="F7231" s="153"/>
      <c r="G7231" s="153"/>
      <c r="H7231" s="154"/>
      <c r="I7231" s="152"/>
    </row>
    <row r="7232" spans="3:9" x14ac:dyDescent="0.2">
      <c r="C7232" s="152"/>
      <c r="D7232" s="152"/>
      <c r="E7232" s="152"/>
      <c r="F7232" s="153"/>
      <c r="G7232" s="153"/>
      <c r="H7232" s="154"/>
      <c r="I7232" s="152"/>
    </row>
    <row r="7233" spans="3:9" x14ac:dyDescent="0.2">
      <c r="C7233" s="152"/>
      <c r="D7233" s="152"/>
      <c r="E7233" s="152"/>
      <c r="F7233" s="153"/>
      <c r="G7233" s="153"/>
      <c r="H7233" s="154"/>
      <c r="I7233" s="152"/>
    </row>
    <row r="7234" spans="3:9" x14ac:dyDescent="0.2">
      <c r="C7234" s="152"/>
      <c r="D7234" s="152"/>
      <c r="E7234" s="152"/>
      <c r="F7234" s="153"/>
      <c r="G7234" s="153"/>
      <c r="H7234" s="154"/>
      <c r="I7234" s="152"/>
    </row>
    <row r="7235" spans="3:9" x14ac:dyDescent="0.2">
      <c r="C7235" s="152"/>
      <c r="D7235" s="152"/>
      <c r="E7235" s="152"/>
      <c r="F7235" s="153"/>
      <c r="G7235" s="153"/>
      <c r="H7235" s="154"/>
      <c r="I7235" s="152"/>
    </row>
    <row r="7236" spans="3:9" x14ac:dyDescent="0.2">
      <c r="C7236" s="152"/>
      <c r="D7236" s="152"/>
      <c r="E7236" s="152"/>
      <c r="F7236" s="153"/>
      <c r="G7236" s="153"/>
      <c r="H7236" s="154"/>
      <c r="I7236" s="152"/>
    </row>
    <row r="7237" spans="3:9" x14ac:dyDescent="0.2">
      <c r="C7237" s="152"/>
      <c r="D7237" s="152"/>
      <c r="E7237" s="152"/>
      <c r="F7237" s="153"/>
      <c r="G7237" s="153"/>
      <c r="H7237" s="154"/>
      <c r="I7237" s="152"/>
    </row>
    <row r="7238" spans="3:9" x14ac:dyDescent="0.2">
      <c r="C7238" s="152"/>
      <c r="D7238" s="152"/>
      <c r="E7238" s="152"/>
      <c r="F7238" s="153"/>
      <c r="G7238" s="153"/>
      <c r="H7238" s="154"/>
      <c r="I7238" s="152"/>
    </row>
    <row r="7239" spans="3:9" x14ac:dyDescent="0.2">
      <c r="C7239" s="152"/>
      <c r="D7239" s="152"/>
      <c r="E7239" s="152"/>
      <c r="F7239" s="153"/>
      <c r="G7239" s="153"/>
      <c r="H7239" s="154"/>
      <c r="I7239" s="152"/>
    </row>
    <row r="7240" spans="3:9" x14ac:dyDescent="0.2">
      <c r="C7240" s="152"/>
      <c r="D7240" s="152"/>
      <c r="E7240" s="152"/>
      <c r="F7240" s="153"/>
      <c r="G7240" s="153"/>
      <c r="H7240" s="154"/>
      <c r="I7240" s="152"/>
    </row>
    <row r="7241" spans="3:9" x14ac:dyDescent="0.2">
      <c r="C7241" s="152"/>
      <c r="D7241" s="152"/>
      <c r="E7241" s="152"/>
      <c r="F7241" s="153"/>
      <c r="G7241" s="153"/>
      <c r="H7241" s="154"/>
      <c r="I7241" s="152"/>
    </row>
    <row r="7242" spans="3:9" x14ac:dyDescent="0.2">
      <c r="C7242" s="152"/>
      <c r="D7242" s="152"/>
      <c r="E7242" s="152"/>
      <c r="F7242" s="153"/>
      <c r="G7242" s="153"/>
      <c r="H7242" s="154"/>
      <c r="I7242" s="152"/>
    </row>
    <row r="7243" spans="3:9" x14ac:dyDescent="0.2">
      <c r="C7243" s="152"/>
      <c r="D7243" s="152"/>
      <c r="E7243" s="152"/>
      <c r="F7243" s="153"/>
      <c r="G7243" s="153"/>
      <c r="H7243" s="154"/>
      <c r="I7243" s="152"/>
    </row>
    <row r="7244" spans="3:9" x14ac:dyDescent="0.2">
      <c r="C7244" s="152"/>
      <c r="D7244" s="152"/>
      <c r="E7244" s="152"/>
      <c r="F7244" s="153"/>
      <c r="G7244" s="153"/>
      <c r="H7244" s="154"/>
      <c r="I7244" s="152"/>
    </row>
    <row r="7245" spans="3:9" x14ac:dyDescent="0.2">
      <c r="C7245" s="152"/>
      <c r="D7245" s="152"/>
      <c r="E7245" s="152"/>
      <c r="F7245" s="153"/>
      <c r="G7245" s="153"/>
      <c r="H7245" s="154"/>
      <c r="I7245" s="152"/>
    </row>
    <row r="7246" spans="3:9" x14ac:dyDescent="0.2">
      <c r="C7246" s="152"/>
      <c r="D7246" s="152"/>
      <c r="E7246" s="152"/>
      <c r="F7246" s="153"/>
      <c r="G7246" s="153"/>
      <c r="H7246" s="154"/>
      <c r="I7246" s="152"/>
    </row>
    <row r="7247" spans="3:9" x14ac:dyDescent="0.2">
      <c r="C7247" s="152"/>
      <c r="D7247" s="152"/>
      <c r="E7247" s="152"/>
      <c r="F7247" s="153"/>
      <c r="G7247" s="153"/>
      <c r="H7247" s="154"/>
      <c r="I7247" s="152"/>
    </row>
    <row r="7248" spans="3:9" x14ac:dyDescent="0.2">
      <c r="C7248" s="152"/>
      <c r="D7248" s="152"/>
      <c r="E7248" s="152"/>
      <c r="F7248" s="153"/>
      <c r="G7248" s="153"/>
      <c r="H7248" s="154"/>
      <c r="I7248" s="152"/>
    </row>
    <row r="7249" spans="3:9" x14ac:dyDescent="0.2">
      <c r="C7249" s="152"/>
      <c r="D7249" s="152"/>
      <c r="E7249" s="152"/>
      <c r="F7249" s="153"/>
      <c r="G7249" s="153"/>
      <c r="H7249" s="154"/>
      <c r="I7249" s="152"/>
    </row>
    <row r="7250" spans="3:9" x14ac:dyDescent="0.2">
      <c r="C7250" s="152"/>
      <c r="D7250" s="152"/>
      <c r="E7250" s="152"/>
      <c r="F7250" s="153"/>
      <c r="G7250" s="153"/>
      <c r="H7250" s="154"/>
      <c r="I7250" s="152"/>
    </row>
    <row r="7251" spans="3:9" x14ac:dyDescent="0.2">
      <c r="C7251" s="152"/>
      <c r="D7251" s="152"/>
      <c r="E7251" s="152"/>
      <c r="F7251" s="153"/>
      <c r="G7251" s="153"/>
      <c r="H7251" s="154"/>
      <c r="I7251" s="152"/>
    </row>
    <row r="7252" spans="3:9" x14ac:dyDescent="0.2">
      <c r="C7252" s="152"/>
      <c r="D7252" s="152"/>
      <c r="E7252" s="152"/>
      <c r="F7252" s="153"/>
      <c r="G7252" s="153"/>
      <c r="H7252" s="154"/>
      <c r="I7252" s="152"/>
    </row>
    <row r="7253" spans="3:9" x14ac:dyDescent="0.2">
      <c r="C7253" s="152"/>
      <c r="D7253" s="152"/>
      <c r="E7253" s="152"/>
      <c r="F7253" s="153"/>
      <c r="G7253" s="153"/>
      <c r="H7253" s="154"/>
      <c r="I7253" s="152"/>
    </row>
    <row r="7254" spans="3:9" x14ac:dyDescent="0.2">
      <c r="C7254" s="152"/>
      <c r="D7254" s="152"/>
      <c r="E7254" s="152"/>
      <c r="F7254" s="153"/>
      <c r="G7254" s="153"/>
      <c r="H7254" s="154"/>
      <c r="I7254" s="152"/>
    </row>
    <row r="7255" spans="3:9" x14ac:dyDescent="0.2">
      <c r="C7255" s="152"/>
      <c r="D7255" s="152"/>
      <c r="E7255" s="152"/>
      <c r="F7255" s="153"/>
      <c r="G7255" s="153"/>
      <c r="H7255" s="154"/>
      <c r="I7255" s="152"/>
    </row>
    <row r="7256" spans="3:9" x14ac:dyDescent="0.2">
      <c r="C7256" s="152"/>
      <c r="D7256" s="152"/>
      <c r="E7256" s="152"/>
      <c r="F7256" s="153"/>
      <c r="G7256" s="153"/>
      <c r="H7256" s="154"/>
      <c r="I7256" s="152"/>
    </row>
    <row r="7257" spans="3:9" x14ac:dyDescent="0.2">
      <c r="C7257" s="152"/>
      <c r="D7257" s="152"/>
      <c r="E7257" s="152"/>
      <c r="F7257" s="153"/>
      <c r="G7257" s="153"/>
      <c r="H7257" s="154"/>
      <c r="I7257" s="152"/>
    </row>
    <row r="7258" spans="3:9" x14ac:dyDescent="0.2">
      <c r="C7258" s="152"/>
      <c r="D7258" s="152"/>
      <c r="E7258" s="152"/>
      <c r="F7258" s="153"/>
      <c r="G7258" s="153"/>
      <c r="H7258" s="154"/>
      <c r="I7258" s="152"/>
    </row>
    <row r="7259" spans="3:9" x14ac:dyDescent="0.2">
      <c r="C7259" s="152"/>
      <c r="D7259" s="152"/>
      <c r="E7259" s="152"/>
      <c r="F7259" s="153"/>
      <c r="G7259" s="153"/>
      <c r="H7259" s="154"/>
      <c r="I7259" s="152"/>
    </row>
    <row r="7260" spans="3:9" x14ac:dyDescent="0.2">
      <c r="C7260" s="152"/>
      <c r="D7260" s="152"/>
      <c r="E7260" s="152"/>
      <c r="F7260" s="153"/>
      <c r="G7260" s="153"/>
      <c r="H7260" s="154"/>
      <c r="I7260" s="152"/>
    </row>
    <row r="7261" spans="3:9" x14ac:dyDescent="0.2">
      <c r="C7261" s="152"/>
      <c r="D7261" s="152"/>
      <c r="E7261" s="152"/>
      <c r="F7261" s="153"/>
      <c r="G7261" s="153"/>
      <c r="H7261" s="154"/>
      <c r="I7261" s="152"/>
    </row>
    <row r="7262" spans="3:9" x14ac:dyDescent="0.2">
      <c r="C7262" s="152"/>
      <c r="D7262" s="152"/>
      <c r="E7262" s="152"/>
      <c r="F7262" s="153"/>
      <c r="G7262" s="153"/>
      <c r="H7262" s="154"/>
      <c r="I7262" s="152"/>
    </row>
    <row r="7263" spans="3:9" x14ac:dyDescent="0.2">
      <c r="C7263" s="152"/>
      <c r="D7263" s="152"/>
      <c r="E7263" s="152"/>
      <c r="F7263" s="153"/>
      <c r="G7263" s="153"/>
      <c r="H7263" s="154"/>
      <c r="I7263" s="152"/>
    </row>
    <row r="7264" spans="3:9" x14ac:dyDescent="0.2">
      <c r="C7264" s="152"/>
      <c r="D7264" s="152"/>
      <c r="E7264" s="152"/>
      <c r="F7264" s="153"/>
      <c r="G7264" s="153"/>
      <c r="H7264" s="154"/>
      <c r="I7264" s="152"/>
    </row>
    <row r="7265" spans="3:9" x14ac:dyDescent="0.2">
      <c r="C7265" s="152"/>
      <c r="D7265" s="152"/>
      <c r="E7265" s="152"/>
      <c r="F7265" s="153"/>
      <c r="G7265" s="153"/>
      <c r="H7265" s="154"/>
      <c r="I7265" s="152"/>
    </row>
    <row r="7266" spans="3:9" x14ac:dyDescent="0.2">
      <c r="C7266" s="152"/>
      <c r="D7266" s="152"/>
      <c r="E7266" s="152"/>
      <c r="F7266" s="153"/>
      <c r="G7266" s="153"/>
      <c r="H7266" s="154"/>
      <c r="I7266" s="152"/>
    </row>
    <row r="7267" spans="3:9" x14ac:dyDescent="0.2">
      <c r="C7267" s="152"/>
      <c r="D7267" s="152"/>
      <c r="E7267" s="152"/>
      <c r="F7267" s="153"/>
      <c r="G7267" s="153"/>
      <c r="H7267" s="154"/>
      <c r="I7267" s="152"/>
    </row>
    <row r="7268" spans="3:9" x14ac:dyDescent="0.2">
      <c r="C7268" s="152"/>
      <c r="D7268" s="152"/>
      <c r="E7268" s="152"/>
      <c r="F7268" s="153"/>
      <c r="G7268" s="153"/>
      <c r="H7268" s="154"/>
      <c r="I7268" s="152"/>
    </row>
    <row r="7269" spans="3:9" x14ac:dyDescent="0.2">
      <c r="C7269" s="152"/>
      <c r="D7269" s="152"/>
      <c r="E7269" s="152"/>
      <c r="F7269" s="153"/>
      <c r="G7269" s="153"/>
      <c r="H7269" s="154"/>
      <c r="I7269" s="152"/>
    </row>
    <row r="7270" spans="3:9" x14ac:dyDescent="0.2">
      <c r="C7270" s="152"/>
      <c r="D7270" s="152"/>
      <c r="E7270" s="152"/>
      <c r="F7270" s="153"/>
      <c r="G7270" s="153"/>
      <c r="H7270" s="154"/>
      <c r="I7270" s="152"/>
    </row>
    <row r="7271" spans="3:9" x14ac:dyDescent="0.2">
      <c r="C7271" s="152"/>
      <c r="D7271" s="152"/>
      <c r="E7271" s="152"/>
      <c r="F7271" s="153"/>
      <c r="G7271" s="153"/>
      <c r="H7271" s="154"/>
      <c r="I7271" s="152"/>
    </row>
    <row r="7272" spans="3:9" x14ac:dyDescent="0.2">
      <c r="C7272" s="152"/>
      <c r="D7272" s="152"/>
      <c r="E7272" s="152"/>
      <c r="F7272" s="153"/>
      <c r="G7272" s="153"/>
      <c r="H7272" s="154"/>
      <c r="I7272" s="152"/>
    </row>
    <row r="7273" spans="3:9" x14ac:dyDescent="0.2">
      <c r="C7273" s="152"/>
      <c r="D7273" s="152"/>
      <c r="E7273" s="152"/>
      <c r="F7273" s="153"/>
      <c r="G7273" s="153"/>
      <c r="H7273" s="154"/>
      <c r="I7273" s="152"/>
    </row>
    <row r="7274" spans="3:9" x14ac:dyDescent="0.2">
      <c r="C7274" s="152"/>
      <c r="D7274" s="152"/>
      <c r="E7274" s="152"/>
      <c r="F7274" s="153"/>
      <c r="G7274" s="153"/>
      <c r="H7274" s="154"/>
      <c r="I7274" s="152"/>
    </row>
    <row r="7275" spans="3:9" x14ac:dyDescent="0.2">
      <c r="C7275" s="152"/>
      <c r="D7275" s="152"/>
      <c r="E7275" s="152"/>
      <c r="F7275" s="153"/>
      <c r="G7275" s="153"/>
      <c r="H7275" s="154"/>
      <c r="I7275" s="152"/>
    </row>
    <row r="7276" spans="3:9" x14ac:dyDescent="0.2">
      <c r="C7276" s="152"/>
      <c r="D7276" s="152"/>
      <c r="E7276" s="152"/>
      <c r="F7276" s="153"/>
      <c r="G7276" s="153"/>
      <c r="H7276" s="154"/>
      <c r="I7276" s="152"/>
    </row>
    <row r="7277" spans="3:9" x14ac:dyDescent="0.2">
      <c r="C7277" s="152"/>
      <c r="D7277" s="152"/>
      <c r="E7277" s="152"/>
      <c r="F7277" s="153"/>
      <c r="G7277" s="153"/>
      <c r="H7277" s="154"/>
      <c r="I7277" s="152"/>
    </row>
    <row r="7278" spans="3:9" x14ac:dyDescent="0.2">
      <c r="C7278" s="152"/>
      <c r="D7278" s="152"/>
      <c r="E7278" s="152"/>
      <c r="F7278" s="153"/>
      <c r="G7278" s="153"/>
      <c r="H7278" s="154"/>
      <c r="I7278" s="152"/>
    </row>
    <row r="7279" spans="3:9" x14ac:dyDescent="0.2">
      <c r="C7279" s="152"/>
      <c r="D7279" s="152"/>
      <c r="E7279" s="152"/>
      <c r="F7279" s="153"/>
      <c r="G7279" s="153"/>
      <c r="H7279" s="154"/>
      <c r="I7279" s="152"/>
    </row>
    <row r="7280" spans="3:9" x14ac:dyDescent="0.2">
      <c r="C7280" s="152"/>
      <c r="D7280" s="152"/>
      <c r="E7280" s="152"/>
      <c r="F7280" s="153"/>
      <c r="G7280" s="153"/>
      <c r="H7280" s="154"/>
      <c r="I7280" s="152"/>
    </row>
    <row r="7281" spans="3:9" x14ac:dyDescent="0.2">
      <c r="C7281" s="152"/>
      <c r="D7281" s="152"/>
      <c r="E7281" s="152"/>
      <c r="F7281" s="153"/>
      <c r="G7281" s="153"/>
      <c r="H7281" s="154"/>
      <c r="I7281" s="152"/>
    </row>
    <row r="7282" spans="3:9" x14ac:dyDescent="0.2">
      <c r="C7282" s="152"/>
      <c r="D7282" s="152"/>
      <c r="E7282" s="152"/>
      <c r="F7282" s="153"/>
      <c r="G7282" s="153"/>
      <c r="H7282" s="154"/>
      <c r="I7282" s="152"/>
    </row>
    <row r="7283" spans="3:9" x14ac:dyDescent="0.2">
      <c r="C7283" s="152"/>
      <c r="D7283" s="152"/>
      <c r="E7283" s="152"/>
      <c r="F7283" s="153"/>
      <c r="G7283" s="153"/>
      <c r="H7283" s="154"/>
      <c r="I7283" s="152"/>
    </row>
    <row r="7284" spans="3:9" x14ac:dyDescent="0.2">
      <c r="C7284" s="152"/>
      <c r="D7284" s="152"/>
      <c r="E7284" s="152"/>
      <c r="F7284" s="153"/>
      <c r="G7284" s="153"/>
      <c r="H7284" s="154"/>
      <c r="I7284" s="152"/>
    </row>
    <row r="7285" spans="3:9" x14ac:dyDescent="0.2">
      <c r="C7285" s="152"/>
      <c r="D7285" s="152"/>
      <c r="E7285" s="152"/>
      <c r="F7285" s="153"/>
      <c r="G7285" s="153"/>
      <c r="H7285" s="154"/>
      <c r="I7285" s="152"/>
    </row>
    <row r="7286" spans="3:9" x14ac:dyDescent="0.2">
      <c r="C7286" s="152"/>
      <c r="D7286" s="152"/>
      <c r="E7286" s="152"/>
      <c r="F7286" s="153"/>
      <c r="G7286" s="153"/>
      <c r="H7286" s="154"/>
      <c r="I7286" s="152"/>
    </row>
    <row r="7287" spans="3:9" x14ac:dyDescent="0.2">
      <c r="C7287" s="152"/>
      <c r="D7287" s="152"/>
      <c r="E7287" s="152"/>
      <c r="F7287" s="153"/>
      <c r="G7287" s="153"/>
      <c r="H7287" s="154"/>
      <c r="I7287" s="152"/>
    </row>
    <row r="7288" spans="3:9" x14ac:dyDescent="0.2">
      <c r="C7288" s="152"/>
      <c r="D7288" s="152"/>
      <c r="E7288" s="152"/>
      <c r="F7288" s="153"/>
      <c r="G7288" s="153"/>
      <c r="H7288" s="154"/>
      <c r="I7288" s="152"/>
    </row>
    <row r="7289" spans="3:9" x14ac:dyDescent="0.2">
      <c r="C7289" s="152"/>
      <c r="D7289" s="152"/>
      <c r="E7289" s="152"/>
      <c r="F7289" s="153"/>
      <c r="G7289" s="153"/>
      <c r="H7289" s="154"/>
      <c r="I7289" s="152"/>
    </row>
    <row r="7290" spans="3:9" x14ac:dyDescent="0.2">
      <c r="C7290" s="152"/>
      <c r="D7290" s="152"/>
      <c r="E7290" s="152"/>
      <c r="F7290" s="153"/>
      <c r="G7290" s="153"/>
      <c r="H7290" s="154"/>
      <c r="I7290" s="152"/>
    </row>
    <row r="7291" spans="3:9" x14ac:dyDescent="0.2">
      <c r="C7291" s="152"/>
      <c r="D7291" s="152"/>
      <c r="E7291" s="152"/>
      <c r="F7291" s="153"/>
      <c r="G7291" s="153"/>
      <c r="H7291" s="154"/>
      <c r="I7291" s="152"/>
    </row>
    <row r="7292" spans="3:9" x14ac:dyDescent="0.2">
      <c r="C7292" s="152"/>
      <c r="D7292" s="152"/>
      <c r="E7292" s="152"/>
      <c r="F7292" s="153"/>
      <c r="G7292" s="153"/>
      <c r="H7292" s="154"/>
      <c r="I7292" s="152"/>
    </row>
    <row r="7293" spans="3:9" x14ac:dyDescent="0.2">
      <c r="C7293" s="152"/>
      <c r="D7293" s="152"/>
      <c r="E7293" s="152"/>
      <c r="F7293" s="153"/>
      <c r="G7293" s="153"/>
      <c r="H7293" s="154"/>
      <c r="I7293" s="152"/>
    </row>
    <row r="7294" spans="3:9" x14ac:dyDescent="0.2">
      <c r="C7294" s="152"/>
      <c r="D7294" s="152"/>
      <c r="E7294" s="152"/>
      <c r="F7294" s="153"/>
      <c r="G7294" s="153"/>
      <c r="H7294" s="154"/>
      <c r="I7294" s="152"/>
    </row>
    <row r="7295" spans="3:9" x14ac:dyDescent="0.2">
      <c r="C7295" s="152"/>
      <c r="D7295" s="152"/>
      <c r="E7295" s="152"/>
      <c r="F7295" s="153"/>
      <c r="G7295" s="153"/>
      <c r="H7295" s="154"/>
      <c r="I7295" s="152"/>
    </row>
    <row r="7296" spans="3:9" x14ac:dyDescent="0.2">
      <c r="C7296" s="152"/>
      <c r="D7296" s="152"/>
      <c r="E7296" s="152"/>
      <c r="F7296" s="153"/>
      <c r="G7296" s="153"/>
      <c r="H7296" s="154"/>
      <c r="I7296" s="152"/>
    </row>
    <row r="7297" spans="3:9" x14ac:dyDescent="0.2">
      <c r="C7297" s="152"/>
      <c r="D7297" s="152"/>
      <c r="E7297" s="152"/>
      <c r="F7297" s="153"/>
      <c r="G7297" s="153"/>
      <c r="H7297" s="154"/>
      <c r="I7297" s="152"/>
    </row>
    <row r="7298" spans="3:9" x14ac:dyDescent="0.2">
      <c r="C7298" s="152"/>
      <c r="D7298" s="152"/>
      <c r="E7298" s="152"/>
      <c r="F7298" s="153"/>
      <c r="G7298" s="153"/>
      <c r="H7298" s="154"/>
      <c r="I7298" s="152"/>
    </row>
    <row r="7299" spans="3:9" x14ac:dyDescent="0.2">
      <c r="C7299" s="152"/>
      <c r="D7299" s="152"/>
      <c r="E7299" s="152"/>
      <c r="F7299" s="153"/>
      <c r="G7299" s="153"/>
      <c r="H7299" s="154"/>
      <c r="I7299" s="152"/>
    </row>
    <row r="7300" spans="3:9" x14ac:dyDescent="0.2">
      <c r="C7300" s="152"/>
      <c r="D7300" s="152"/>
      <c r="E7300" s="152"/>
      <c r="F7300" s="153"/>
      <c r="G7300" s="153"/>
      <c r="H7300" s="154"/>
      <c r="I7300" s="152"/>
    </row>
    <row r="7301" spans="3:9" x14ac:dyDescent="0.2">
      <c r="C7301" s="152"/>
      <c r="D7301" s="152"/>
      <c r="E7301" s="152"/>
      <c r="F7301" s="153"/>
      <c r="G7301" s="153"/>
      <c r="H7301" s="154"/>
      <c r="I7301" s="152"/>
    </row>
    <row r="7302" spans="3:9" x14ac:dyDescent="0.2">
      <c r="C7302" s="152"/>
      <c r="D7302" s="152"/>
      <c r="E7302" s="152"/>
      <c r="F7302" s="153"/>
      <c r="G7302" s="153"/>
      <c r="H7302" s="154"/>
      <c r="I7302" s="152"/>
    </row>
    <row r="7303" spans="3:9" x14ac:dyDescent="0.2">
      <c r="C7303" s="152"/>
      <c r="D7303" s="152"/>
      <c r="E7303" s="152"/>
      <c r="F7303" s="153"/>
      <c r="G7303" s="153"/>
      <c r="H7303" s="154"/>
      <c r="I7303" s="152"/>
    </row>
    <row r="7304" spans="3:9" x14ac:dyDescent="0.2">
      <c r="C7304" s="152"/>
      <c r="D7304" s="152"/>
      <c r="E7304" s="152"/>
      <c r="F7304" s="153"/>
      <c r="G7304" s="153"/>
      <c r="H7304" s="154"/>
      <c r="I7304" s="152"/>
    </row>
    <row r="7305" spans="3:9" x14ac:dyDescent="0.2">
      <c r="C7305" s="152"/>
      <c r="D7305" s="152"/>
      <c r="E7305" s="152"/>
      <c r="F7305" s="153"/>
      <c r="G7305" s="153"/>
      <c r="H7305" s="154"/>
      <c r="I7305" s="152"/>
    </row>
    <row r="7306" spans="3:9" x14ac:dyDescent="0.2">
      <c r="C7306" s="152"/>
      <c r="D7306" s="152"/>
      <c r="E7306" s="152"/>
      <c r="F7306" s="153"/>
      <c r="G7306" s="153"/>
      <c r="H7306" s="154"/>
      <c r="I7306" s="152"/>
    </row>
    <row r="7307" spans="3:9" x14ac:dyDescent="0.2">
      <c r="C7307" s="152"/>
      <c r="D7307" s="152"/>
      <c r="E7307" s="152"/>
      <c r="F7307" s="153"/>
      <c r="G7307" s="153"/>
      <c r="H7307" s="154"/>
      <c r="I7307" s="152"/>
    </row>
    <row r="7308" spans="3:9" x14ac:dyDescent="0.2">
      <c r="C7308" s="152"/>
      <c r="D7308" s="152"/>
      <c r="E7308" s="152"/>
      <c r="F7308" s="153"/>
      <c r="G7308" s="153"/>
      <c r="H7308" s="154"/>
      <c r="I7308" s="152"/>
    </row>
    <row r="7309" spans="3:9" x14ac:dyDescent="0.2">
      <c r="C7309" s="152"/>
      <c r="D7309" s="152"/>
      <c r="E7309" s="152"/>
      <c r="F7309" s="153"/>
      <c r="G7309" s="153"/>
      <c r="H7309" s="154"/>
      <c r="I7309" s="152"/>
    </row>
    <row r="7310" spans="3:9" x14ac:dyDescent="0.2">
      <c r="C7310" s="152"/>
      <c r="D7310" s="152"/>
      <c r="E7310" s="152"/>
      <c r="F7310" s="153"/>
      <c r="G7310" s="153"/>
      <c r="H7310" s="154"/>
      <c r="I7310" s="152"/>
    </row>
    <row r="7311" spans="3:9" x14ac:dyDescent="0.2">
      <c r="C7311" s="152"/>
      <c r="D7311" s="152"/>
      <c r="E7311" s="152"/>
      <c r="F7311" s="153"/>
      <c r="G7311" s="153"/>
      <c r="H7311" s="154"/>
      <c r="I7311" s="152"/>
    </row>
    <row r="7312" spans="3:9" x14ac:dyDescent="0.2">
      <c r="C7312" s="152"/>
      <c r="D7312" s="152"/>
      <c r="E7312" s="152"/>
      <c r="F7312" s="153"/>
      <c r="G7312" s="153"/>
      <c r="H7312" s="154"/>
      <c r="I7312" s="152"/>
    </row>
    <row r="7313" spans="3:9" x14ac:dyDescent="0.2">
      <c r="C7313" s="152"/>
      <c r="D7313" s="152"/>
      <c r="E7313" s="152"/>
      <c r="F7313" s="153"/>
      <c r="G7313" s="153"/>
      <c r="H7313" s="154"/>
      <c r="I7313" s="152"/>
    </row>
    <row r="7314" spans="3:9" x14ac:dyDescent="0.2">
      <c r="C7314" s="152"/>
      <c r="D7314" s="152"/>
      <c r="E7314" s="152"/>
      <c r="F7314" s="153"/>
      <c r="G7314" s="153"/>
      <c r="H7314" s="154"/>
      <c r="I7314" s="152"/>
    </row>
    <row r="7315" spans="3:9" x14ac:dyDescent="0.2">
      <c r="C7315" s="152"/>
      <c r="D7315" s="152"/>
      <c r="E7315" s="152"/>
      <c r="F7315" s="153"/>
      <c r="G7315" s="153"/>
      <c r="H7315" s="154"/>
      <c r="I7315" s="152"/>
    </row>
    <row r="7316" spans="3:9" x14ac:dyDescent="0.2">
      <c r="C7316" s="152"/>
      <c r="D7316" s="152"/>
      <c r="E7316" s="152"/>
      <c r="F7316" s="153"/>
      <c r="G7316" s="153"/>
      <c r="H7316" s="154"/>
      <c r="I7316" s="152"/>
    </row>
    <row r="7317" spans="3:9" x14ac:dyDescent="0.2">
      <c r="C7317" s="152"/>
      <c r="D7317" s="152"/>
      <c r="E7317" s="152"/>
      <c r="F7317" s="153"/>
      <c r="G7317" s="153"/>
      <c r="H7317" s="154"/>
      <c r="I7317" s="152"/>
    </row>
    <row r="7318" spans="3:9" x14ac:dyDescent="0.2">
      <c r="C7318" s="152"/>
      <c r="D7318" s="152"/>
      <c r="E7318" s="152"/>
      <c r="F7318" s="153"/>
      <c r="G7318" s="153"/>
      <c r="H7318" s="154"/>
      <c r="I7318" s="152"/>
    </row>
    <row r="7319" spans="3:9" x14ac:dyDescent="0.2">
      <c r="C7319" s="152"/>
      <c r="D7319" s="152"/>
      <c r="E7319" s="152"/>
      <c r="F7319" s="153"/>
      <c r="G7319" s="153"/>
      <c r="H7319" s="154"/>
      <c r="I7319" s="152"/>
    </row>
    <row r="7320" spans="3:9" x14ac:dyDescent="0.2">
      <c r="C7320" s="152"/>
      <c r="D7320" s="152"/>
      <c r="E7320" s="152"/>
      <c r="F7320" s="153"/>
      <c r="G7320" s="153"/>
      <c r="H7320" s="154"/>
      <c r="I7320" s="152"/>
    </row>
    <row r="7321" spans="3:9" x14ac:dyDescent="0.2">
      <c r="C7321" s="152"/>
      <c r="D7321" s="152"/>
      <c r="E7321" s="152"/>
      <c r="F7321" s="153"/>
      <c r="G7321" s="153"/>
      <c r="H7321" s="154"/>
      <c r="I7321" s="152"/>
    </row>
    <row r="7322" spans="3:9" x14ac:dyDescent="0.2">
      <c r="C7322" s="152"/>
      <c r="D7322" s="152"/>
      <c r="E7322" s="152"/>
      <c r="F7322" s="153"/>
      <c r="G7322" s="153"/>
      <c r="H7322" s="154"/>
      <c r="I7322" s="152"/>
    </row>
    <row r="7323" spans="3:9" x14ac:dyDescent="0.2">
      <c r="C7323" s="152"/>
      <c r="D7323" s="152"/>
      <c r="E7323" s="152"/>
      <c r="F7323" s="153"/>
      <c r="G7323" s="153"/>
      <c r="H7323" s="154"/>
      <c r="I7323" s="152"/>
    </row>
    <row r="7324" spans="3:9" x14ac:dyDescent="0.2">
      <c r="C7324" s="152"/>
      <c r="D7324" s="152"/>
      <c r="E7324" s="152"/>
      <c r="F7324" s="153"/>
      <c r="G7324" s="153"/>
      <c r="H7324" s="154"/>
      <c r="I7324" s="152"/>
    </row>
    <row r="7325" spans="3:9" x14ac:dyDescent="0.2">
      <c r="C7325" s="152"/>
      <c r="D7325" s="152"/>
      <c r="E7325" s="152"/>
      <c r="F7325" s="153"/>
      <c r="G7325" s="153"/>
      <c r="H7325" s="154"/>
      <c r="I7325" s="152"/>
    </row>
    <row r="7326" spans="3:9" x14ac:dyDescent="0.2">
      <c r="C7326" s="152"/>
      <c r="D7326" s="152"/>
      <c r="E7326" s="152"/>
      <c r="F7326" s="153"/>
      <c r="G7326" s="153"/>
      <c r="H7326" s="154"/>
      <c r="I7326" s="152"/>
    </row>
    <row r="7327" spans="3:9" x14ac:dyDescent="0.2">
      <c r="C7327" s="152"/>
      <c r="D7327" s="152"/>
      <c r="E7327" s="152"/>
      <c r="F7327" s="153"/>
      <c r="G7327" s="153"/>
      <c r="H7327" s="154"/>
      <c r="I7327" s="152"/>
    </row>
    <row r="7328" spans="3:9" x14ac:dyDescent="0.2">
      <c r="C7328" s="152"/>
      <c r="D7328" s="152"/>
      <c r="E7328" s="152"/>
      <c r="F7328" s="153"/>
      <c r="G7328" s="153"/>
      <c r="H7328" s="154"/>
      <c r="I7328" s="152"/>
    </row>
    <row r="7329" spans="3:9" x14ac:dyDescent="0.2">
      <c r="C7329" s="152"/>
      <c r="D7329" s="152"/>
      <c r="E7329" s="152"/>
      <c r="F7329" s="153"/>
      <c r="G7329" s="153"/>
      <c r="H7329" s="154"/>
      <c r="I7329" s="152"/>
    </row>
    <row r="7330" spans="3:9" x14ac:dyDescent="0.2">
      <c r="C7330" s="152"/>
      <c r="D7330" s="152"/>
      <c r="E7330" s="152"/>
      <c r="F7330" s="153"/>
      <c r="G7330" s="153"/>
      <c r="H7330" s="154"/>
      <c r="I7330" s="152"/>
    </row>
    <row r="7331" spans="3:9" x14ac:dyDescent="0.2">
      <c r="C7331" s="152"/>
      <c r="D7331" s="152"/>
      <c r="E7331" s="152"/>
      <c r="F7331" s="153"/>
      <c r="G7331" s="153"/>
      <c r="H7331" s="154"/>
      <c r="I7331" s="152"/>
    </row>
    <row r="7332" spans="3:9" x14ac:dyDescent="0.2">
      <c r="C7332" s="152"/>
      <c r="D7332" s="152"/>
      <c r="E7332" s="152"/>
      <c r="F7332" s="153"/>
      <c r="G7332" s="153"/>
      <c r="H7332" s="154"/>
      <c r="I7332" s="152"/>
    </row>
    <row r="7333" spans="3:9" x14ac:dyDescent="0.2">
      <c r="C7333" s="152"/>
      <c r="D7333" s="152"/>
      <c r="E7333" s="152"/>
      <c r="F7333" s="153"/>
      <c r="G7333" s="153"/>
      <c r="H7333" s="154"/>
      <c r="I7333" s="152"/>
    </row>
    <row r="7334" spans="3:9" x14ac:dyDescent="0.2">
      <c r="C7334" s="152"/>
      <c r="D7334" s="152"/>
      <c r="E7334" s="152"/>
      <c r="F7334" s="153"/>
      <c r="G7334" s="153"/>
      <c r="H7334" s="154"/>
      <c r="I7334" s="152"/>
    </row>
    <row r="7335" spans="3:9" x14ac:dyDescent="0.2">
      <c r="C7335" s="152"/>
      <c r="D7335" s="152"/>
      <c r="E7335" s="152"/>
      <c r="F7335" s="153"/>
      <c r="G7335" s="153"/>
      <c r="H7335" s="154"/>
      <c r="I7335" s="152"/>
    </row>
    <row r="7336" spans="3:9" x14ac:dyDescent="0.2">
      <c r="C7336" s="152"/>
      <c r="D7336" s="152"/>
      <c r="E7336" s="152"/>
      <c r="F7336" s="153"/>
      <c r="G7336" s="153"/>
      <c r="H7336" s="154"/>
      <c r="I7336" s="152"/>
    </row>
    <row r="7337" spans="3:9" x14ac:dyDescent="0.2">
      <c r="C7337" s="152"/>
      <c r="D7337" s="152"/>
      <c r="E7337" s="152"/>
      <c r="F7337" s="153"/>
      <c r="G7337" s="153"/>
      <c r="H7337" s="154"/>
      <c r="I7337" s="152"/>
    </row>
    <row r="7338" spans="3:9" x14ac:dyDescent="0.2">
      <c r="C7338" s="152"/>
      <c r="D7338" s="152"/>
      <c r="E7338" s="152"/>
      <c r="F7338" s="153"/>
      <c r="G7338" s="153"/>
      <c r="H7338" s="154"/>
      <c r="I7338" s="152"/>
    </row>
    <row r="7339" spans="3:9" x14ac:dyDescent="0.2">
      <c r="C7339" s="152"/>
      <c r="D7339" s="152"/>
      <c r="E7339" s="152"/>
      <c r="F7339" s="153"/>
      <c r="G7339" s="153"/>
      <c r="H7339" s="154"/>
      <c r="I7339" s="152"/>
    </row>
    <row r="7340" spans="3:9" x14ac:dyDescent="0.2">
      <c r="C7340" s="152"/>
      <c r="D7340" s="152"/>
      <c r="E7340" s="152"/>
      <c r="F7340" s="153"/>
      <c r="G7340" s="153"/>
      <c r="H7340" s="154"/>
      <c r="I7340" s="152"/>
    </row>
    <row r="7341" spans="3:9" x14ac:dyDescent="0.2">
      <c r="C7341" s="152"/>
      <c r="D7341" s="152"/>
      <c r="E7341" s="152"/>
      <c r="F7341" s="153"/>
      <c r="G7341" s="153"/>
      <c r="H7341" s="154"/>
      <c r="I7341" s="152"/>
    </row>
    <row r="7342" spans="3:9" x14ac:dyDescent="0.2">
      <c r="C7342" s="152"/>
      <c r="D7342" s="152"/>
      <c r="E7342" s="152"/>
      <c r="F7342" s="153"/>
      <c r="G7342" s="153"/>
      <c r="H7342" s="154"/>
      <c r="I7342" s="152"/>
    </row>
    <row r="7343" spans="3:9" x14ac:dyDescent="0.2">
      <c r="C7343" s="152"/>
      <c r="D7343" s="152"/>
      <c r="E7343" s="152"/>
      <c r="F7343" s="153"/>
      <c r="G7343" s="153"/>
      <c r="H7343" s="154"/>
      <c r="I7343" s="152"/>
    </row>
    <row r="7344" spans="3:9" x14ac:dyDescent="0.2">
      <c r="C7344" s="152"/>
      <c r="D7344" s="152"/>
      <c r="E7344" s="152"/>
      <c r="F7344" s="153"/>
      <c r="G7344" s="153"/>
      <c r="H7344" s="154"/>
      <c r="I7344" s="152"/>
    </row>
    <row r="7345" spans="3:9" x14ac:dyDescent="0.2">
      <c r="C7345" s="152"/>
      <c r="D7345" s="152"/>
      <c r="E7345" s="152"/>
      <c r="F7345" s="153"/>
      <c r="G7345" s="153"/>
      <c r="H7345" s="154"/>
      <c r="I7345" s="152"/>
    </row>
    <row r="7346" spans="3:9" x14ac:dyDescent="0.2">
      <c r="C7346" s="152"/>
      <c r="D7346" s="152"/>
      <c r="E7346" s="152"/>
      <c r="F7346" s="153"/>
      <c r="G7346" s="153"/>
      <c r="H7346" s="154"/>
      <c r="I7346" s="152"/>
    </row>
    <row r="7347" spans="3:9" x14ac:dyDescent="0.2">
      <c r="C7347" s="152"/>
      <c r="D7347" s="152"/>
      <c r="E7347" s="152"/>
      <c r="F7347" s="153"/>
      <c r="G7347" s="153"/>
      <c r="H7347" s="154"/>
      <c r="I7347" s="152"/>
    </row>
    <row r="7348" spans="3:9" x14ac:dyDescent="0.2">
      <c r="C7348" s="152"/>
      <c r="D7348" s="152"/>
      <c r="E7348" s="152"/>
      <c r="F7348" s="153"/>
      <c r="G7348" s="153"/>
      <c r="H7348" s="154"/>
      <c r="I7348" s="152"/>
    </row>
    <row r="7349" spans="3:9" x14ac:dyDescent="0.2">
      <c r="C7349" s="152"/>
      <c r="D7349" s="152"/>
      <c r="E7349" s="152"/>
      <c r="F7349" s="153"/>
      <c r="G7349" s="153"/>
      <c r="H7349" s="154"/>
      <c r="I7349" s="152"/>
    </row>
    <row r="7350" spans="3:9" x14ac:dyDescent="0.2">
      <c r="C7350" s="152"/>
      <c r="D7350" s="152"/>
      <c r="E7350" s="152"/>
      <c r="F7350" s="153"/>
      <c r="G7350" s="153"/>
      <c r="H7350" s="154"/>
      <c r="I7350" s="152"/>
    </row>
    <row r="7351" spans="3:9" x14ac:dyDescent="0.2">
      <c r="C7351" s="152"/>
      <c r="D7351" s="152"/>
      <c r="E7351" s="152"/>
      <c r="F7351" s="153"/>
      <c r="G7351" s="153"/>
      <c r="H7351" s="154"/>
      <c r="I7351" s="152"/>
    </row>
    <row r="7352" spans="3:9" x14ac:dyDescent="0.2">
      <c r="C7352" s="152"/>
      <c r="D7352" s="152"/>
      <c r="E7352" s="152"/>
      <c r="F7352" s="153"/>
      <c r="G7352" s="153"/>
      <c r="H7352" s="154"/>
      <c r="I7352" s="152"/>
    </row>
    <row r="7353" spans="3:9" x14ac:dyDescent="0.2">
      <c r="C7353" s="152"/>
      <c r="D7353" s="152"/>
      <c r="E7353" s="152"/>
      <c r="F7353" s="153"/>
      <c r="G7353" s="153"/>
      <c r="H7353" s="154"/>
      <c r="I7353" s="152"/>
    </row>
    <row r="7354" spans="3:9" x14ac:dyDescent="0.2">
      <c r="C7354" s="152"/>
      <c r="D7354" s="152"/>
      <c r="E7354" s="152"/>
      <c r="F7354" s="153"/>
      <c r="G7354" s="153"/>
      <c r="H7354" s="154"/>
      <c r="I7354" s="152"/>
    </row>
    <row r="7355" spans="3:9" x14ac:dyDescent="0.2">
      <c r="C7355" s="152"/>
      <c r="D7355" s="152"/>
      <c r="E7355" s="152"/>
      <c r="F7355" s="153"/>
      <c r="G7355" s="153"/>
      <c r="H7355" s="154"/>
      <c r="I7355" s="152"/>
    </row>
    <row r="7356" spans="3:9" x14ac:dyDescent="0.2">
      <c r="C7356" s="152"/>
      <c r="D7356" s="152"/>
      <c r="E7356" s="152"/>
      <c r="F7356" s="153"/>
      <c r="G7356" s="153"/>
      <c r="H7356" s="154"/>
      <c r="I7356" s="152"/>
    </row>
    <row r="7357" spans="3:9" x14ac:dyDescent="0.2">
      <c r="C7357" s="152"/>
      <c r="D7357" s="152"/>
      <c r="E7357" s="152"/>
      <c r="F7357" s="153"/>
      <c r="G7357" s="153"/>
      <c r="H7357" s="154"/>
      <c r="I7357" s="152"/>
    </row>
    <row r="7358" spans="3:9" x14ac:dyDescent="0.2">
      <c r="C7358" s="152"/>
      <c r="D7358" s="152"/>
      <c r="E7358" s="152"/>
      <c r="F7358" s="153"/>
      <c r="G7358" s="153"/>
      <c r="H7358" s="154"/>
      <c r="I7358" s="152"/>
    </row>
    <row r="7359" spans="3:9" x14ac:dyDescent="0.2">
      <c r="C7359" s="152"/>
      <c r="D7359" s="152"/>
      <c r="E7359" s="152"/>
      <c r="F7359" s="153"/>
      <c r="G7359" s="153"/>
      <c r="H7359" s="154"/>
      <c r="I7359" s="152"/>
    </row>
    <row r="7360" spans="3:9" x14ac:dyDescent="0.2">
      <c r="C7360" s="152"/>
      <c r="D7360" s="152"/>
      <c r="E7360" s="152"/>
      <c r="F7360" s="153"/>
      <c r="G7360" s="153"/>
      <c r="H7360" s="154"/>
      <c r="I7360" s="152"/>
    </row>
    <row r="7361" spans="3:9" x14ac:dyDescent="0.2">
      <c r="C7361" s="152"/>
      <c r="D7361" s="152"/>
      <c r="E7361" s="152"/>
      <c r="F7361" s="153"/>
      <c r="G7361" s="153"/>
      <c r="H7361" s="154"/>
      <c r="I7361" s="152"/>
    </row>
    <row r="7362" spans="3:9" x14ac:dyDescent="0.2">
      <c r="C7362" s="152"/>
      <c r="D7362" s="152"/>
      <c r="E7362" s="152"/>
      <c r="F7362" s="153"/>
      <c r="G7362" s="153"/>
      <c r="H7362" s="154"/>
      <c r="I7362" s="152"/>
    </row>
    <row r="7363" spans="3:9" x14ac:dyDescent="0.2">
      <c r="C7363" s="152"/>
      <c r="D7363" s="152"/>
      <c r="E7363" s="152"/>
      <c r="F7363" s="153"/>
      <c r="G7363" s="153"/>
      <c r="H7363" s="154"/>
      <c r="I7363" s="152"/>
    </row>
    <row r="7364" spans="3:9" x14ac:dyDescent="0.2">
      <c r="C7364" s="152"/>
      <c r="D7364" s="152"/>
      <c r="E7364" s="152"/>
      <c r="F7364" s="153"/>
      <c r="G7364" s="153"/>
      <c r="H7364" s="154"/>
      <c r="I7364" s="152"/>
    </row>
    <row r="7365" spans="3:9" x14ac:dyDescent="0.2">
      <c r="C7365" s="152"/>
      <c r="D7365" s="152"/>
      <c r="E7365" s="152"/>
      <c r="F7365" s="153"/>
      <c r="G7365" s="153"/>
      <c r="H7365" s="154"/>
      <c r="I7365" s="152"/>
    </row>
    <row r="7366" spans="3:9" x14ac:dyDescent="0.2">
      <c r="C7366" s="152"/>
      <c r="D7366" s="152"/>
      <c r="E7366" s="152"/>
      <c r="F7366" s="153"/>
      <c r="G7366" s="153"/>
      <c r="H7366" s="154"/>
      <c r="I7366" s="152"/>
    </row>
    <row r="7367" spans="3:9" x14ac:dyDescent="0.2">
      <c r="C7367" s="152"/>
      <c r="D7367" s="152"/>
      <c r="E7367" s="152"/>
      <c r="F7367" s="153"/>
      <c r="G7367" s="153"/>
      <c r="H7367" s="154"/>
      <c r="I7367" s="152"/>
    </row>
    <row r="7368" spans="3:9" x14ac:dyDescent="0.2">
      <c r="C7368" s="152"/>
      <c r="D7368" s="152"/>
      <c r="E7368" s="152"/>
      <c r="F7368" s="153"/>
      <c r="G7368" s="153"/>
      <c r="H7368" s="154"/>
      <c r="I7368" s="152"/>
    </row>
    <row r="7369" spans="3:9" x14ac:dyDescent="0.2">
      <c r="C7369" s="152"/>
      <c r="D7369" s="152"/>
      <c r="E7369" s="152"/>
      <c r="F7369" s="153"/>
      <c r="G7369" s="153"/>
      <c r="H7369" s="154"/>
      <c r="I7369" s="152"/>
    </row>
    <row r="7370" spans="3:9" x14ac:dyDescent="0.2">
      <c r="C7370" s="152"/>
      <c r="D7370" s="152"/>
      <c r="E7370" s="152"/>
      <c r="F7370" s="153"/>
      <c r="G7370" s="153"/>
      <c r="H7370" s="154"/>
      <c r="I7370" s="152"/>
    </row>
    <row r="7371" spans="3:9" x14ac:dyDescent="0.2">
      <c r="C7371" s="152"/>
      <c r="D7371" s="152"/>
      <c r="E7371" s="152"/>
      <c r="F7371" s="153"/>
      <c r="G7371" s="153"/>
      <c r="H7371" s="154"/>
      <c r="I7371" s="152"/>
    </row>
    <row r="7372" spans="3:9" x14ac:dyDescent="0.2">
      <c r="C7372" s="152"/>
      <c r="D7372" s="152"/>
      <c r="E7372" s="152"/>
      <c r="F7372" s="153"/>
      <c r="G7372" s="153"/>
      <c r="H7372" s="154"/>
      <c r="I7372" s="152"/>
    </row>
    <row r="7373" spans="3:9" x14ac:dyDescent="0.2">
      <c r="C7373" s="152"/>
      <c r="D7373" s="152"/>
      <c r="E7373" s="152"/>
      <c r="F7373" s="153"/>
      <c r="G7373" s="153"/>
      <c r="H7373" s="154"/>
      <c r="I7373" s="152"/>
    </row>
    <row r="7374" spans="3:9" x14ac:dyDescent="0.2">
      <c r="C7374" s="152"/>
      <c r="D7374" s="152"/>
      <c r="E7374" s="152"/>
      <c r="F7374" s="153"/>
      <c r="G7374" s="153"/>
      <c r="H7374" s="154"/>
      <c r="I7374" s="152"/>
    </row>
    <row r="7375" spans="3:9" x14ac:dyDescent="0.2">
      <c r="C7375" s="152"/>
      <c r="D7375" s="152"/>
      <c r="E7375" s="152"/>
      <c r="F7375" s="153"/>
      <c r="G7375" s="153"/>
      <c r="H7375" s="154"/>
      <c r="I7375" s="152"/>
    </row>
    <row r="7376" spans="3:9" x14ac:dyDescent="0.2">
      <c r="C7376" s="152"/>
      <c r="D7376" s="152"/>
      <c r="E7376" s="152"/>
      <c r="F7376" s="153"/>
      <c r="G7376" s="153"/>
      <c r="H7376" s="154"/>
      <c r="I7376" s="152"/>
    </row>
    <row r="7377" spans="3:9" x14ac:dyDescent="0.2">
      <c r="C7377" s="152"/>
      <c r="D7377" s="152"/>
      <c r="E7377" s="152"/>
      <c r="F7377" s="153"/>
      <c r="G7377" s="153"/>
      <c r="H7377" s="154"/>
      <c r="I7377" s="152"/>
    </row>
    <row r="7378" spans="3:9" x14ac:dyDescent="0.2">
      <c r="C7378" s="152"/>
      <c r="D7378" s="152"/>
      <c r="E7378" s="152"/>
      <c r="F7378" s="153"/>
      <c r="G7378" s="153"/>
      <c r="H7378" s="154"/>
      <c r="I7378" s="152"/>
    </row>
    <row r="7379" spans="3:9" x14ac:dyDescent="0.2">
      <c r="C7379" s="152"/>
      <c r="D7379" s="152"/>
      <c r="E7379" s="152"/>
      <c r="F7379" s="153"/>
      <c r="G7379" s="153"/>
      <c r="H7379" s="154"/>
      <c r="I7379" s="152"/>
    </row>
    <row r="7380" spans="3:9" x14ac:dyDescent="0.2">
      <c r="C7380" s="152"/>
      <c r="D7380" s="152"/>
      <c r="E7380" s="152"/>
      <c r="F7380" s="153"/>
      <c r="G7380" s="153"/>
      <c r="H7380" s="154"/>
      <c r="I7380" s="152"/>
    </row>
    <row r="7381" spans="3:9" x14ac:dyDescent="0.2">
      <c r="C7381" s="152"/>
      <c r="D7381" s="152"/>
      <c r="E7381" s="152"/>
      <c r="F7381" s="153"/>
      <c r="G7381" s="153"/>
      <c r="H7381" s="154"/>
      <c r="I7381" s="152"/>
    </row>
    <row r="7382" spans="3:9" x14ac:dyDescent="0.2">
      <c r="C7382" s="152"/>
      <c r="D7382" s="152"/>
      <c r="E7382" s="152"/>
      <c r="F7382" s="153"/>
      <c r="G7382" s="153"/>
      <c r="H7382" s="154"/>
      <c r="I7382" s="152"/>
    </row>
    <row r="7383" spans="3:9" x14ac:dyDescent="0.2">
      <c r="C7383" s="152"/>
      <c r="D7383" s="152"/>
      <c r="E7383" s="152"/>
      <c r="F7383" s="153"/>
      <c r="G7383" s="153"/>
      <c r="H7383" s="154"/>
      <c r="I7383" s="152"/>
    </row>
    <row r="7384" spans="3:9" x14ac:dyDescent="0.2">
      <c r="C7384" s="152"/>
      <c r="D7384" s="152"/>
      <c r="E7384" s="152"/>
      <c r="F7384" s="153"/>
      <c r="G7384" s="153"/>
      <c r="H7384" s="154"/>
      <c r="I7384" s="152"/>
    </row>
    <row r="7385" spans="3:9" x14ac:dyDescent="0.2">
      <c r="C7385" s="152"/>
      <c r="D7385" s="152"/>
      <c r="E7385" s="152"/>
      <c r="F7385" s="153"/>
      <c r="G7385" s="153"/>
      <c r="H7385" s="154"/>
      <c r="I7385" s="152"/>
    </row>
    <row r="7386" spans="3:9" x14ac:dyDescent="0.2">
      <c r="C7386" s="152"/>
      <c r="D7386" s="152"/>
      <c r="E7386" s="152"/>
      <c r="F7386" s="153"/>
      <c r="G7386" s="153"/>
      <c r="H7386" s="154"/>
      <c r="I7386" s="152"/>
    </row>
    <row r="7387" spans="3:9" x14ac:dyDescent="0.2">
      <c r="C7387" s="152"/>
      <c r="D7387" s="152"/>
      <c r="E7387" s="152"/>
      <c r="F7387" s="153"/>
      <c r="G7387" s="153"/>
      <c r="H7387" s="154"/>
      <c r="I7387" s="152"/>
    </row>
    <row r="7388" spans="3:9" x14ac:dyDescent="0.2">
      <c r="C7388" s="152"/>
      <c r="D7388" s="152"/>
      <c r="E7388" s="152"/>
      <c r="F7388" s="153"/>
      <c r="G7388" s="153"/>
      <c r="H7388" s="154"/>
      <c r="I7388" s="152"/>
    </row>
    <row r="7389" spans="3:9" x14ac:dyDescent="0.2">
      <c r="C7389" s="152"/>
      <c r="D7389" s="152"/>
      <c r="E7389" s="152"/>
      <c r="F7389" s="153"/>
      <c r="G7389" s="153"/>
      <c r="H7389" s="154"/>
      <c r="I7389" s="152"/>
    </row>
    <row r="7390" spans="3:9" x14ac:dyDescent="0.2">
      <c r="C7390" s="152"/>
      <c r="D7390" s="152"/>
      <c r="E7390" s="152"/>
      <c r="F7390" s="153"/>
      <c r="G7390" s="153"/>
      <c r="H7390" s="154"/>
      <c r="I7390" s="152"/>
    </row>
    <row r="7391" spans="3:9" x14ac:dyDescent="0.2">
      <c r="C7391" s="152"/>
      <c r="D7391" s="152"/>
      <c r="E7391" s="152"/>
      <c r="F7391" s="153"/>
      <c r="G7391" s="153"/>
      <c r="H7391" s="154"/>
      <c r="I7391" s="152"/>
    </row>
    <row r="7392" spans="3:9" x14ac:dyDescent="0.2">
      <c r="C7392" s="152"/>
      <c r="D7392" s="152"/>
      <c r="E7392" s="152"/>
      <c r="F7392" s="153"/>
      <c r="G7392" s="153"/>
      <c r="H7392" s="154"/>
      <c r="I7392" s="152"/>
    </row>
    <row r="7393" spans="3:9" x14ac:dyDescent="0.2">
      <c r="C7393" s="152"/>
      <c r="D7393" s="152"/>
      <c r="E7393" s="152"/>
      <c r="F7393" s="153"/>
      <c r="G7393" s="153"/>
      <c r="H7393" s="154"/>
      <c r="I7393" s="152"/>
    </row>
    <row r="7394" spans="3:9" x14ac:dyDescent="0.2">
      <c r="C7394" s="152"/>
      <c r="D7394" s="152"/>
      <c r="E7394" s="152"/>
      <c r="F7394" s="153"/>
      <c r="G7394" s="153"/>
      <c r="H7394" s="154"/>
      <c r="I7394" s="152"/>
    </row>
    <row r="7395" spans="3:9" x14ac:dyDescent="0.2">
      <c r="C7395" s="152"/>
      <c r="D7395" s="152"/>
      <c r="E7395" s="152"/>
      <c r="F7395" s="153"/>
      <c r="G7395" s="153"/>
      <c r="H7395" s="154"/>
      <c r="I7395" s="152"/>
    </row>
    <row r="7396" spans="3:9" x14ac:dyDescent="0.2">
      <c r="C7396" s="152"/>
      <c r="D7396" s="152"/>
      <c r="E7396" s="152"/>
      <c r="F7396" s="153"/>
      <c r="G7396" s="153"/>
      <c r="H7396" s="154"/>
      <c r="I7396" s="152"/>
    </row>
    <row r="7397" spans="3:9" x14ac:dyDescent="0.2">
      <c r="C7397" s="152"/>
      <c r="D7397" s="152"/>
      <c r="E7397" s="152"/>
      <c r="F7397" s="153"/>
      <c r="G7397" s="153"/>
      <c r="H7397" s="154"/>
      <c r="I7397" s="152"/>
    </row>
    <row r="7398" spans="3:9" x14ac:dyDescent="0.2">
      <c r="C7398" s="152"/>
      <c r="D7398" s="152"/>
      <c r="E7398" s="152"/>
      <c r="F7398" s="153"/>
      <c r="G7398" s="153"/>
      <c r="H7398" s="154"/>
      <c r="I7398" s="152"/>
    </row>
    <row r="7399" spans="3:9" x14ac:dyDescent="0.2">
      <c r="C7399" s="152"/>
      <c r="D7399" s="152"/>
      <c r="E7399" s="152"/>
      <c r="F7399" s="153"/>
      <c r="G7399" s="153"/>
      <c r="H7399" s="154"/>
      <c r="I7399" s="152"/>
    </row>
    <row r="7400" spans="3:9" x14ac:dyDescent="0.2">
      <c r="C7400" s="152"/>
      <c r="D7400" s="152"/>
      <c r="E7400" s="152"/>
      <c r="F7400" s="153"/>
      <c r="G7400" s="153"/>
      <c r="H7400" s="154"/>
      <c r="I7400" s="152"/>
    </row>
    <row r="7401" spans="3:9" x14ac:dyDescent="0.2">
      <c r="C7401" s="152"/>
      <c r="D7401" s="152"/>
      <c r="E7401" s="152"/>
      <c r="F7401" s="153"/>
      <c r="G7401" s="153"/>
      <c r="H7401" s="154"/>
      <c r="I7401" s="152"/>
    </row>
    <row r="7402" spans="3:9" x14ac:dyDescent="0.2">
      <c r="C7402" s="152"/>
      <c r="D7402" s="152"/>
      <c r="E7402" s="152"/>
      <c r="F7402" s="153"/>
      <c r="G7402" s="153"/>
      <c r="H7402" s="154"/>
      <c r="I7402" s="152"/>
    </row>
    <row r="7403" spans="3:9" x14ac:dyDescent="0.2">
      <c r="C7403" s="152"/>
      <c r="D7403" s="152"/>
      <c r="E7403" s="152"/>
      <c r="F7403" s="153"/>
      <c r="G7403" s="153"/>
      <c r="H7403" s="154"/>
      <c r="I7403" s="152"/>
    </row>
    <row r="7404" spans="3:9" x14ac:dyDescent="0.2">
      <c r="C7404" s="152"/>
      <c r="D7404" s="152"/>
      <c r="E7404" s="152"/>
      <c r="F7404" s="153"/>
      <c r="G7404" s="153"/>
      <c r="H7404" s="154"/>
      <c r="I7404" s="152"/>
    </row>
    <row r="7405" spans="3:9" x14ac:dyDescent="0.2">
      <c r="C7405" s="152"/>
      <c r="D7405" s="152"/>
      <c r="E7405" s="152"/>
      <c r="F7405" s="153"/>
      <c r="G7405" s="153"/>
      <c r="H7405" s="154"/>
      <c r="I7405" s="152"/>
    </row>
    <row r="7406" spans="3:9" x14ac:dyDescent="0.2">
      <c r="C7406" s="152"/>
      <c r="D7406" s="152"/>
      <c r="E7406" s="152"/>
      <c r="F7406" s="153"/>
      <c r="G7406" s="153"/>
      <c r="H7406" s="154"/>
      <c r="I7406" s="152"/>
    </row>
    <row r="7407" spans="3:9" x14ac:dyDescent="0.2">
      <c r="C7407" s="152"/>
      <c r="D7407" s="152"/>
      <c r="E7407" s="152"/>
      <c r="F7407" s="153"/>
      <c r="G7407" s="153"/>
      <c r="H7407" s="154"/>
      <c r="I7407" s="152"/>
    </row>
    <row r="7408" spans="3:9" x14ac:dyDescent="0.2">
      <c r="C7408" s="152"/>
      <c r="D7408" s="152"/>
      <c r="E7408" s="152"/>
      <c r="F7408" s="153"/>
      <c r="G7408" s="153"/>
      <c r="H7408" s="154"/>
      <c r="I7408" s="152"/>
    </row>
    <row r="7409" spans="3:9" x14ac:dyDescent="0.2">
      <c r="C7409" s="152"/>
      <c r="D7409" s="152"/>
      <c r="E7409" s="152"/>
      <c r="F7409" s="153"/>
      <c r="G7409" s="153"/>
      <c r="H7409" s="154"/>
      <c r="I7409" s="152"/>
    </row>
    <row r="7410" spans="3:9" x14ac:dyDescent="0.2">
      <c r="C7410" s="152"/>
      <c r="D7410" s="152"/>
      <c r="E7410" s="152"/>
      <c r="F7410" s="153"/>
      <c r="G7410" s="153"/>
      <c r="H7410" s="154"/>
      <c r="I7410" s="152"/>
    </row>
    <row r="7411" spans="3:9" x14ac:dyDescent="0.2">
      <c r="C7411" s="152"/>
      <c r="D7411" s="152"/>
      <c r="E7411" s="152"/>
      <c r="F7411" s="153"/>
      <c r="G7411" s="153"/>
      <c r="H7411" s="154"/>
      <c r="I7411" s="152"/>
    </row>
    <row r="7412" spans="3:9" x14ac:dyDescent="0.2">
      <c r="C7412" s="152"/>
      <c r="D7412" s="152"/>
      <c r="E7412" s="152"/>
      <c r="F7412" s="153"/>
      <c r="G7412" s="153"/>
      <c r="H7412" s="154"/>
      <c r="I7412" s="152"/>
    </row>
    <row r="7413" spans="3:9" x14ac:dyDescent="0.2">
      <c r="C7413" s="152"/>
      <c r="D7413" s="152"/>
      <c r="E7413" s="152"/>
      <c r="F7413" s="153"/>
      <c r="G7413" s="153"/>
      <c r="H7413" s="154"/>
      <c r="I7413" s="152"/>
    </row>
    <row r="7414" spans="3:9" x14ac:dyDescent="0.2">
      <c r="C7414" s="152"/>
      <c r="D7414" s="152"/>
      <c r="E7414" s="152"/>
      <c r="F7414" s="153"/>
      <c r="G7414" s="153"/>
      <c r="H7414" s="154"/>
      <c r="I7414" s="152"/>
    </row>
    <row r="7415" spans="3:9" x14ac:dyDescent="0.2">
      <c r="C7415" s="152"/>
      <c r="D7415" s="152"/>
      <c r="E7415" s="152"/>
      <c r="F7415" s="153"/>
      <c r="G7415" s="153"/>
      <c r="H7415" s="154"/>
      <c r="I7415" s="152"/>
    </row>
    <row r="7416" spans="3:9" x14ac:dyDescent="0.2">
      <c r="C7416" s="152"/>
      <c r="D7416" s="152"/>
      <c r="E7416" s="152"/>
      <c r="F7416" s="153"/>
      <c r="G7416" s="153"/>
      <c r="H7416" s="154"/>
      <c r="I7416" s="152"/>
    </row>
    <row r="7417" spans="3:9" x14ac:dyDescent="0.2">
      <c r="C7417" s="152"/>
      <c r="D7417" s="152"/>
      <c r="E7417" s="152"/>
      <c r="F7417" s="153"/>
      <c r="G7417" s="153"/>
      <c r="H7417" s="154"/>
      <c r="I7417" s="152"/>
    </row>
    <row r="7418" spans="3:9" x14ac:dyDescent="0.2">
      <c r="C7418" s="152"/>
      <c r="D7418" s="152"/>
      <c r="E7418" s="152"/>
      <c r="F7418" s="153"/>
      <c r="G7418" s="153"/>
      <c r="H7418" s="154"/>
      <c r="I7418" s="152"/>
    </row>
    <row r="7419" spans="3:9" x14ac:dyDescent="0.2">
      <c r="C7419" s="152"/>
      <c r="D7419" s="152"/>
      <c r="E7419" s="152"/>
      <c r="F7419" s="153"/>
      <c r="G7419" s="153"/>
      <c r="H7419" s="154"/>
      <c r="I7419" s="152"/>
    </row>
    <row r="7420" spans="3:9" x14ac:dyDescent="0.2">
      <c r="C7420" s="152"/>
      <c r="D7420" s="152"/>
      <c r="E7420" s="152"/>
      <c r="F7420" s="153"/>
      <c r="G7420" s="153"/>
      <c r="H7420" s="154"/>
      <c r="I7420" s="152"/>
    </row>
    <row r="7421" spans="3:9" x14ac:dyDescent="0.2">
      <c r="C7421" s="152"/>
      <c r="D7421" s="152"/>
      <c r="E7421" s="152"/>
      <c r="F7421" s="153"/>
      <c r="G7421" s="153"/>
      <c r="H7421" s="154"/>
      <c r="I7421" s="152"/>
    </row>
    <row r="7422" spans="3:9" x14ac:dyDescent="0.2">
      <c r="C7422" s="152"/>
      <c r="D7422" s="152"/>
      <c r="E7422" s="152"/>
      <c r="F7422" s="153"/>
      <c r="G7422" s="153"/>
      <c r="H7422" s="154"/>
      <c r="I7422" s="152"/>
    </row>
    <row r="7423" spans="3:9" x14ac:dyDescent="0.2">
      <c r="C7423" s="152"/>
      <c r="D7423" s="152"/>
      <c r="E7423" s="152"/>
      <c r="F7423" s="153"/>
      <c r="G7423" s="153"/>
      <c r="H7423" s="154"/>
      <c r="I7423" s="152"/>
    </row>
    <row r="7424" spans="3:9" x14ac:dyDescent="0.2">
      <c r="C7424" s="152"/>
      <c r="D7424" s="152"/>
      <c r="E7424" s="152"/>
      <c r="F7424" s="153"/>
      <c r="G7424" s="153"/>
      <c r="H7424" s="154"/>
      <c r="I7424" s="152"/>
    </row>
    <row r="7425" spans="3:9" x14ac:dyDescent="0.2">
      <c r="C7425" s="152"/>
      <c r="D7425" s="152"/>
      <c r="E7425" s="152"/>
      <c r="F7425" s="153"/>
      <c r="G7425" s="153"/>
      <c r="H7425" s="154"/>
      <c r="I7425" s="152"/>
    </row>
    <row r="7426" spans="3:9" x14ac:dyDescent="0.2">
      <c r="C7426" s="152"/>
      <c r="D7426" s="152"/>
      <c r="E7426" s="152"/>
      <c r="F7426" s="153"/>
      <c r="G7426" s="153"/>
      <c r="H7426" s="154"/>
      <c r="I7426" s="152"/>
    </row>
    <row r="7427" spans="3:9" x14ac:dyDescent="0.2">
      <c r="C7427" s="152"/>
      <c r="D7427" s="152"/>
      <c r="E7427" s="152"/>
      <c r="F7427" s="153"/>
      <c r="G7427" s="153"/>
      <c r="H7427" s="154"/>
      <c r="I7427" s="152"/>
    </row>
    <row r="7428" spans="3:9" x14ac:dyDescent="0.2">
      <c r="C7428" s="152"/>
      <c r="D7428" s="152"/>
      <c r="E7428" s="152"/>
      <c r="F7428" s="153"/>
      <c r="G7428" s="153"/>
      <c r="H7428" s="154"/>
      <c r="I7428" s="152"/>
    </row>
    <row r="7429" spans="3:9" x14ac:dyDescent="0.2">
      <c r="C7429" s="152"/>
      <c r="D7429" s="152"/>
      <c r="E7429" s="152"/>
      <c r="F7429" s="153"/>
      <c r="G7429" s="153"/>
      <c r="H7429" s="154"/>
      <c r="I7429" s="152"/>
    </row>
    <row r="7430" spans="3:9" x14ac:dyDescent="0.2">
      <c r="C7430" s="152"/>
      <c r="D7430" s="152"/>
      <c r="E7430" s="152"/>
      <c r="F7430" s="153"/>
      <c r="G7430" s="153"/>
      <c r="H7430" s="154"/>
      <c r="I7430" s="152"/>
    </row>
    <row r="7431" spans="3:9" x14ac:dyDescent="0.2">
      <c r="C7431" s="152"/>
      <c r="D7431" s="152"/>
      <c r="E7431" s="152"/>
      <c r="F7431" s="153"/>
      <c r="G7431" s="153"/>
      <c r="H7431" s="154"/>
      <c r="I7431" s="152"/>
    </row>
    <row r="7432" spans="3:9" x14ac:dyDescent="0.2">
      <c r="C7432" s="152"/>
      <c r="D7432" s="152"/>
      <c r="E7432" s="152"/>
      <c r="F7432" s="153"/>
      <c r="G7432" s="153"/>
      <c r="H7432" s="154"/>
      <c r="I7432" s="152"/>
    </row>
    <row r="7433" spans="3:9" x14ac:dyDescent="0.2">
      <c r="C7433" s="152"/>
      <c r="D7433" s="152"/>
      <c r="E7433" s="152"/>
      <c r="F7433" s="153"/>
      <c r="G7433" s="153"/>
      <c r="H7433" s="154"/>
      <c r="I7433" s="152"/>
    </row>
    <row r="7434" spans="3:9" x14ac:dyDescent="0.2">
      <c r="C7434" s="152"/>
      <c r="D7434" s="152"/>
      <c r="E7434" s="152"/>
      <c r="F7434" s="153"/>
      <c r="G7434" s="153"/>
      <c r="H7434" s="154"/>
      <c r="I7434" s="152"/>
    </row>
    <row r="7435" spans="3:9" x14ac:dyDescent="0.2">
      <c r="C7435" s="152"/>
      <c r="D7435" s="152"/>
      <c r="E7435" s="152"/>
      <c r="F7435" s="153"/>
      <c r="G7435" s="153"/>
      <c r="H7435" s="154"/>
      <c r="I7435" s="152"/>
    </row>
    <row r="7436" spans="3:9" x14ac:dyDescent="0.2">
      <c r="C7436" s="152"/>
      <c r="D7436" s="152"/>
      <c r="E7436" s="152"/>
      <c r="F7436" s="153"/>
      <c r="G7436" s="153"/>
      <c r="H7436" s="154"/>
      <c r="I7436" s="152"/>
    </row>
    <row r="7437" spans="3:9" x14ac:dyDescent="0.2">
      <c r="C7437" s="152"/>
      <c r="D7437" s="152"/>
      <c r="E7437" s="152"/>
      <c r="F7437" s="153"/>
      <c r="G7437" s="153"/>
      <c r="H7437" s="154"/>
      <c r="I7437" s="152"/>
    </row>
    <row r="7438" spans="3:9" x14ac:dyDescent="0.2">
      <c r="C7438" s="152"/>
      <c r="D7438" s="152"/>
      <c r="E7438" s="152"/>
      <c r="F7438" s="153"/>
      <c r="G7438" s="153"/>
      <c r="H7438" s="154"/>
      <c r="I7438" s="152"/>
    </row>
    <row r="7439" spans="3:9" x14ac:dyDescent="0.2">
      <c r="C7439" s="152"/>
      <c r="D7439" s="152"/>
      <c r="E7439" s="152"/>
      <c r="F7439" s="153"/>
      <c r="G7439" s="153"/>
      <c r="H7439" s="154"/>
      <c r="I7439" s="152"/>
    </row>
    <row r="7440" spans="3:9" x14ac:dyDescent="0.2">
      <c r="C7440" s="152"/>
      <c r="D7440" s="152"/>
      <c r="E7440" s="152"/>
      <c r="F7440" s="153"/>
      <c r="G7440" s="153"/>
      <c r="H7440" s="154"/>
      <c r="I7440" s="152"/>
    </row>
    <row r="7441" spans="3:9" x14ac:dyDescent="0.2">
      <c r="C7441" s="152"/>
      <c r="D7441" s="152"/>
      <c r="E7441" s="152"/>
      <c r="F7441" s="153"/>
      <c r="G7441" s="153"/>
      <c r="H7441" s="154"/>
      <c r="I7441" s="152"/>
    </row>
    <row r="7442" spans="3:9" x14ac:dyDescent="0.2">
      <c r="C7442" s="152"/>
      <c r="D7442" s="152"/>
      <c r="E7442" s="152"/>
      <c r="F7442" s="153"/>
      <c r="G7442" s="153"/>
      <c r="H7442" s="154"/>
      <c r="I7442" s="152"/>
    </row>
    <row r="7443" spans="3:9" x14ac:dyDescent="0.2">
      <c r="C7443" s="152"/>
      <c r="D7443" s="152"/>
      <c r="E7443" s="152"/>
      <c r="F7443" s="153"/>
      <c r="G7443" s="153"/>
      <c r="H7443" s="154"/>
      <c r="I7443" s="152"/>
    </row>
    <row r="7444" spans="3:9" x14ac:dyDescent="0.2">
      <c r="C7444" s="152"/>
      <c r="D7444" s="152"/>
      <c r="E7444" s="152"/>
      <c r="F7444" s="153"/>
      <c r="G7444" s="153"/>
      <c r="H7444" s="154"/>
      <c r="I7444" s="152"/>
    </row>
    <row r="7445" spans="3:9" x14ac:dyDescent="0.2">
      <c r="C7445" s="152"/>
      <c r="D7445" s="152"/>
      <c r="E7445" s="152"/>
      <c r="F7445" s="153"/>
      <c r="G7445" s="153"/>
      <c r="H7445" s="154"/>
      <c r="I7445" s="152"/>
    </row>
    <row r="7446" spans="3:9" x14ac:dyDescent="0.2">
      <c r="C7446" s="152"/>
      <c r="D7446" s="152"/>
      <c r="E7446" s="152"/>
      <c r="F7446" s="153"/>
      <c r="G7446" s="153"/>
      <c r="H7446" s="154"/>
      <c r="I7446" s="152"/>
    </row>
    <row r="7447" spans="3:9" x14ac:dyDescent="0.2">
      <c r="C7447" s="152"/>
      <c r="D7447" s="152"/>
      <c r="E7447" s="152"/>
      <c r="F7447" s="153"/>
      <c r="G7447" s="153"/>
      <c r="H7447" s="154"/>
      <c r="I7447" s="152"/>
    </row>
    <row r="7448" spans="3:9" x14ac:dyDescent="0.2">
      <c r="C7448" s="152"/>
      <c r="D7448" s="152"/>
      <c r="E7448" s="152"/>
      <c r="F7448" s="153"/>
      <c r="G7448" s="153"/>
      <c r="H7448" s="154"/>
      <c r="I7448" s="152"/>
    </row>
    <row r="7449" spans="3:9" x14ac:dyDescent="0.2">
      <c r="C7449" s="152"/>
      <c r="D7449" s="152"/>
      <c r="E7449" s="152"/>
      <c r="F7449" s="153"/>
      <c r="G7449" s="153"/>
      <c r="H7449" s="154"/>
      <c r="I7449" s="152"/>
    </row>
    <row r="7450" spans="3:9" x14ac:dyDescent="0.2">
      <c r="C7450" s="152"/>
      <c r="D7450" s="152"/>
      <c r="E7450" s="152"/>
      <c r="F7450" s="153"/>
      <c r="G7450" s="153"/>
      <c r="H7450" s="154"/>
      <c r="I7450" s="152"/>
    </row>
    <row r="7451" spans="3:9" x14ac:dyDescent="0.2">
      <c r="C7451" s="152"/>
      <c r="D7451" s="152"/>
      <c r="E7451" s="152"/>
      <c r="F7451" s="153"/>
      <c r="G7451" s="153"/>
      <c r="H7451" s="154"/>
      <c r="I7451" s="152"/>
    </row>
    <row r="7452" spans="3:9" x14ac:dyDescent="0.2">
      <c r="C7452" s="152"/>
      <c r="D7452" s="152"/>
      <c r="E7452" s="152"/>
      <c r="F7452" s="153"/>
      <c r="G7452" s="153"/>
      <c r="H7452" s="154"/>
      <c r="I7452" s="152"/>
    </row>
    <row r="7453" spans="3:9" x14ac:dyDescent="0.2">
      <c r="C7453" s="152"/>
      <c r="D7453" s="152"/>
      <c r="E7453" s="152"/>
      <c r="F7453" s="153"/>
      <c r="G7453" s="153"/>
      <c r="H7453" s="154"/>
      <c r="I7453" s="152"/>
    </row>
    <row r="7454" spans="3:9" x14ac:dyDescent="0.2">
      <c r="C7454" s="152"/>
      <c r="D7454" s="152"/>
      <c r="E7454" s="152"/>
      <c r="F7454" s="153"/>
      <c r="G7454" s="153"/>
      <c r="H7454" s="154"/>
      <c r="I7454" s="152"/>
    </row>
    <row r="7455" spans="3:9" x14ac:dyDescent="0.2">
      <c r="C7455" s="152"/>
      <c r="D7455" s="152"/>
      <c r="E7455" s="152"/>
      <c r="F7455" s="153"/>
      <c r="G7455" s="153"/>
      <c r="H7455" s="154"/>
      <c r="I7455" s="152"/>
    </row>
    <row r="7456" spans="3:9" x14ac:dyDescent="0.2">
      <c r="C7456" s="152"/>
      <c r="D7456" s="152"/>
      <c r="E7456" s="152"/>
      <c r="F7456" s="153"/>
      <c r="G7456" s="153"/>
      <c r="H7456" s="154"/>
      <c r="I7456" s="152"/>
    </row>
    <row r="7457" spans="3:9" x14ac:dyDescent="0.2">
      <c r="C7457" s="152"/>
      <c r="D7457" s="152"/>
      <c r="E7457" s="152"/>
      <c r="F7457" s="153"/>
      <c r="G7457" s="153"/>
      <c r="H7457" s="154"/>
      <c r="I7457" s="152"/>
    </row>
    <row r="7458" spans="3:9" x14ac:dyDescent="0.2">
      <c r="C7458" s="152"/>
      <c r="D7458" s="152"/>
      <c r="E7458" s="152"/>
      <c r="F7458" s="153"/>
      <c r="G7458" s="153"/>
      <c r="H7458" s="154"/>
      <c r="I7458" s="152"/>
    </row>
    <row r="7459" spans="3:9" x14ac:dyDescent="0.2">
      <c r="C7459" s="152"/>
      <c r="D7459" s="152"/>
      <c r="E7459" s="152"/>
      <c r="F7459" s="153"/>
      <c r="G7459" s="153"/>
      <c r="H7459" s="154"/>
      <c r="I7459" s="152"/>
    </row>
    <row r="7460" spans="3:9" x14ac:dyDescent="0.2">
      <c r="C7460" s="152"/>
      <c r="D7460" s="152"/>
      <c r="E7460" s="152"/>
      <c r="F7460" s="153"/>
      <c r="G7460" s="153"/>
      <c r="H7460" s="154"/>
      <c r="I7460" s="152"/>
    </row>
    <row r="7461" spans="3:9" x14ac:dyDescent="0.2">
      <c r="C7461" s="152"/>
      <c r="D7461" s="152"/>
      <c r="E7461" s="152"/>
      <c r="F7461" s="153"/>
      <c r="G7461" s="153"/>
      <c r="H7461" s="154"/>
      <c r="I7461" s="152"/>
    </row>
    <row r="7462" spans="3:9" x14ac:dyDescent="0.2">
      <c r="C7462" s="152"/>
      <c r="D7462" s="152"/>
      <c r="E7462" s="152"/>
      <c r="F7462" s="153"/>
      <c r="G7462" s="153"/>
      <c r="H7462" s="154"/>
      <c r="I7462" s="152"/>
    </row>
    <row r="7463" spans="3:9" x14ac:dyDescent="0.2">
      <c r="C7463" s="152"/>
      <c r="D7463" s="152"/>
      <c r="E7463" s="152"/>
      <c r="F7463" s="153"/>
      <c r="G7463" s="153"/>
      <c r="H7463" s="154"/>
      <c r="I7463" s="152"/>
    </row>
    <row r="7464" spans="3:9" x14ac:dyDescent="0.2">
      <c r="C7464" s="152"/>
      <c r="D7464" s="152"/>
      <c r="E7464" s="152"/>
      <c r="F7464" s="153"/>
      <c r="G7464" s="153"/>
      <c r="H7464" s="154"/>
      <c r="I7464" s="152"/>
    </row>
    <row r="7465" spans="3:9" x14ac:dyDescent="0.2">
      <c r="C7465" s="152"/>
      <c r="D7465" s="152"/>
      <c r="E7465" s="152"/>
      <c r="F7465" s="153"/>
      <c r="G7465" s="153"/>
      <c r="H7465" s="154"/>
      <c r="I7465" s="152"/>
    </row>
    <row r="7466" spans="3:9" x14ac:dyDescent="0.2">
      <c r="C7466" s="152"/>
      <c r="D7466" s="152"/>
      <c r="E7466" s="152"/>
      <c r="F7466" s="153"/>
      <c r="G7466" s="153"/>
      <c r="H7466" s="154"/>
      <c r="I7466" s="152"/>
    </row>
    <row r="7467" spans="3:9" x14ac:dyDescent="0.2">
      <c r="C7467" s="152"/>
      <c r="D7467" s="152"/>
      <c r="E7467" s="152"/>
      <c r="F7467" s="153"/>
      <c r="G7467" s="153"/>
      <c r="H7467" s="154"/>
      <c r="I7467" s="152"/>
    </row>
    <row r="7468" spans="3:9" x14ac:dyDescent="0.2">
      <c r="C7468" s="152"/>
      <c r="D7468" s="152"/>
      <c r="E7468" s="152"/>
      <c r="F7468" s="153"/>
      <c r="G7468" s="153"/>
      <c r="H7468" s="154"/>
      <c r="I7468" s="152"/>
    </row>
    <row r="7469" spans="3:9" x14ac:dyDescent="0.2">
      <c r="C7469" s="152"/>
      <c r="D7469" s="152"/>
      <c r="E7469" s="152"/>
      <c r="F7469" s="153"/>
      <c r="G7469" s="153"/>
      <c r="H7469" s="154"/>
      <c r="I7469" s="152"/>
    </row>
    <row r="7470" spans="3:9" x14ac:dyDescent="0.2">
      <c r="C7470" s="152"/>
      <c r="D7470" s="152"/>
      <c r="E7470" s="152"/>
      <c r="F7470" s="153"/>
      <c r="G7470" s="153"/>
      <c r="H7470" s="154"/>
      <c r="I7470" s="152"/>
    </row>
    <row r="7471" spans="3:9" x14ac:dyDescent="0.2">
      <c r="C7471" s="152"/>
      <c r="D7471" s="152"/>
      <c r="E7471" s="152"/>
      <c r="F7471" s="153"/>
      <c r="G7471" s="153"/>
      <c r="H7471" s="154"/>
      <c r="I7471" s="152"/>
    </row>
    <row r="7472" spans="3:9" x14ac:dyDescent="0.2">
      <c r="C7472" s="152"/>
      <c r="D7472" s="152"/>
      <c r="E7472" s="152"/>
      <c r="F7472" s="153"/>
      <c r="G7472" s="153"/>
      <c r="H7472" s="154"/>
      <c r="I7472" s="152"/>
    </row>
    <row r="7473" spans="3:9" x14ac:dyDescent="0.2">
      <c r="C7473" s="152"/>
      <c r="D7473" s="152"/>
      <c r="E7473" s="152"/>
      <c r="F7473" s="153"/>
      <c r="G7473" s="153"/>
      <c r="H7473" s="154"/>
      <c r="I7473" s="152"/>
    </row>
    <row r="7474" spans="3:9" x14ac:dyDescent="0.2">
      <c r="C7474" s="152"/>
      <c r="D7474" s="152"/>
      <c r="E7474" s="152"/>
      <c r="F7474" s="153"/>
      <c r="G7474" s="153"/>
      <c r="H7474" s="154"/>
      <c r="I7474" s="152"/>
    </row>
    <row r="7475" spans="3:9" x14ac:dyDescent="0.2">
      <c r="C7475" s="152"/>
      <c r="D7475" s="152"/>
      <c r="E7475" s="152"/>
      <c r="F7475" s="153"/>
      <c r="G7475" s="153"/>
      <c r="H7475" s="154"/>
      <c r="I7475" s="152"/>
    </row>
    <row r="7476" spans="3:9" x14ac:dyDescent="0.2">
      <c r="C7476" s="152"/>
      <c r="D7476" s="152"/>
      <c r="E7476" s="152"/>
      <c r="F7476" s="153"/>
      <c r="G7476" s="153"/>
      <c r="H7476" s="154"/>
      <c r="I7476" s="152"/>
    </row>
    <row r="7477" spans="3:9" x14ac:dyDescent="0.2">
      <c r="C7477" s="152"/>
      <c r="D7477" s="152"/>
      <c r="E7477" s="152"/>
      <c r="F7477" s="153"/>
      <c r="G7477" s="153"/>
      <c r="H7477" s="154"/>
      <c r="I7477" s="152"/>
    </row>
    <row r="7478" spans="3:9" x14ac:dyDescent="0.2">
      <c r="C7478" s="152"/>
      <c r="D7478" s="152"/>
      <c r="E7478" s="152"/>
      <c r="F7478" s="153"/>
      <c r="G7478" s="153"/>
      <c r="H7478" s="154"/>
      <c r="I7478" s="152"/>
    </row>
    <row r="7479" spans="3:9" x14ac:dyDescent="0.2">
      <c r="C7479" s="152"/>
      <c r="D7479" s="152"/>
      <c r="E7479" s="152"/>
      <c r="F7479" s="153"/>
      <c r="G7479" s="153"/>
      <c r="H7479" s="154"/>
      <c r="I7479" s="152"/>
    </row>
    <row r="7480" spans="3:9" x14ac:dyDescent="0.2">
      <c r="C7480" s="152"/>
      <c r="D7480" s="152"/>
      <c r="E7480" s="152"/>
      <c r="F7480" s="153"/>
      <c r="G7480" s="153"/>
      <c r="H7480" s="154"/>
      <c r="I7480" s="152"/>
    </row>
    <row r="7481" spans="3:9" x14ac:dyDescent="0.2">
      <c r="C7481" s="152"/>
      <c r="D7481" s="152"/>
      <c r="E7481" s="152"/>
      <c r="F7481" s="153"/>
      <c r="G7481" s="153"/>
      <c r="H7481" s="154"/>
      <c r="I7481" s="152"/>
    </row>
    <row r="7482" spans="3:9" x14ac:dyDescent="0.2">
      <c r="C7482" s="152"/>
      <c r="D7482" s="152"/>
      <c r="E7482" s="152"/>
      <c r="F7482" s="153"/>
      <c r="G7482" s="153"/>
      <c r="H7482" s="154"/>
      <c r="I7482" s="152"/>
    </row>
    <row r="7483" spans="3:9" x14ac:dyDescent="0.2">
      <c r="C7483" s="152"/>
      <c r="D7483" s="152"/>
      <c r="E7483" s="152"/>
      <c r="F7483" s="153"/>
      <c r="G7483" s="153"/>
      <c r="H7483" s="154"/>
      <c r="I7483" s="152"/>
    </row>
    <row r="7484" spans="3:9" x14ac:dyDescent="0.2">
      <c r="C7484" s="152"/>
      <c r="D7484" s="152"/>
      <c r="E7484" s="152"/>
      <c r="F7484" s="153"/>
      <c r="G7484" s="153"/>
      <c r="H7484" s="154"/>
      <c r="I7484" s="152"/>
    </row>
    <row r="7485" spans="3:9" x14ac:dyDescent="0.2">
      <c r="C7485" s="152"/>
      <c r="D7485" s="152"/>
      <c r="E7485" s="152"/>
      <c r="F7485" s="153"/>
      <c r="G7485" s="153"/>
      <c r="H7485" s="154"/>
      <c r="I7485" s="152"/>
    </row>
    <row r="7486" spans="3:9" x14ac:dyDescent="0.2">
      <c r="C7486" s="152"/>
      <c r="D7486" s="152"/>
      <c r="E7486" s="152"/>
      <c r="F7486" s="153"/>
      <c r="G7486" s="153"/>
      <c r="H7486" s="154"/>
      <c r="I7486" s="152"/>
    </row>
    <row r="7487" spans="3:9" x14ac:dyDescent="0.2">
      <c r="C7487" s="152"/>
      <c r="D7487" s="152"/>
      <c r="E7487" s="152"/>
      <c r="F7487" s="153"/>
      <c r="G7487" s="153"/>
      <c r="H7487" s="154"/>
      <c r="I7487" s="152"/>
    </row>
    <row r="7488" spans="3:9" x14ac:dyDescent="0.2">
      <c r="C7488" s="152"/>
      <c r="D7488" s="152"/>
      <c r="E7488" s="152"/>
      <c r="F7488" s="153"/>
      <c r="G7488" s="153"/>
      <c r="H7488" s="154"/>
      <c r="I7488" s="152"/>
    </row>
    <row r="7489" spans="3:9" x14ac:dyDescent="0.2">
      <c r="C7489" s="152"/>
      <c r="D7489" s="152"/>
      <c r="E7489" s="152"/>
      <c r="F7489" s="153"/>
      <c r="G7489" s="153"/>
      <c r="H7489" s="154"/>
      <c r="I7489" s="152"/>
    </row>
    <row r="7490" spans="3:9" x14ac:dyDescent="0.2">
      <c r="C7490" s="152"/>
      <c r="D7490" s="152"/>
      <c r="E7490" s="152"/>
      <c r="F7490" s="153"/>
      <c r="G7490" s="153"/>
      <c r="H7490" s="154"/>
      <c r="I7490" s="152"/>
    </row>
    <row r="7491" spans="3:9" x14ac:dyDescent="0.2">
      <c r="C7491" s="152"/>
      <c r="D7491" s="152"/>
      <c r="E7491" s="152"/>
      <c r="F7491" s="153"/>
      <c r="G7491" s="153"/>
      <c r="H7491" s="154"/>
      <c r="I7491" s="152"/>
    </row>
    <row r="7492" spans="3:9" x14ac:dyDescent="0.2">
      <c r="C7492" s="152"/>
      <c r="D7492" s="152"/>
      <c r="E7492" s="152"/>
      <c r="F7492" s="153"/>
      <c r="G7492" s="153"/>
      <c r="H7492" s="154"/>
      <c r="I7492" s="152"/>
    </row>
    <row r="7493" spans="3:9" x14ac:dyDescent="0.2">
      <c r="C7493" s="152"/>
      <c r="D7493" s="152"/>
      <c r="E7493" s="152"/>
      <c r="F7493" s="153"/>
      <c r="G7493" s="153"/>
      <c r="H7493" s="154"/>
      <c r="I7493" s="152"/>
    </row>
    <row r="7494" spans="3:9" x14ac:dyDescent="0.2">
      <c r="C7494" s="152"/>
      <c r="D7494" s="152"/>
      <c r="E7494" s="152"/>
      <c r="F7494" s="153"/>
      <c r="G7494" s="153"/>
      <c r="H7494" s="154"/>
      <c r="I7494" s="152"/>
    </row>
    <row r="7495" spans="3:9" x14ac:dyDescent="0.2">
      <c r="C7495" s="152"/>
      <c r="D7495" s="152"/>
      <c r="E7495" s="152"/>
      <c r="F7495" s="153"/>
      <c r="G7495" s="153"/>
      <c r="H7495" s="154"/>
      <c r="I7495" s="152"/>
    </row>
    <row r="7496" spans="3:9" x14ac:dyDescent="0.2">
      <c r="C7496" s="152"/>
      <c r="D7496" s="152"/>
      <c r="E7496" s="152"/>
      <c r="F7496" s="153"/>
      <c r="G7496" s="153"/>
      <c r="H7496" s="154"/>
      <c r="I7496" s="152"/>
    </row>
    <row r="7497" spans="3:9" x14ac:dyDescent="0.2">
      <c r="C7497" s="152"/>
      <c r="D7497" s="152"/>
      <c r="E7497" s="152"/>
      <c r="F7497" s="153"/>
      <c r="G7497" s="153"/>
      <c r="H7497" s="154"/>
      <c r="I7497" s="152"/>
    </row>
    <row r="7498" spans="3:9" x14ac:dyDescent="0.2">
      <c r="C7498" s="152"/>
      <c r="D7498" s="152"/>
      <c r="E7498" s="152"/>
      <c r="F7498" s="153"/>
      <c r="G7498" s="153"/>
      <c r="H7498" s="154"/>
      <c r="I7498" s="152"/>
    </row>
    <row r="7499" spans="3:9" x14ac:dyDescent="0.2">
      <c r="C7499" s="152"/>
      <c r="D7499" s="152"/>
      <c r="E7499" s="152"/>
      <c r="F7499" s="153"/>
      <c r="G7499" s="153"/>
      <c r="H7499" s="154"/>
      <c r="I7499" s="152"/>
    </row>
    <row r="7500" spans="3:9" x14ac:dyDescent="0.2">
      <c r="C7500" s="152"/>
      <c r="D7500" s="152"/>
      <c r="E7500" s="152"/>
      <c r="F7500" s="153"/>
      <c r="G7500" s="153"/>
      <c r="H7500" s="154"/>
      <c r="I7500" s="152"/>
    </row>
    <row r="7501" spans="3:9" x14ac:dyDescent="0.2">
      <c r="C7501" s="152"/>
      <c r="D7501" s="152"/>
      <c r="E7501" s="152"/>
      <c r="F7501" s="153"/>
      <c r="G7501" s="153"/>
      <c r="H7501" s="154"/>
      <c r="I7501" s="152"/>
    </row>
    <row r="7502" spans="3:9" x14ac:dyDescent="0.2">
      <c r="C7502" s="152"/>
      <c r="D7502" s="152"/>
      <c r="E7502" s="152"/>
      <c r="F7502" s="153"/>
      <c r="G7502" s="153"/>
      <c r="H7502" s="154"/>
      <c r="I7502" s="152"/>
    </row>
    <row r="7503" spans="3:9" x14ac:dyDescent="0.2">
      <c r="C7503" s="152"/>
      <c r="D7503" s="152"/>
      <c r="E7503" s="152"/>
      <c r="F7503" s="153"/>
      <c r="G7503" s="153"/>
      <c r="H7503" s="154"/>
      <c r="I7503" s="152"/>
    </row>
    <row r="7504" spans="3:9" x14ac:dyDescent="0.2">
      <c r="C7504" s="152"/>
      <c r="D7504" s="152"/>
      <c r="E7504" s="152"/>
      <c r="F7504" s="153"/>
      <c r="G7504" s="153"/>
      <c r="H7504" s="154"/>
      <c r="I7504" s="152"/>
    </row>
    <row r="7505" spans="3:9" x14ac:dyDescent="0.2">
      <c r="C7505" s="152"/>
      <c r="D7505" s="152"/>
      <c r="E7505" s="152"/>
      <c r="F7505" s="153"/>
      <c r="G7505" s="153"/>
      <c r="H7505" s="154"/>
      <c r="I7505" s="152"/>
    </row>
    <row r="7506" spans="3:9" x14ac:dyDescent="0.2">
      <c r="C7506" s="152"/>
      <c r="D7506" s="152"/>
      <c r="E7506" s="152"/>
      <c r="F7506" s="153"/>
      <c r="G7506" s="153"/>
      <c r="H7506" s="154"/>
      <c r="I7506" s="152"/>
    </row>
    <row r="7507" spans="3:9" x14ac:dyDescent="0.2">
      <c r="C7507" s="152"/>
      <c r="D7507" s="152"/>
      <c r="E7507" s="152"/>
      <c r="F7507" s="153"/>
      <c r="G7507" s="153"/>
      <c r="H7507" s="154"/>
      <c r="I7507" s="152"/>
    </row>
    <row r="7508" spans="3:9" x14ac:dyDescent="0.2">
      <c r="C7508" s="152"/>
      <c r="D7508" s="152"/>
      <c r="E7508" s="152"/>
      <c r="F7508" s="153"/>
      <c r="G7508" s="153"/>
      <c r="H7508" s="154"/>
      <c r="I7508" s="152"/>
    </row>
    <row r="7509" spans="3:9" x14ac:dyDescent="0.2">
      <c r="C7509" s="152"/>
      <c r="D7509" s="152"/>
      <c r="E7509" s="152"/>
      <c r="F7509" s="153"/>
      <c r="G7509" s="153"/>
      <c r="H7509" s="154"/>
      <c r="I7509" s="152"/>
    </row>
    <row r="7510" spans="3:9" x14ac:dyDescent="0.2">
      <c r="C7510" s="152"/>
      <c r="D7510" s="152"/>
      <c r="E7510" s="152"/>
      <c r="F7510" s="153"/>
      <c r="G7510" s="153"/>
      <c r="H7510" s="154"/>
      <c r="I7510" s="152"/>
    </row>
    <row r="7511" spans="3:9" x14ac:dyDescent="0.2">
      <c r="C7511" s="152"/>
      <c r="D7511" s="152"/>
      <c r="E7511" s="152"/>
      <c r="F7511" s="153"/>
      <c r="G7511" s="153"/>
      <c r="H7511" s="154"/>
      <c r="I7511" s="152"/>
    </row>
    <row r="7512" spans="3:9" x14ac:dyDescent="0.2">
      <c r="C7512" s="152"/>
      <c r="D7512" s="152"/>
      <c r="E7512" s="152"/>
      <c r="F7512" s="153"/>
      <c r="G7512" s="153"/>
      <c r="H7512" s="154"/>
      <c r="I7512" s="152"/>
    </row>
    <row r="7513" spans="3:9" x14ac:dyDescent="0.2">
      <c r="C7513" s="152"/>
      <c r="D7513" s="152"/>
      <c r="E7513" s="152"/>
      <c r="F7513" s="153"/>
      <c r="G7513" s="153"/>
      <c r="H7513" s="154"/>
      <c r="I7513" s="152"/>
    </row>
    <row r="7514" spans="3:9" x14ac:dyDescent="0.2">
      <c r="C7514" s="152"/>
      <c r="D7514" s="152"/>
      <c r="E7514" s="152"/>
      <c r="F7514" s="153"/>
      <c r="G7514" s="153"/>
      <c r="H7514" s="154"/>
      <c r="I7514" s="152"/>
    </row>
    <row r="7515" spans="3:9" x14ac:dyDescent="0.2">
      <c r="C7515" s="152"/>
      <c r="D7515" s="152"/>
      <c r="E7515" s="152"/>
      <c r="F7515" s="153"/>
      <c r="G7515" s="153"/>
      <c r="H7515" s="154"/>
      <c r="I7515" s="152"/>
    </row>
    <row r="7516" spans="3:9" x14ac:dyDescent="0.2">
      <c r="C7516" s="152"/>
      <c r="D7516" s="152"/>
      <c r="E7516" s="152"/>
      <c r="F7516" s="153"/>
      <c r="G7516" s="153"/>
      <c r="H7516" s="154"/>
      <c r="I7516" s="152"/>
    </row>
    <row r="7517" spans="3:9" x14ac:dyDescent="0.2">
      <c r="C7517" s="152"/>
      <c r="D7517" s="152"/>
      <c r="E7517" s="152"/>
      <c r="F7517" s="153"/>
      <c r="G7517" s="153"/>
      <c r="H7517" s="154"/>
      <c r="I7517" s="152"/>
    </row>
    <row r="7518" spans="3:9" x14ac:dyDescent="0.2">
      <c r="C7518" s="152"/>
      <c r="D7518" s="152"/>
      <c r="E7518" s="152"/>
      <c r="F7518" s="153"/>
      <c r="G7518" s="153"/>
      <c r="H7518" s="154"/>
      <c r="I7518" s="152"/>
    </row>
    <row r="7519" spans="3:9" x14ac:dyDescent="0.2">
      <c r="C7519" s="152"/>
      <c r="D7519" s="152"/>
      <c r="E7519" s="152"/>
      <c r="F7519" s="153"/>
      <c r="G7519" s="153"/>
      <c r="H7519" s="154"/>
      <c r="I7519" s="152"/>
    </row>
    <row r="7520" spans="3:9" x14ac:dyDescent="0.2">
      <c r="C7520" s="152"/>
      <c r="D7520" s="152"/>
      <c r="E7520" s="152"/>
      <c r="F7520" s="153"/>
      <c r="G7520" s="153"/>
      <c r="H7520" s="154"/>
      <c r="I7520" s="152"/>
    </row>
    <row r="7521" spans="3:9" x14ac:dyDescent="0.2">
      <c r="C7521" s="152"/>
      <c r="D7521" s="152"/>
      <c r="E7521" s="152"/>
      <c r="F7521" s="153"/>
      <c r="G7521" s="153"/>
      <c r="H7521" s="154"/>
      <c r="I7521" s="152"/>
    </row>
    <row r="7522" spans="3:9" x14ac:dyDescent="0.2">
      <c r="C7522" s="152"/>
      <c r="D7522" s="152"/>
      <c r="E7522" s="152"/>
      <c r="F7522" s="153"/>
      <c r="G7522" s="153"/>
      <c r="H7522" s="154"/>
      <c r="I7522" s="152"/>
    </row>
    <row r="7523" spans="3:9" x14ac:dyDescent="0.2">
      <c r="C7523" s="152"/>
      <c r="D7523" s="152"/>
      <c r="E7523" s="152"/>
      <c r="F7523" s="153"/>
      <c r="G7523" s="153"/>
      <c r="H7523" s="154"/>
      <c r="I7523" s="152"/>
    </row>
    <row r="7524" spans="3:9" x14ac:dyDescent="0.2">
      <c r="C7524" s="152"/>
      <c r="D7524" s="152"/>
      <c r="E7524" s="152"/>
      <c r="F7524" s="153"/>
      <c r="G7524" s="153"/>
      <c r="H7524" s="154"/>
      <c r="I7524" s="152"/>
    </row>
    <row r="7525" spans="3:9" x14ac:dyDescent="0.2">
      <c r="C7525" s="152"/>
      <c r="D7525" s="152"/>
      <c r="E7525" s="152"/>
      <c r="F7525" s="153"/>
      <c r="G7525" s="153"/>
      <c r="H7525" s="154"/>
      <c r="I7525" s="152"/>
    </row>
    <row r="7526" spans="3:9" x14ac:dyDescent="0.2">
      <c r="C7526" s="152"/>
      <c r="D7526" s="152"/>
      <c r="E7526" s="152"/>
      <c r="F7526" s="153"/>
      <c r="G7526" s="153"/>
      <c r="H7526" s="154"/>
      <c r="I7526" s="152"/>
    </row>
    <row r="7527" spans="3:9" x14ac:dyDescent="0.2">
      <c r="C7527" s="152"/>
      <c r="D7527" s="152"/>
      <c r="E7527" s="152"/>
      <c r="F7527" s="153"/>
      <c r="G7527" s="153"/>
      <c r="H7527" s="154"/>
      <c r="I7527" s="152"/>
    </row>
    <row r="7528" spans="3:9" x14ac:dyDescent="0.2">
      <c r="C7528" s="152"/>
      <c r="D7528" s="152"/>
      <c r="E7528" s="152"/>
      <c r="F7528" s="153"/>
      <c r="G7528" s="153"/>
      <c r="H7528" s="154"/>
      <c r="I7528" s="152"/>
    </row>
    <row r="7529" spans="3:9" x14ac:dyDescent="0.2">
      <c r="C7529" s="152"/>
      <c r="D7529" s="152"/>
      <c r="E7529" s="152"/>
      <c r="F7529" s="153"/>
      <c r="G7529" s="153"/>
      <c r="H7529" s="154"/>
      <c r="I7529" s="152"/>
    </row>
    <row r="7530" spans="3:9" x14ac:dyDescent="0.2">
      <c r="C7530" s="152"/>
      <c r="D7530" s="152"/>
      <c r="E7530" s="152"/>
      <c r="F7530" s="153"/>
      <c r="G7530" s="153"/>
      <c r="H7530" s="154"/>
      <c r="I7530" s="152"/>
    </row>
    <row r="7531" spans="3:9" x14ac:dyDescent="0.2">
      <c r="C7531" s="152"/>
      <c r="D7531" s="152"/>
      <c r="E7531" s="152"/>
      <c r="F7531" s="153"/>
      <c r="G7531" s="153"/>
      <c r="H7531" s="154"/>
      <c r="I7531" s="152"/>
    </row>
    <row r="7532" spans="3:9" x14ac:dyDescent="0.2">
      <c r="C7532" s="152"/>
      <c r="D7532" s="152"/>
      <c r="E7532" s="152"/>
      <c r="F7532" s="153"/>
      <c r="G7532" s="153"/>
      <c r="H7532" s="154"/>
      <c r="I7532" s="152"/>
    </row>
    <row r="7533" spans="3:9" x14ac:dyDescent="0.2">
      <c r="C7533" s="152"/>
      <c r="D7533" s="152"/>
      <c r="E7533" s="152"/>
      <c r="F7533" s="153"/>
      <c r="G7533" s="153"/>
      <c r="H7533" s="154"/>
      <c r="I7533" s="152"/>
    </row>
    <row r="7534" spans="3:9" x14ac:dyDescent="0.2">
      <c r="C7534" s="152"/>
      <c r="D7534" s="152"/>
      <c r="E7534" s="152"/>
      <c r="F7534" s="153"/>
      <c r="G7534" s="153"/>
      <c r="H7534" s="154"/>
      <c r="I7534" s="152"/>
    </row>
    <row r="7535" spans="3:9" x14ac:dyDescent="0.2">
      <c r="C7535" s="152"/>
      <c r="D7535" s="152"/>
      <c r="E7535" s="152"/>
      <c r="F7535" s="153"/>
      <c r="G7535" s="153"/>
      <c r="H7535" s="154"/>
      <c r="I7535" s="152"/>
    </row>
    <row r="7536" spans="3:9" x14ac:dyDescent="0.2">
      <c r="C7536" s="152"/>
      <c r="D7536" s="152"/>
      <c r="E7536" s="152"/>
      <c r="F7536" s="153"/>
      <c r="G7536" s="153"/>
      <c r="H7536" s="154"/>
      <c r="I7536" s="152"/>
    </row>
    <row r="7537" spans="3:9" x14ac:dyDescent="0.2">
      <c r="C7537" s="152"/>
      <c r="D7537" s="152"/>
      <c r="E7537" s="152"/>
      <c r="F7537" s="153"/>
      <c r="G7537" s="153"/>
      <c r="H7537" s="154"/>
      <c r="I7537" s="152"/>
    </row>
    <row r="7538" spans="3:9" x14ac:dyDescent="0.2">
      <c r="C7538" s="152"/>
      <c r="D7538" s="152"/>
      <c r="E7538" s="152"/>
      <c r="F7538" s="153"/>
      <c r="G7538" s="153"/>
      <c r="H7538" s="154"/>
      <c r="I7538" s="152"/>
    </row>
    <row r="7539" spans="3:9" x14ac:dyDescent="0.2">
      <c r="C7539" s="152"/>
      <c r="D7539" s="152"/>
      <c r="E7539" s="152"/>
      <c r="F7539" s="153"/>
      <c r="G7539" s="153"/>
      <c r="H7539" s="154"/>
      <c r="I7539" s="152"/>
    </row>
    <row r="7540" spans="3:9" x14ac:dyDescent="0.2">
      <c r="C7540" s="152"/>
      <c r="D7540" s="152"/>
      <c r="E7540" s="152"/>
      <c r="F7540" s="153"/>
      <c r="G7540" s="153"/>
      <c r="H7540" s="154"/>
      <c r="I7540" s="152"/>
    </row>
    <row r="7541" spans="3:9" x14ac:dyDescent="0.2">
      <c r="C7541" s="152"/>
      <c r="D7541" s="152"/>
      <c r="E7541" s="152"/>
      <c r="F7541" s="153"/>
      <c r="G7541" s="153"/>
      <c r="H7541" s="154"/>
      <c r="I7541" s="152"/>
    </row>
    <row r="7542" spans="3:9" x14ac:dyDescent="0.2">
      <c r="C7542" s="152"/>
      <c r="D7542" s="152"/>
      <c r="E7542" s="152"/>
      <c r="F7542" s="153"/>
      <c r="G7542" s="153"/>
      <c r="H7542" s="154"/>
      <c r="I7542" s="152"/>
    </row>
    <row r="7543" spans="3:9" x14ac:dyDescent="0.2">
      <c r="C7543" s="152"/>
      <c r="D7543" s="152"/>
      <c r="E7543" s="152"/>
      <c r="F7543" s="153"/>
      <c r="G7543" s="153"/>
      <c r="H7543" s="154"/>
      <c r="I7543" s="152"/>
    </row>
    <row r="7544" spans="3:9" x14ac:dyDescent="0.2">
      <c r="C7544" s="152"/>
      <c r="D7544" s="152"/>
      <c r="E7544" s="152"/>
      <c r="F7544" s="153"/>
      <c r="G7544" s="153"/>
      <c r="H7544" s="154"/>
      <c r="I7544" s="152"/>
    </row>
    <row r="7545" spans="3:9" x14ac:dyDescent="0.2">
      <c r="C7545" s="152"/>
      <c r="D7545" s="152"/>
      <c r="E7545" s="152"/>
      <c r="F7545" s="153"/>
      <c r="G7545" s="153"/>
      <c r="H7545" s="154"/>
      <c r="I7545" s="152"/>
    </row>
    <row r="7546" spans="3:9" x14ac:dyDescent="0.2">
      <c r="C7546" s="152"/>
      <c r="D7546" s="152"/>
      <c r="E7546" s="152"/>
      <c r="F7546" s="153"/>
      <c r="G7546" s="153"/>
      <c r="H7546" s="154"/>
      <c r="I7546" s="152"/>
    </row>
    <row r="7547" spans="3:9" x14ac:dyDescent="0.2">
      <c r="C7547" s="152"/>
      <c r="D7547" s="152"/>
      <c r="E7547" s="152"/>
      <c r="F7547" s="153"/>
      <c r="G7547" s="153"/>
      <c r="H7547" s="154"/>
      <c r="I7547" s="152"/>
    </row>
    <row r="7548" spans="3:9" x14ac:dyDescent="0.2">
      <c r="C7548" s="152"/>
      <c r="D7548" s="152"/>
      <c r="E7548" s="152"/>
      <c r="F7548" s="153"/>
      <c r="G7548" s="153"/>
      <c r="H7548" s="154"/>
      <c r="I7548" s="152"/>
    </row>
    <row r="7549" spans="3:9" x14ac:dyDescent="0.2">
      <c r="C7549" s="152"/>
      <c r="D7549" s="152"/>
      <c r="E7549" s="152"/>
      <c r="F7549" s="153"/>
      <c r="G7549" s="153"/>
      <c r="H7549" s="154"/>
      <c r="I7549" s="152"/>
    </row>
    <row r="7550" spans="3:9" x14ac:dyDescent="0.2">
      <c r="C7550" s="152"/>
      <c r="D7550" s="152"/>
      <c r="E7550" s="152"/>
      <c r="F7550" s="153"/>
      <c r="G7550" s="153"/>
      <c r="H7550" s="154"/>
      <c r="I7550" s="152"/>
    </row>
    <row r="7551" spans="3:9" x14ac:dyDescent="0.2">
      <c r="C7551" s="152"/>
      <c r="D7551" s="152"/>
      <c r="E7551" s="152"/>
      <c r="F7551" s="153"/>
      <c r="G7551" s="153"/>
      <c r="H7551" s="154"/>
      <c r="I7551" s="152"/>
    </row>
    <row r="7552" spans="3:9" x14ac:dyDescent="0.2">
      <c r="C7552" s="152"/>
      <c r="D7552" s="152"/>
      <c r="E7552" s="152"/>
      <c r="F7552" s="153"/>
      <c r="G7552" s="153"/>
      <c r="H7552" s="154"/>
      <c r="I7552" s="152"/>
    </row>
    <row r="7553" spans="3:9" x14ac:dyDescent="0.2">
      <c r="C7553" s="152"/>
      <c r="D7553" s="152"/>
      <c r="E7553" s="152"/>
      <c r="F7553" s="153"/>
      <c r="G7553" s="153"/>
      <c r="H7553" s="154"/>
      <c r="I7553" s="152"/>
    </row>
    <row r="7554" spans="3:9" x14ac:dyDescent="0.2">
      <c r="C7554" s="152"/>
      <c r="D7554" s="152"/>
      <c r="E7554" s="152"/>
      <c r="F7554" s="153"/>
      <c r="G7554" s="153"/>
      <c r="H7554" s="154"/>
      <c r="I7554" s="152"/>
    </row>
    <row r="7555" spans="3:9" x14ac:dyDescent="0.2">
      <c r="C7555" s="152"/>
      <c r="D7555" s="152"/>
      <c r="E7555" s="152"/>
      <c r="F7555" s="153"/>
      <c r="G7555" s="153"/>
      <c r="H7555" s="154"/>
      <c r="I7555" s="152"/>
    </row>
    <row r="7556" spans="3:9" x14ac:dyDescent="0.2">
      <c r="C7556" s="152"/>
      <c r="D7556" s="152"/>
      <c r="E7556" s="152"/>
      <c r="F7556" s="153"/>
      <c r="G7556" s="153"/>
      <c r="H7556" s="154"/>
      <c r="I7556" s="152"/>
    </row>
    <row r="7557" spans="3:9" x14ac:dyDescent="0.2">
      <c r="C7557" s="152"/>
      <c r="D7557" s="152"/>
      <c r="E7557" s="152"/>
      <c r="F7557" s="153"/>
      <c r="G7557" s="153"/>
      <c r="H7557" s="154"/>
      <c r="I7557" s="152"/>
    </row>
    <row r="7558" spans="3:9" x14ac:dyDescent="0.2">
      <c r="C7558" s="152"/>
      <c r="D7558" s="152"/>
      <c r="E7558" s="152"/>
      <c r="F7558" s="153"/>
      <c r="G7558" s="153"/>
      <c r="H7558" s="154"/>
      <c r="I7558" s="152"/>
    </row>
    <row r="7559" spans="3:9" x14ac:dyDescent="0.2">
      <c r="C7559" s="152"/>
      <c r="D7559" s="152"/>
      <c r="E7559" s="152"/>
      <c r="F7559" s="153"/>
      <c r="G7559" s="153"/>
      <c r="H7559" s="154"/>
      <c r="I7559" s="152"/>
    </row>
    <row r="7560" spans="3:9" x14ac:dyDescent="0.2">
      <c r="C7560" s="152"/>
      <c r="D7560" s="152"/>
      <c r="E7560" s="152"/>
      <c r="F7560" s="153"/>
      <c r="G7560" s="153"/>
      <c r="H7560" s="154"/>
      <c r="I7560" s="152"/>
    </row>
    <row r="7561" spans="3:9" x14ac:dyDescent="0.2">
      <c r="C7561" s="152"/>
      <c r="D7561" s="152"/>
      <c r="E7561" s="152"/>
      <c r="F7561" s="153"/>
      <c r="G7561" s="153"/>
      <c r="H7561" s="154"/>
      <c r="I7561" s="152"/>
    </row>
    <row r="7562" spans="3:9" x14ac:dyDescent="0.2">
      <c r="C7562" s="152"/>
      <c r="D7562" s="152"/>
      <c r="E7562" s="152"/>
      <c r="F7562" s="153"/>
      <c r="G7562" s="153"/>
      <c r="H7562" s="154"/>
      <c r="I7562" s="152"/>
    </row>
    <row r="7563" spans="3:9" x14ac:dyDescent="0.2">
      <c r="C7563" s="152"/>
      <c r="D7563" s="152"/>
      <c r="E7563" s="152"/>
      <c r="F7563" s="153"/>
      <c r="G7563" s="153"/>
      <c r="H7563" s="154"/>
      <c r="I7563" s="152"/>
    </row>
    <row r="7564" spans="3:9" x14ac:dyDescent="0.2">
      <c r="C7564" s="152"/>
      <c r="D7564" s="152"/>
      <c r="E7564" s="152"/>
      <c r="F7564" s="153"/>
      <c r="G7564" s="153"/>
      <c r="H7564" s="154"/>
      <c r="I7564" s="152"/>
    </row>
    <row r="7565" spans="3:9" x14ac:dyDescent="0.2">
      <c r="C7565" s="152"/>
      <c r="D7565" s="152"/>
      <c r="E7565" s="152"/>
      <c r="F7565" s="153"/>
      <c r="G7565" s="153"/>
      <c r="H7565" s="154"/>
      <c r="I7565" s="152"/>
    </row>
    <row r="7566" spans="3:9" x14ac:dyDescent="0.2">
      <c r="C7566" s="152"/>
      <c r="D7566" s="152"/>
      <c r="E7566" s="152"/>
      <c r="F7566" s="153"/>
      <c r="G7566" s="153"/>
      <c r="H7566" s="154"/>
      <c r="I7566" s="152"/>
    </row>
    <row r="7567" spans="3:9" x14ac:dyDescent="0.2">
      <c r="C7567" s="152"/>
      <c r="D7567" s="152"/>
      <c r="E7567" s="152"/>
      <c r="F7567" s="153"/>
      <c r="G7567" s="153"/>
      <c r="H7567" s="154"/>
      <c r="I7567" s="152"/>
    </row>
    <row r="7568" spans="3:9" x14ac:dyDescent="0.2">
      <c r="C7568" s="152"/>
      <c r="D7568" s="152"/>
      <c r="E7568" s="152"/>
      <c r="F7568" s="153"/>
      <c r="G7568" s="153"/>
      <c r="H7568" s="154"/>
      <c r="I7568" s="152"/>
    </row>
    <row r="7569" spans="3:9" x14ac:dyDescent="0.2">
      <c r="C7569" s="152"/>
      <c r="D7569" s="152"/>
      <c r="E7569" s="152"/>
      <c r="F7569" s="153"/>
      <c r="G7569" s="153"/>
      <c r="H7569" s="154"/>
      <c r="I7569" s="152"/>
    </row>
    <row r="7570" spans="3:9" x14ac:dyDescent="0.2">
      <c r="C7570" s="152"/>
      <c r="D7570" s="152"/>
      <c r="E7570" s="152"/>
      <c r="F7570" s="153"/>
      <c r="G7570" s="153"/>
      <c r="H7570" s="154"/>
      <c r="I7570" s="152"/>
    </row>
    <row r="7571" spans="3:9" x14ac:dyDescent="0.2">
      <c r="C7571" s="152"/>
      <c r="D7571" s="152"/>
      <c r="E7571" s="152"/>
      <c r="F7571" s="153"/>
      <c r="G7571" s="153"/>
      <c r="H7571" s="154"/>
      <c r="I7571" s="152"/>
    </row>
    <row r="7572" spans="3:9" x14ac:dyDescent="0.2">
      <c r="C7572" s="152"/>
      <c r="D7572" s="152"/>
      <c r="E7572" s="152"/>
      <c r="F7572" s="153"/>
      <c r="G7572" s="153"/>
      <c r="H7572" s="154"/>
      <c r="I7572" s="152"/>
    </row>
    <row r="7573" spans="3:9" x14ac:dyDescent="0.2">
      <c r="C7573" s="152"/>
      <c r="D7573" s="152"/>
      <c r="E7573" s="152"/>
      <c r="F7573" s="153"/>
      <c r="G7573" s="153"/>
      <c r="H7573" s="154"/>
      <c r="I7573" s="152"/>
    </row>
    <row r="7574" spans="3:9" x14ac:dyDescent="0.2">
      <c r="C7574" s="152"/>
      <c r="D7574" s="152"/>
      <c r="E7574" s="152"/>
      <c r="F7574" s="153"/>
      <c r="G7574" s="153"/>
      <c r="H7574" s="154"/>
      <c r="I7574" s="152"/>
    </row>
    <row r="7575" spans="3:9" x14ac:dyDescent="0.2">
      <c r="C7575" s="152"/>
      <c r="D7575" s="152"/>
      <c r="E7575" s="152"/>
      <c r="F7575" s="153"/>
      <c r="G7575" s="153"/>
      <c r="H7575" s="154"/>
      <c r="I7575" s="152"/>
    </row>
    <row r="7576" spans="3:9" x14ac:dyDescent="0.2">
      <c r="C7576" s="152"/>
      <c r="D7576" s="152"/>
      <c r="E7576" s="152"/>
      <c r="F7576" s="153"/>
      <c r="G7576" s="153"/>
      <c r="H7576" s="154"/>
      <c r="I7576" s="152"/>
    </row>
    <row r="7577" spans="3:9" x14ac:dyDescent="0.2">
      <c r="C7577" s="152"/>
      <c r="D7577" s="152"/>
      <c r="E7577" s="152"/>
      <c r="F7577" s="153"/>
      <c r="G7577" s="153"/>
      <c r="H7577" s="154"/>
      <c r="I7577" s="152"/>
    </row>
    <row r="7578" spans="3:9" x14ac:dyDescent="0.2">
      <c r="C7578" s="152"/>
      <c r="D7578" s="152"/>
      <c r="E7578" s="152"/>
      <c r="F7578" s="153"/>
      <c r="G7578" s="153"/>
      <c r="H7578" s="154"/>
      <c r="I7578" s="152"/>
    </row>
    <row r="7579" spans="3:9" x14ac:dyDescent="0.2">
      <c r="C7579" s="152"/>
      <c r="D7579" s="152"/>
      <c r="E7579" s="152"/>
      <c r="F7579" s="153"/>
      <c r="G7579" s="153"/>
      <c r="H7579" s="154"/>
      <c r="I7579" s="152"/>
    </row>
    <row r="7580" spans="3:9" x14ac:dyDescent="0.2">
      <c r="C7580" s="152"/>
      <c r="D7580" s="152"/>
      <c r="E7580" s="152"/>
      <c r="F7580" s="153"/>
      <c r="G7580" s="153"/>
      <c r="H7580" s="154"/>
      <c r="I7580" s="152"/>
    </row>
    <row r="7581" spans="3:9" x14ac:dyDescent="0.2">
      <c r="C7581" s="152"/>
      <c r="D7581" s="152"/>
      <c r="E7581" s="152"/>
      <c r="F7581" s="153"/>
      <c r="G7581" s="153"/>
      <c r="H7581" s="154"/>
      <c r="I7581" s="152"/>
    </row>
    <row r="7582" spans="3:9" x14ac:dyDescent="0.2">
      <c r="C7582" s="152"/>
      <c r="D7582" s="152"/>
      <c r="E7582" s="152"/>
      <c r="F7582" s="153"/>
      <c r="G7582" s="153"/>
      <c r="H7582" s="154"/>
      <c r="I7582" s="152"/>
    </row>
    <row r="7583" spans="3:9" x14ac:dyDescent="0.2">
      <c r="C7583" s="152"/>
      <c r="D7583" s="152"/>
      <c r="E7583" s="152"/>
      <c r="F7583" s="153"/>
      <c r="G7583" s="153"/>
      <c r="H7583" s="154"/>
      <c r="I7583" s="152"/>
    </row>
    <row r="7584" spans="3:9" x14ac:dyDescent="0.2">
      <c r="C7584" s="152"/>
      <c r="D7584" s="152"/>
      <c r="E7584" s="152"/>
      <c r="F7584" s="153"/>
      <c r="G7584" s="153"/>
      <c r="H7584" s="154"/>
      <c r="I7584" s="152"/>
    </row>
    <row r="7585" spans="3:9" x14ac:dyDescent="0.2">
      <c r="C7585" s="152"/>
      <c r="D7585" s="152"/>
      <c r="E7585" s="152"/>
      <c r="F7585" s="153"/>
      <c r="G7585" s="153"/>
      <c r="H7585" s="154"/>
      <c r="I7585" s="152"/>
    </row>
    <row r="7586" spans="3:9" x14ac:dyDescent="0.2">
      <c r="C7586" s="152"/>
      <c r="D7586" s="152"/>
      <c r="E7586" s="152"/>
      <c r="F7586" s="153"/>
      <c r="G7586" s="153"/>
      <c r="H7586" s="154"/>
      <c r="I7586" s="152"/>
    </row>
    <row r="7587" spans="3:9" x14ac:dyDescent="0.2">
      <c r="C7587" s="152"/>
      <c r="D7587" s="152"/>
      <c r="E7587" s="152"/>
      <c r="F7587" s="153"/>
      <c r="G7587" s="153"/>
      <c r="H7587" s="154"/>
      <c r="I7587" s="152"/>
    </row>
    <row r="7588" spans="3:9" x14ac:dyDescent="0.2">
      <c r="C7588" s="152"/>
      <c r="D7588" s="152"/>
      <c r="E7588" s="152"/>
      <c r="F7588" s="153"/>
      <c r="G7588" s="153"/>
      <c r="H7588" s="154"/>
      <c r="I7588" s="152"/>
    </row>
    <row r="7589" spans="3:9" x14ac:dyDescent="0.2">
      <c r="C7589" s="152"/>
      <c r="D7589" s="152"/>
      <c r="E7589" s="152"/>
      <c r="F7589" s="153"/>
      <c r="G7589" s="153"/>
      <c r="H7589" s="154"/>
      <c r="I7589" s="152"/>
    </row>
    <row r="7590" spans="3:9" x14ac:dyDescent="0.2">
      <c r="C7590" s="152"/>
      <c r="D7590" s="152"/>
      <c r="E7590" s="152"/>
      <c r="F7590" s="153"/>
      <c r="G7590" s="153"/>
      <c r="H7590" s="154"/>
      <c r="I7590" s="152"/>
    </row>
    <row r="7591" spans="3:9" x14ac:dyDescent="0.2">
      <c r="C7591" s="152"/>
      <c r="D7591" s="152"/>
      <c r="E7591" s="152"/>
      <c r="F7591" s="153"/>
      <c r="G7591" s="153"/>
      <c r="H7591" s="154"/>
      <c r="I7591" s="152"/>
    </row>
    <row r="7592" spans="3:9" x14ac:dyDescent="0.2">
      <c r="C7592" s="152"/>
      <c r="D7592" s="152"/>
      <c r="E7592" s="152"/>
      <c r="F7592" s="153"/>
      <c r="G7592" s="153"/>
      <c r="H7592" s="154"/>
      <c r="I7592" s="152"/>
    </row>
    <row r="7593" spans="3:9" x14ac:dyDescent="0.2">
      <c r="C7593" s="152"/>
      <c r="D7593" s="152"/>
      <c r="E7593" s="152"/>
      <c r="F7593" s="153"/>
      <c r="G7593" s="153"/>
      <c r="H7593" s="154"/>
      <c r="I7593" s="152"/>
    </row>
    <row r="7594" spans="3:9" x14ac:dyDescent="0.2">
      <c r="C7594" s="152"/>
      <c r="D7594" s="152"/>
      <c r="E7594" s="152"/>
      <c r="F7594" s="153"/>
      <c r="G7594" s="153"/>
      <c r="H7594" s="154"/>
      <c r="I7594" s="152"/>
    </row>
    <row r="7595" spans="3:9" x14ac:dyDescent="0.2">
      <c r="C7595" s="152"/>
      <c r="D7595" s="152"/>
      <c r="E7595" s="152"/>
      <c r="F7595" s="153"/>
      <c r="G7595" s="153"/>
      <c r="H7595" s="154"/>
      <c r="I7595" s="152"/>
    </row>
    <row r="7596" spans="3:9" x14ac:dyDescent="0.2">
      <c r="C7596" s="152"/>
      <c r="D7596" s="152"/>
      <c r="E7596" s="152"/>
      <c r="F7596" s="153"/>
      <c r="G7596" s="153"/>
      <c r="H7596" s="154"/>
      <c r="I7596" s="152"/>
    </row>
    <row r="7597" spans="3:9" x14ac:dyDescent="0.2">
      <c r="C7597" s="152"/>
      <c r="D7597" s="152"/>
      <c r="E7597" s="152"/>
      <c r="F7597" s="153"/>
      <c r="G7597" s="153"/>
      <c r="H7597" s="154"/>
      <c r="I7597" s="152"/>
    </row>
    <row r="7598" spans="3:9" x14ac:dyDescent="0.2">
      <c r="C7598" s="152"/>
      <c r="D7598" s="152"/>
      <c r="E7598" s="152"/>
      <c r="F7598" s="153"/>
      <c r="G7598" s="153"/>
      <c r="H7598" s="154"/>
      <c r="I7598" s="152"/>
    </row>
    <row r="7599" spans="3:9" x14ac:dyDescent="0.2">
      <c r="C7599" s="152"/>
      <c r="D7599" s="152"/>
      <c r="E7599" s="152"/>
      <c r="F7599" s="153"/>
      <c r="G7599" s="153"/>
      <c r="H7599" s="154"/>
      <c r="I7599" s="152"/>
    </row>
    <row r="7600" spans="3:9" x14ac:dyDescent="0.2">
      <c r="C7600" s="152"/>
      <c r="D7600" s="152"/>
      <c r="E7600" s="152"/>
      <c r="F7600" s="153"/>
      <c r="G7600" s="153"/>
      <c r="H7600" s="154"/>
      <c r="I7600" s="152"/>
    </row>
    <row r="7601" spans="3:9" x14ac:dyDescent="0.2">
      <c r="C7601" s="152"/>
      <c r="D7601" s="152"/>
      <c r="E7601" s="152"/>
      <c r="F7601" s="153"/>
      <c r="G7601" s="153"/>
      <c r="H7601" s="154"/>
      <c r="I7601" s="152"/>
    </row>
    <row r="7602" spans="3:9" x14ac:dyDescent="0.2">
      <c r="C7602" s="152"/>
      <c r="D7602" s="152"/>
      <c r="E7602" s="152"/>
      <c r="F7602" s="153"/>
      <c r="G7602" s="153"/>
      <c r="H7602" s="154"/>
      <c r="I7602" s="152"/>
    </row>
    <row r="7603" spans="3:9" x14ac:dyDescent="0.2">
      <c r="C7603" s="152"/>
      <c r="D7603" s="152"/>
      <c r="E7603" s="152"/>
      <c r="F7603" s="153"/>
      <c r="G7603" s="153"/>
      <c r="H7603" s="154"/>
      <c r="I7603" s="152"/>
    </row>
    <row r="7604" spans="3:9" x14ac:dyDescent="0.2">
      <c r="C7604" s="152"/>
      <c r="D7604" s="152"/>
      <c r="E7604" s="152"/>
      <c r="F7604" s="153"/>
      <c r="G7604" s="153"/>
      <c r="H7604" s="154"/>
      <c r="I7604" s="152"/>
    </row>
    <row r="7605" spans="3:9" x14ac:dyDescent="0.2">
      <c r="C7605" s="152"/>
      <c r="D7605" s="152"/>
      <c r="E7605" s="152"/>
      <c r="F7605" s="153"/>
      <c r="G7605" s="153"/>
      <c r="H7605" s="154"/>
      <c r="I7605" s="152"/>
    </row>
    <row r="7606" spans="3:9" x14ac:dyDescent="0.2">
      <c r="C7606" s="152"/>
      <c r="D7606" s="152"/>
      <c r="E7606" s="152"/>
      <c r="F7606" s="153"/>
      <c r="G7606" s="153"/>
      <c r="H7606" s="154"/>
      <c r="I7606" s="152"/>
    </row>
    <row r="7607" spans="3:9" x14ac:dyDescent="0.2">
      <c r="C7607" s="152"/>
      <c r="D7607" s="152"/>
      <c r="E7607" s="152"/>
      <c r="F7607" s="153"/>
      <c r="G7607" s="153"/>
      <c r="H7607" s="154"/>
      <c r="I7607" s="152"/>
    </row>
    <row r="7608" spans="3:9" x14ac:dyDescent="0.2">
      <c r="C7608" s="152"/>
      <c r="D7608" s="152"/>
      <c r="E7608" s="152"/>
      <c r="F7608" s="153"/>
      <c r="G7608" s="153"/>
      <c r="H7608" s="154"/>
      <c r="I7608" s="152"/>
    </row>
    <row r="7609" spans="3:9" x14ac:dyDescent="0.2">
      <c r="C7609" s="152"/>
      <c r="D7609" s="152"/>
      <c r="E7609" s="152"/>
      <c r="F7609" s="153"/>
      <c r="G7609" s="153"/>
      <c r="H7609" s="154"/>
      <c r="I7609" s="152"/>
    </row>
    <row r="7610" spans="3:9" x14ac:dyDescent="0.2">
      <c r="C7610" s="152"/>
      <c r="D7610" s="152"/>
      <c r="E7610" s="152"/>
      <c r="F7610" s="153"/>
      <c r="G7610" s="153"/>
      <c r="H7610" s="154"/>
      <c r="I7610" s="152"/>
    </row>
    <row r="7611" spans="3:9" x14ac:dyDescent="0.2">
      <c r="C7611" s="152"/>
      <c r="D7611" s="152"/>
      <c r="E7611" s="152"/>
      <c r="F7611" s="153"/>
      <c r="G7611" s="153"/>
      <c r="H7611" s="154"/>
      <c r="I7611" s="152"/>
    </row>
    <row r="7612" spans="3:9" x14ac:dyDescent="0.2">
      <c r="C7612" s="152"/>
      <c r="D7612" s="152"/>
      <c r="E7612" s="152"/>
      <c r="F7612" s="153"/>
      <c r="G7612" s="153"/>
      <c r="H7612" s="154"/>
      <c r="I7612" s="152"/>
    </row>
    <row r="7613" spans="3:9" x14ac:dyDescent="0.2">
      <c r="C7613" s="152"/>
      <c r="D7613" s="152"/>
      <c r="E7613" s="152"/>
      <c r="F7613" s="153"/>
      <c r="G7613" s="153"/>
      <c r="H7613" s="154"/>
      <c r="I7613" s="152"/>
    </row>
    <row r="7614" spans="3:9" x14ac:dyDescent="0.2">
      <c r="C7614" s="152"/>
      <c r="D7614" s="152"/>
      <c r="E7614" s="152"/>
      <c r="F7614" s="153"/>
      <c r="G7614" s="153"/>
      <c r="H7614" s="154"/>
      <c r="I7614" s="152"/>
    </row>
    <row r="7615" spans="3:9" x14ac:dyDescent="0.2">
      <c r="C7615" s="152"/>
      <c r="D7615" s="152"/>
      <c r="E7615" s="152"/>
      <c r="F7615" s="153"/>
      <c r="G7615" s="153"/>
      <c r="H7615" s="154"/>
      <c r="I7615" s="152"/>
    </row>
    <row r="7616" spans="3:9" x14ac:dyDescent="0.2">
      <c r="C7616" s="152"/>
      <c r="D7616" s="152"/>
      <c r="E7616" s="152"/>
      <c r="F7616" s="153"/>
      <c r="G7616" s="153"/>
      <c r="H7616" s="154"/>
      <c r="I7616" s="152"/>
    </row>
    <row r="7617" spans="3:9" x14ac:dyDescent="0.2">
      <c r="C7617" s="152"/>
      <c r="D7617" s="152"/>
      <c r="E7617" s="152"/>
      <c r="F7617" s="153"/>
      <c r="G7617" s="153"/>
      <c r="H7617" s="154"/>
      <c r="I7617" s="152"/>
    </row>
    <row r="7618" spans="3:9" x14ac:dyDescent="0.2">
      <c r="C7618" s="152"/>
      <c r="D7618" s="152"/>
      <c r="E7618" s="152"/>
      <c r="F7618" s="153"/>
      <c r="G7618" s="153"/>
      <c r="H7618" s="154"/>
      <c r="I7618" s="152"/>
    </row>
    <row r="7619" spans="3:9" x14ac:dyDescent="0.2">
      <c r="C7619" s="152"/>
      <c r="D7619" s="152"/>
      <c r="E7619" s="152"/>
      <c r="F7619" s="153"/>
      <c r="G7619" s="153"/>
      <c r="H7619" s="154"/>
      <c r="I7619" s="152"/>
    </row>
    <row r="7620" spans="3:9" x14ac:dyDescent="0.2">
      <c r="C7620" s="152"/>
      <c r="D7620" s="152"/>
      <c r="E7620" s="152"/>
      <c r="F7620" s="153"/>
      <c r="G7620" s="153"/>
      <c r="H7620" s="154"/>
      <c r="I7620" s="152"/>
    </row>
    <row r="7621" spans="3:9" x14ac:dyDescent="0.2">
      <c r="C7621" s="152"/>
      <c r="D7621" s="152"/>
      <c r="E7621" s="152"/>
      <c r="F7621" s="153"/>
      <c r="G7621" s="153"/>
      <c r="H7621" s="154"/>
      <c r="I7621" s="152"/>
    </row>
    <row r="7622" spans="3:9" x14ac:dyDescent="0.2">
      <c r="C7622" s="152"/>
      <c r="D7622" s="152"/>
      <c r="E7622" s="152"/>
      <c r="F7622" s="153"/>
      <c r="G7622" s="153"/>
      <c r="H7622" s="154"/>
      <c r="I7622" s="152"/>
    </row>
    <row r="7623" spans="3:9" x14ac:dyDescent="0.2">
      <c r="C7623" s="152"/>
      <c r="D7623" s="152"/>
      <c r="E7623" s="152"/>
      <c r="F7623" s="153"/>
      <c r="G7623" s="153"/>
      <c r="H7623" s="154"/>
      <c r="I7623" s="152"/>
    </row>
    <row r="7624" spans="3:9" x14ac:dyDescent="0.2">
      <c r="C7624" s="152"/>
      <c r="D7624" s="152"/>
      <c r="E7624" s="152"/>
      <c r="F7624" s="153"/>
      <c r="G7624" s="153"/>
      <c r="H7624" s="154"/>
      <c r="I7624" s="152"/>
    </row>
    <row r="7625" spans="3:9" x14ac:dyDescent="0.2">
      <c r="C7625" s="152"/>
      <c r="D7625" s="152"/>
      <c r="E7625" s="152"/>
      <c r="F7625" s="153"/>
      <c r="G7625" s="153"/>
      <c r="H7625" s="154"/>
      <c r="I7625" s="152"/>
    </row>
    <row r="7626" spans="3:9" x14ac:dyDescent="0.2">
      <c r="C7626" s="152"/>
      <c r="D7626" s="152"/>
      <c r="E7626" s="152"/>
      <c r="F7626" s="153"/>
      <c r="G7626" s="153"/>
      <c r="H7626" s="154"/>
      <c r="I7626" s="152"/>
    </row>
    <row r="7627" spans="3:9" x14ac:dyDescent="0.2">
      <c r="C7627" s="152"/>
      <c r="D7627" s="152"/>
      <c r="E7627" s="152"/>
      <c r="F7627" s="153"/>
      <c r="G7627" s="153"/>
      <c r="H7627" s="154"/>
      <c r="I7627" s="152"/>
    </row>
    <row r="7628" spans="3:9" x14ac:dyDescent="0.2">
      <c r="C7628" s="152"/>
      <c r="D7628" s="152"/>
      <c r="E7628" s="152"/>
      <c r="F7628" s="153"/>
      <c r="G7628" s="153"/>
      <c r="H7628" s="154"/>
      <c r="I7628" s="152"/>
    </row>
    <row r="7629" spans="3:9" x14ac:dyDescent="0.2">
      <c r="C7629" s="152"/>
      <c r="D7629" s="152"/>
      <c r="E7629" s="152"/>
      <c r="F7629" s="153"/>
      <c r="G7629" s="153"/>
      <c r="H7629" s="154"/>
      <c r="I7629" s="152"/>
    </row>
    <row r="7630" spans="3:9" x14ac:dyDescent="0.2">
      <c r="C7630" s="152"/>
      <c r="D7630" s="152"/>
      <c r="E7630" s="152"/>
      <c r="F7630" s="153"/>
      <c r="G7630" s="153"/>
      <c r="H7630" s="154"/>
      <c r="I7630" s="152"/>
    </row>
    <row r="7631" spans="3:9" x14ac:dyDescent="0.2">
      <c r="C7631" s="152"/>
      <c r="D7631" s="152"/>
      <c r="E7631" s="152"/>
      <c r="F7631" s="153"/>
      <c r="G7631" s="153"/>
      <c r="H7631" s="154"/>
      <c r="I7631" s="152"/>
    </row>
    <row r="7632" spans="3:9" x14ac:dyDescent="0.2">
      <c r="C7632" s="152"/>
      <c r="D7632" s="152"/>
      <c r="E7632" s="152"/>
      <c r="F7632" s="153"/>
      <c r="G7632" s="153"/>
      <c r="H7632" s="154"/>
      <c r="I7632" s="152"/>
    </row>
    <row r="7633" spans="3:9" x14ac:dyDescent="0.2">
      <c r="C7633" s="152"/>
      <c r="D7633" s="152"/>
      <c r="E7633" s="152"/>
      <c r="F7633" s="153"/>
      <c r="G7633" s="153"/>
      <c r="H7633" s="154"/>
      <c r="I7633" s="152"/>
    </row>
    <row r="7634" spans="3:9" x14ac:dyDescent="0.2">
      <c r="C7634" s="152"/>
      <c r="D7634" s="152"/>
      <c r="E7634" s="152"/>
      <c r="F7634" s="153"/>
      <c r="G7634" s="153"/>
      <c r="H7634" s="154"/>
      <c r="I7634" s="152"/>
    </row>
    <row r="7635" spans="3:9" x14ac:dyDescent="0.2">
      <c r="C7635" s="152"/>
      <c r="D7635" s="152"/>
      <c r="E7635" s="152"/>
      <c r="F7635" s="153"/>
      <c r="G7635" s="153"/>
      <c r="H7635" s="154"/>
      <c r="I7635" s="152"/>
    </row>
    <row r="7636" spans="3:9" x14ac:dyDescent="0.2">
      <c r="C7636" s="152"/>
      <c r="D7636" s="152"/>
      <c r="E7636" s="152"/>
      <c r="F7636" s="153"/>
      <c r="G7636" s="153"/>
      <c r="H7636" s="154"/>
      <c r="I7636" s="152"/>
    </row>
    <row r="7637" spans="3:9" x14ac:dyDescent="0.2">
      <c r="C7637" s="152"/>
      <c r="D7637" s="152"/>
      <c r="E7637" s="152"/>
      <c r="F7637" s="153"/>
      <c r="G7637" s="153"/>
      <c r="H7637" s="154"/>
      <c r="I7637" s="152"/>
    </row>
    <row r="7638" spans="3:9" x14ac:dyDescent="0.2">
      <c r="C7638" s="152"/>
      <c r="D7638" s="152"/>
      <c r="E7638" s="152"/>
      <c r="F7638" s="153"/>
      <c r="G7638" s="153"/>
      <c r="H7638" s="154"/>
      <c r="I7638" s="152"/>
    </row>
    <row r="7639" spans="3:9" x14ac:dyDescent="0.2">
      <c r="C7639" s="152"/>
      <c r="D7639" s="152"/>
      <c r="E7639" s="152"/>
      <c r="F7639" s="153"/>
      <c r="G7639" s="153"/>
      <c r="H7639" s="154"/>
      <c r="I7639" s="152"/>
    </row>
    <row r="7640" spans="3:9" x14ac:dyDescent="0.2">
      <c r="C7640" s="152"/>
      <c r="D7640" s="152"/>
      <c r="E7640" s="152"/>
      <c r="F7640" s="153"/>
      <c r="G7640" s="153"/>
      <c r="H7640" s="154"/>
      <c r="I7640" s="152"/>
    </row>
    <row r="7641" spans="3:9" x14ac:dyDescent="0.2">
      <c r="C7641" s="152"/>
      <c r="D7641" s="152"/>
      <c r="E7641" s="152"/>
      <c r="F7641" s="153"/>
      <c r="G7641" s="153"/>
      <c r="H7641" s="154"/>
      <c r="I7641" s="152"/>
    </row>
    <row r="7642" spans="3:9" x14ac:dyDescent="0.2">
      <c r="C7642" s="152"/>
      <c r="D7642" s="152"/>
      <c r="E7642" s="152"/>
      <c r="F7642" s="153"/>
      <c r="G7642" s="153"/>
      <c r="H7642" s="154"/>
      <c r="I7642" s="152"/>
    </row>
    <row r="7643" spans="3:9" x14ac:dyDescent="0.2">
      <c r="C7643" s="152"/>
      <c r="D7643" s="152"/>
      <c r="E7643" s="152"/>
      <c r="F7643" s="153"/>
      <c r="G7643" s="153"/>
      <c r="H7643" s="154"/>
      <c r="I7643" s="152"/>
    </row>
    <row r="7644" spans="3:9" x14ac:dyDescent="0.2">
      <c r="C7644" s="152"/>
      <c r="D7644" s="152"/>
      <c r="E7644" s="152"/>
      <c r="F7644" s="153"/>
      <c r="G7644" s="153"/>
      <c r="H7644" s="154"/>
      <c r="I7644" s="152"/>
    </row>
    <row r="7645" spans="3:9" x14ac:dyDescent="0.2">
      <c r="C7645" s="152"/>
      <c r="D7645" s="152"/>
      <c r="E7645" s="152"/>
      <c r="F7645" s="153"/>
      <c r="G7645" s="153"/>
      <c r="H7645" s="154"/>
      <c r="I7645" s="152"/>
    </row>
    <row r="7646" spans="3:9" x14ac:dyDescent="0.2">
      <c r="C7646" s="152"/>
      <c r="D7646" s="152"/>
      <c r="E7646" s="152"/>
      <c r="F7646" s="153"/>
      <c r="G7646" s="153"/>
      <c r="H7646" s="154"/>
      <c r="I7646" s="152"/>
    </row>
    <row r="7647" spans="3:9" x14ac:dyDescent="0.2">
      <c r="C7647" s="152"/>
      <c r="D7647" s="152"/>
      <c r="E7647" s="152"/>
      <c r="F7647" s="153"/>
      <c r="G7647" s="153"/>
      <c r="H7647" s="154"/>
      <c r="I7647" s="152"/>
    </row>
    <row r="7648" spans="3:9" x14ac:dyDescent="0.2">
      <c r="C7648" s="152"/>
      <c r="D7648" s="152"/>
      <c r="E7648" s="152"/>
      <c r="F7648" s="153"/>
      <c r="G7648" s="153"/>
      <c r="H7648" s="154"/>
      <c r="I7648" s="152"/>
    </row>
    <row r="7649" spans="3:9" x14ac:dyDescent="0.2">
      <c r="C7649" s="152"/>
      <c r="D7649" s="152"/>
      <c r="E7649" s="152"/>
      <c r="F7649" s="153"/>
      <c r="G7649" s="153"/>
      <c r="H7649" s="154"/>
      <c r="I7649" s="152"/>
    </row>
    <row r="7650" spans="3:9" x14ac:dyDescent="0.2">
      <c r="C7650" s="152"/>
      <c r="D7650" s="152"/>
      <c r="E7650" s="152"/>
      <c r="F7650" s="153"/>
      <c r="G7650" s="153"/>
      <c r="H7650" s="154"/>
      <c r="I7650" s="152"/>
    </row>
    <row r="7651" spans="3:9" x14ac:dyDescent="0.2">
      <c r="C7651" s="152"/>
      <c r="D7651" s="152"/>
      <c r="E7651" s="152"/>
      <c r="F7651" s="153"/>
      <c r="G7651" s="153"/>
      <c r="H7651" s="154"/>
      <c r="I7651" s="152"/>
    </row>
    <row r="7652" spans="3:9" x14ac:dyDescent="0.2">
      <c r="C7652" s="152"/>
      <c r="D7652" s="152"/>
      <c r="E7652" s="152"/>
      <c r="F7652" s="153"/>
      <c r="G7652" s="153"/>
      <c r="H7652" s="154"/>
      <c r="I7652" s="152"/>
    </row>
    <row r="7653" spans="3:9" x14ac:dyDescent="0.2">
      <c r="C7653" s="152"/>
      <c r="D7653" s="152"/>
      <c r="E7653" s="152"/>
      <c r="F7653" s="153"/>
      <c r="G7653" s="153"/>
      <c r="H7653" s="154"/>
      <c r="I7653" s="152"/>
    </row>
    <row r="7654" spans="3:9" x14ac:dyDescent="0.2">
      <c r="C7654" s="152"/>
      <c r="D7654" s="152"/>
      <c r="E7654" s="152"/>
      <c r="F7654" s="153"/>
      <c r="G7654" s="153"/>
      <c r="H7654" s="154"/>
      <c r="I7654" s="152"/>
    </row>
    <row r="7655" spans="3:9" x14ac:dyDescent="0.2">
      <c r="C7655" s="152"/>
      <c r="D7655" s="152"/>
      <c r="E7655" s="152"/>
      <c r="F7655" s="153"/>
      <c r="G7655" s="153"/>
      <c r="H7655" s="154"/>
      <c r="I7655" s="152"/>
    </row>
    <row r="7656" spans="3:9" x14ac:dyDescent="0.2">
      <c r="C7656" s="152"/>
      <c r="D7656" s="152"/>
      <c r="E7656" s="152"/>
      <c r="F7656" s="153"/>
      <c r="G7656" s="153"/>
      <c r="H7656" s="154"/>
      <c r="I7656" s="152"/>
    </row>
    <row r="7657" spans="3:9" x14ac:dyDescent="0.2">
      <c r="C7657" s="152"/>
      <c r="D7657" s="152"/>
      <c r="E7657" s="152"/>
      <c r="F7657" s="153"/>
      <c r="G7657" s="153"/>
      <c r="H7657" s="154"/>
      <c r="I7657" s="152"/>
    </row>
    <row r="7658" spans="3:9" x14ac:dyDescent="0.2">
      <c r="C7658" s="152"/>
      <c r="D7658" s="152"/>
      <c r="E7658" s="152"/>
      <c r="F7658" s="153"/>
      <c r="G7658" s="153"/>
      <c r="H7658" s="154"/>
      <c r="I7658" s="152"/>
    </row>
    <row r="7659" spans="3:9" x14ac:dyDescent="0.2">
      <c r="C7659" s="152"/>
      <c r="D7659" s="152"/>
      <c r="E7659" s="152"/>
      <c r="F7659" s="153"/>
      <c r="G7659" s="153"/>
      <c r="H7659" s="154"/>
      <c r="I7659" s="152"/>
    </row>
    <row r="7660" spans="3:9" x14ac:dyDescent="0.2">
      <c r="C7660" s="152"/>
      <c r="D7660" s="152"/>
      <c r="E7660" s="152"/>
      <c r="F7660" s="153"/>
      <c r="G7660" s="153"/>
      <c r="H7660" s="154"/>
      <c r="I7660" s="152"/>
    </row>
    <row r="7661" spans="3:9" x14ac:dyDescent="0.2">
      <c r="C7661" s="152"/>
      <c r="D7661" s="152"/>
      <c r="E7661" s="152"/>
      <c r="F7661" s="153"/>
      <c r="G7661" s="153"/>
      <c r="H7661" s="154"/>
      <c r="I7661" s="152"/>
    </row>
    <row r="7662" spans="3:9" x14ac:dyDescent="0.2">
      <c r="C7662" s="152"/>
      <c r="D7662" s="152"/>
      <c r="E7662" s="152"/>
      <c r="F7662" s="153"/>
      <c r="G7662" s="153"/>
      <c r="H7662" s="154"/>
      <c r="I7662" s="152"/>
    </row>
  </sheetData>
  <sheetProtection password="DEFF" sheet="1" objects="1" scenarios="1" selectLockedCells="1" selectUnlockedCells="1"/>
  <sortState ref="M2:T2008">
    <sortCondition ref="M2:M2008"/>
  </sortState>
  <phoneticPr fontId="4"/>
  <pageMargins left="0.23622047244094491" right="0.23622047244094491" top="0.35433070866141736" bottom="0.35433070866141736" header="0.31496062992125984" footer="0.31496062992125984"/>
  <pageSetup paperSize="9" scale="89" orientation="portrait" r:id="rId1"/>
  <rowBreaks count="1" manualBreakCount="1">
    <brk id="61" min="22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O88"/>
  <sheetViews>
    <sheetView showOutlineSymbols="0" zoomScale="75" workbookViewId="0"/>
  </sheetViews>
  <sheetFormatPr defaultColWidth="8.88671875" defaultRowHeight="13.2" x14ac:dyDescent="0.2"/>
  <cols>
    <col min="1" max="1" width="3.33203125" style="71" customWidth="1"/>
    <col min="2" max="2" width="8.44140625" style="71" customWidth="1"/>
    <col min="3" max="4" width="8.88671875" style="71" customWidth="1"/>
    <col min="5" max="7" width="8.88671875" style="78" customWidth="1"/>
    <col min="8" max="8" width="5.109375" style="71" customWidth="1"/>
    <col min="9" max="9" width="6.21875" style="71" bestFit="1" customWidth="1"/>
    <col min="10" max="10" width="11.6640625" style="71" customWidth="1"/>
    <col min="11" max="13" width="8.88671875" style="71" customWidth="1"/>
    <col min="14" max="14" width="4.21875" style="71" customWidth="1"/>
    <col min="15" max="15" width="3.6640625" style="71" customWidth="1"/>
    <col min="16" max="16384" width="8.88671875" style="71"/>
  </cols>
  <sheetData>
    <row r="1" spans="1:15" ht="13.8" thickTop="1" x14ac:dyDescent="0.2">
      <c r="B1" s="112" t="s">
        <v>678</v>
      </c>
      <c r="C1" s="113" t="s">
        <v>681</v>
      </c>
      <c r="D1" s="114" t="s">
        <v>682</v>
      </c>
      <c r="E1" s="115" t="s">
        <v>708</v>
      </c>
      <c r="F1" s="115" t="s">
        <v>709</v>
      </c>
      <c r="G1" s="115" t="s">
        <v>710</v>
      </c>
      <c r="H1" s="112" t="s">
        <v>690</v>
      </c>
      <c r="I1" s="112" t="s">
        <v>685</v>
      </c>
      <c r="J1" s="112" t="s">
        <v>686</v>
      </c>
      <c r="K1" s="116" t="s">
        <v>692</v>
      </c>
      <c r="L1" s="116" t="s">
        <v>693</v>
      </c>
      <c r="M1" s="93" t="s">
        <v>704</v>
      </c>
      <c r="N1" s="100" t="s">
        <v>734</v>
      </c>
      <c r="O1" s="101" t="s">
        <v>735</v>
      </c>
    </row>
    <row r="2" spans="1:15" ht="12.75" customHeight="1" x14ac:dyDescent="0.2">
      <c r="A2" s="71">
        <v>1</v>
      </c>
      <c r="B2" s="117" t="str">
        <f t="shared" ref="B2:B33" si="0">IF(ISERROR(VLOOKUP($A2,男子,5,0)),"",VLOOKUP($A2,男子,6,0))</f>
        <v/>
      </c>
      <c r="C2" s="117" t="str">
        <f t="shared" ref="C2:C33" si="1">IF($B2="","",VLOOKUP($A2,男子,7+1,0))</f>
        <v/>
      </c>
      <c r="D2" s="117" t="str">
        <f t="shared" ref="D2:D33" si="2">IF($B2="","",VLOOKUP($A2,男子,8+1,0))</f>
        <v/>
      </c>
      <c r="E2" s="117" t="str">
        <f t="shared" ref="E2:E33" si="3">IF($B2="","",VLOOKUP($A2,男子,11+1,0))</f>
        <v/>
      </c>
      <c r="F2" s="117" t="str">
        <f t="shared" ref="F2:F33" si="4">IF($B2="","",VLOOKUP($A2,男子,12+1,0))</f>
        <v/>
      </c>
      <c r="G2" s="117" t="str">
        <f t="shared" ref="G2:G33" si="5">IF($B2="","",VLOOKUP($A2,男子,13+1,0))</f>
        <v/>
      </c>
      <c r="H2" s="117" t="str">
        <f t="shared" ref="H2:H33" si="6">IF($B2="","",VLOOKUP($A2,男子,14+1,0))</f>
        <v/>
      </c>
      <c r="I2" s="117" t="str">
        <f t="shared" ref="I2:I33" si="7">IF($B2="","",VLOOKUP($A2,男子,15+1,0))</f>
        <v/>
      </c>
      <c r="J2" s="117" t="str">
        <f t="shared" ref="J2:J33" si="8">IF($B2="","",VLOOKUP($A2,男子,16+1,0))</f>
        <v/>
      </c>
      <c r="K2" s="108" t="str">
        <f t="shared" ref="K2:K33" si="9">IF($B2="","",IF(VLOOKUP($A2,男子,17+1,0)="","",VLOOKUP($A2,男子,17+1,0)))</f>
        <v/>
      </c>
      <c r="L2" s="108" t="str">
        <f t="shared" ref="L2:L33" si="10">IF($B2="","",IF(VLOOKUP($A2,男子,21+1,0)="","",VLOOKUP($A2,男子,21+1,0)))</f>
        <v/>
      </c>
      <c r="M2" s="108" t="str">
        <f t="shared" ref="M2:M33" si="11">IF($B2="","",IF(VLOOKUP($A2,男子,25+1,0)="","",VLOOKUP($A2,男子,25+1,0)))</f>
        <v/>
      </c>
      <c r="N2" s="118" t="str">
        <f t="shared" ref="N2:N33" si="12">IF($B2="","",IF(VLOOKUP($A2,男子,29+1,0)="","",VLOOKUP($A2,男子,29+1,0)))</f>
        <v/>
      </c>
      <c r="O2" s="118" t="str">
        <f t="shared" ref="O2:O33" si="13">IF($B2="","",IF(VLOOKUP($A2,男子,33+1,0)="","",VLOOKUP($A2,男子,33+1,0)))</f>
        <v/>
      </c>
    </row>
    <row r="3" spans="1:15" ht="12.75" customHeight="1" x14ac:dyDescent="0.2">
      <c r="A3" s="71">
        <v>2</v>
      </c>
      <c r="B3" s="117" t="str">
        <f t="shared" si="0"/>
        <v/>
      </c>
      <c r="C3" s="117" t="str">
        <f t="shared" si="1"/>
        <v/>
      </c>
      <c r="D3" s="117" t="str">
        <f t="shared" si="2"/>
        <v/>
      </c>
      <c r="E3" s="117" t="str">
        <f t="shared" si="3"/>
        <v/>
      </c>
      <c r="F3" s="117" t="str">
        <f t="shared" si="4"/>
        <v/>
      </c>
      <c r="G3" s="117" t="str">
        <f t="shared" si="5"/>
        <v/>
      </c>
      <c r="H3" s="117" t="str">
        <f t="shared" si="6"/>
        <v/>
      </c>
      <c r="I3" s="117" t="str">
        <f t="shared" si="7"/>
        <v/>
      </c>
      <c r="J3" s="117" t="str">
        <f t="shared" si="8"/>
        <v/>
      </c>
      <c r="K3" s="108" t="str">
        <f t="shared" si="9"/>
        <v/>
      </c>
      <c r="L3" s="108" t="str">
        <f t="shared" si="10"/>
        <v/>
      </c>
      <c r="M3" s="108" t="str">
        <f t="shared" si="11"/>
        <v/>
      </c>
      <c r="N3" s="118" t="str">
        <f t="shared" si="12"/>
        <v/>
      </c>
      <c r="O3" s="118" t="str">
        <f t="shared" si="13"/>
        <v/>
      </c>
    </row>
    <row r="4" spans="1:15" ht="12.75" customHeight="1" x14ac:dyDescent="0.2">
      <c r="A4" s="71">
        <v>3</v>
      </c>
      <c r="B4" s="117" t="str">
        <f t="shared" si="0"/>
        <v/>
      </c>
      <c r="C4" s="117" t="str">
        <f t="shared" si="1"/>
        <v/>
      </c>
      <c r="D4" s="117" t="str">
        <f t="shared" si="2"/>
        <v/>
      </c>
      <c r="E4" s="117" t="str">
        <f t="shared" si="3"/>
        <v/>
      </c>
      <c r="F4" s="117" t="str">
        <f t="shared" si="4"/>
        <v/>
      </c>
      <c r="G4" s="117" t="str">
        <f t="shared" si="5"/>
        <v/>
      </c>
      <c r="H4" s="117" t="str">
        <f t="shared" si="6"/>
        <v/>
      </c>
      <c r="I4" s="117" t="str">
        <f t="shared" si="7"/>
        <v/>
      </c>
      <c r="J4" s="117" t="str">
        <f t="shared" si="8"/>
        <v/>
      </c>
      <c r="K4" s="108" t="str">
        <f t="shared" si="9"/>
        <v/>
      </c>
      <c r="L4" s="108" t="str">
        <f t="shared" si="10"/>
        <v/>
      </c>
      <c r="M4" s="108" t="str">
        <f t="shared" si="11"/>
        <v/>
      </c>
      <c r="N4" s="118" t="str">
        <f t="shared" si="12"/>
        <v/>
      </c>
      <c r="O4" s="118" t="str">
        <f t="shared" si="13"/>
        <v/>
      </c>
    </row>
    <row r="5" spans="1:15" ht="12.75" customHeight="1" x14ac:dyDescent="0.2">
      <c r="A5" s="71">
        <v>4</v>
      </c>
      <c r="B5" s="117" t="str">
        <f t="shared" si="0"/>
        <v/>
      </c>
      <c r="C5" s="117" t="str">
        <f t="shared" si="1"/>
        <v/>
      </c>
      <c r="D5" s="117" t="str">
        <f t="shared" si="2"/>
        <v/>
      </c>
      <c r="E5" s="117" t="str">
        <f t="shared" si="3"/>
        <v/>
      </c>
      <c r="F5" s="117" t="str">
        <f t="shared" si="4"/>
        <v/>
      </c>
      <c r="G5" s="117" t="str">
        <f t="shared" si="5"/>
        <v/>
      </c>
      <c r="H5" s="117" t="str">
        <f t="shared" si="6"/>
        <v/>
      </c>
      <c r="I5" s="117" t="str">
        <f t="shared" si="7"/>
        <v/>
      </c>
      <c r="J5" s="117" t="str">
        <f t="shared" si="8"/>
        <v/>
      </c>
      <c r="K5" s="108" t="str">
        <f t="shared" si="9"/>
        <v/>
      </c>
      <c r="L5" s="108" t="str">
        <f t="shared" si="10"/>
        <v/>
      </c>
      <c r="M5" s="108" t="str">
        <f t="shared" si="11"/>
        <v/>
      </c>
      <c r="N5" s="118" t="str">
        <f t="shared" si="12"/>
        <v/>
      </c>
      <c r="O5" s="118" t="str">
        <f t="shared" si="13"/>
        <v/>
      </c>
    </row>
    <row r="6" spans="1:15" ht="12.75" customHeight="1" x14ac:dyDescent="0.2">
      <c r="A6" s="71">
        <v>5</v>
      </c>
      <c r="B6" s="117" t="str">
        <f t="shared" si="0"/>
        <v/>
      </c>
      <c r="C6" s="117" t="str">
        <f t="shared" si="1"/>
        <v/>
      </c>
      <c r="D6" s="117" t="str">
        <f t="shared" si="2"/>
        <v/>
      </c>
      <c r="E6" s="117" t="str">
        <f t="shared" si="3"/>
        <v/>
      </c>
      <c r="F6" s="117" t="str">
        <f t="shared" si="4"/>
        <v/>
      </c>
      <c r="G6" s="117" t="str">
        <f t="shared" si="5"/>
        <v/>
      </c>
      <c r="H6" s="117" t="str">
        <f t="shared" si="6"/>
        <v/>
      </c>
      <c r="I6" s="117" t="str">
        <f t="shared" si="7"/>
        <v/>
      </c>
      <c r="J6" s="117" t="str">
        <f t="shared" si="8"/>
        <v/>
      </c>
      <c r="K6" s="108" t="str">
        <f t="shared" si="9"/>
        <v/>
      </c>
      <c r="L6" s="108" t="str">
        <f t="shared" si="10"/>
        <v/>
      </c>
      <c r="M6" s="108" t="str">
        <f t="shared" si="11"/>
        <v/>
      </c>
      <c r="N6" s="118" t="str">
        <f t="shared" si="12"/>
        <v/>
      </c>
      <c r="O6" s="118" t="str">
        <f t="shared" si="13"/>
        <v/>
      </c>
    </row>
    <row r="7" spans="1:15" ht="12.75" customHeight="1" x14ac:dyDescent="0.2">
      <c r="A7" s="71">
        <v>6</v>
      </c>
      <c r="B7" s="117" t="str">
        <f t="shared" si="0"/>
        <v/>
      </c>
      <c r="C7" s="117" t="str">
        <f t="shared" si="1"/>
        <v/>
      </c>
      <c r="D7" s="117" t="str">
        <f t="shared" si="2"/>
        <v/>
      </c>
      <c r="E7" s="117" t="str">
        <f t="shared" si="3"/>
        <v/>
      </c>
      <c r="F7" s="117" t="str">
        <f t="shared" si="4"/>
        <v/>
      </c>
      <c r="G7" s="117" t="str">
        <f t="shared" si="5"/>
        <v/>
      </c>
      <c r="H7" s="117" t="str">
        <f t="shared" si="6"/>
        <v/>
      </c>
      <c r="I7" s="117" t="str">
        <f t="shared" si="7"/>
        <v/>
      </c>
      <c r="J7" s="117" t="str">
        <f t="shared" si="8"/>
        <v/>
      </c>
      <c r="K7" s="108" t="str">
        <f t="shared" si="9"/>
        <v/>
      </c>
      <c r="L7" s="108" t="str">
        <f t="shared" si="10"/>
        <v/>
      </c>
      <c r="M7" s="108" t="str">
        <f t="shared" si="11"/>
        <v/>
      </c>
      <c r="N7" s="118" t="str">
        <f t="shared" si="12"/>
        <v/>
      </c>
      <c r="O7" s="118" t="str">
        <f t="shared" si="13"/>
        <v/>
      </c>
    </row>
    <row r="8" spans="1:15" ht="12.75" customHeight="1" x14ac:dyDescent="0.2">
      <c r="A8" s="71">
        <v>7</v>
      </c>
      <c r="B8" s="117" t="str">
        <f t="shared" si="0"/>
        <v/>
      </c>
      <c r="C8" s="117" t="str">
        <f t="shared" si="1"/>
        <v/>
      </c>
      <c r="D8" s="117" t="str">
        <f t="shared" si="2"/>
        <v/>
      </c>
      <c r="E8" s="117" t="str">
        <f t="shared" si="3"/>
        <v/>
      </c>
      <c r="F8" s="117" t="str">
        <f t="shared" si="4"/>
        <v/>
      </c>
      <c r="G8" s="117" t="str">
        <f t="shared" si="5"/>
        <v/>
      </c>
      <c r="H8" s="117" t="str">
        <f t="shared" si="6"/>
        <v/>
      </c>
      <c r="I8" s="117" t="str">
        <f t="shared" si="7"/>
        <v/>
      </c>
      <c r="J8" s="117" t="str">
        <f t="shared" si="8"/>
        <v/>
      </c>
      <c r="K8" s="108" t="str">
        <f t="shared" si="9"/>
        <v/>
      </c>
      <c r="L8" s="108" t="str">
        <f t="shared" si="10"/>
        <v/>
      </c>
      <c r="M8" s="108" t="str">
        <f t="shared" si="11"/>
        <v/>
      </c>
      <c r="N8" s="118" t="str">
        <f t="shared" si="12"/>
        <v/>
      </c>
      <c r="O8" s="118" t="str">
        <f t="shared" si="13"/>
        <v/>
      </c>
    </row>
    <row r="9" spans="1:15" ht="12.75" customHeight="1" x14ac:dyDescent="0.2">
      <c r="A9" s="71">
        <v>8</v>
      </c>
      <c r="B9" s="117" t="str">
        <f t="shared" si="0"/>
        <v/>
      </c>
      <c r="C9" s="117" t="str">
        <f t="shared" si="1"/>
        <v/>
      </c>
      <c r="D9" s="117" t="str">
        <f t="shared" si="2"/>
        <v/>
      </c>
      <c r="E9" s="117" t="str">
        <f t="shared" si="3"/>
        <v/>
      </c>
      <c r="F9" s="117" t="str">
        <f t="shared" si="4"/>
        <v/>
      </c>
      <c r="G9" s="117" t="str">
        <f t="shared" si="5"/>
        <v/>
      </c>
      <c r="H9" s="117" t="str">
        <f t="shared" si="6"/>
        <v/>
      </c>
      <c r="I9" s="117" t="str">
        <f t="shared" si="7"/>
        <v/>
      </c>
      <c r="J9" s="117" t="str">
        <f t="shared" si="8"/>
        <v/>
      </c>
      <c r="K9" s="108" t="str">
        <f t="shared" si="9"/>
        <v/>
      </c>
      <c r="L9" s="108" t="str">
        <f t="shared" si="10"/>
        <v/>
      </c>
      <c r="M9" s="108" t="str">
        <f t="shared" si="11"/>
        <v/>
      </c>
      <c r="N9" s="118" t="str">
        <f t="shared" si="12"/>
        <v/>
      </c>
      <c r="O9" s="118" t="str">
        <f t="shared" si="13"/>
        <v/>
      </c>
    </row>
    <row r="10" spans="1:15" ht="12.75" customHeight="1" x14ac:dyDescent="0.2">
      <c r="A10" s="71">
        <v>9</v>
      </c>
      <c r="B10" s="117" t="str">
        <f t="shared" si="0"/>
        <v/>
      </c>
      <c r="C10" s="117" t="str">
        <f t="shared" si="1"/>
        <v/>
      </c>
      <c r="D10" s="117" t="str">
        <f t="shared" si="2"/>
        <v/>
      </c>
      <c r="E10" s="117" t="str">
        <f t="shared" si="3"/>
        <v/>
      </c>
      <c r="F10" s="117" t="str">
        <f t="shared" si="4"/>
        <v/>
      </c>
      <c r="G10" s="117" t="str">
        <f t="shared" si="5"/>
        <v/>
      </c>
      <c r="H10" s="117" t="str">
        <f t="shared" si="6"/>
        <v/>
      </c>
      <c r="I10" s="117" t="str">
        <f t="shared" si="7"/>
        <v/>
      </c>
      <c r="J10" s="117" t="str">
        <f t="shared" si="8"/>
        <v/>
      </c>
      <c r="K10" s="108" t="str">
        <f t="shared" si="9"/>
        <v/>
      </c>
      <c r="L10" s="108" t="str">
        <f t="shared" si="10"/>
        <v/>
      </c>
      <c r="M10" s="108" t="str">
        <f t="shared" si="11"/>
        <v/>
      </c>
      <c r="N10" s="118" t="str">
        <f t="shared" si="12"/>
        <v/>
      </c>
      <c r="O10" s="118" t="str">
        <f t="shared" si="13"/>
        <v/>
      </c>
    </row>
    <row r="11" spans="1:15" ht="12.75" customHeight="1" x14ac:dyDescent="0.2">
      <c r="A11" s="71">
        <v>10</v>
      </c>
      <c r="B11" s="117" t="str">
        <f t="shared" si="0"/>
        <v/>
      </c>
      <c r="C11" s="117" t="str">
        <f t="shared" si="1"/>
        <v/>
      </c>
      <c r="D11" s="117" t="str">
        <f t="shared" si="2"/>
        <v/>
      </c>
      <c r="E11" s="117" t="str">
        <f t="shared" si="3"/>
        <v/>
      </c>
      <c r="F11" s="117" t="str">
        <f t="shared" si="4"/>
        <v/>
      </c>
      <c r="G11" s="117" t="str">
        <f t="shared" si="5"/>
        <v/>
      </c>
      <c r="H11" s="117" t="str">
        <f t="shared" si="6"/>
        <v/>
      </c>
      <c r="I11" s="117" t="str">
        <f t="shared" si="7"/>
        <v/>
      </c>
      <c r="J11" s="117" t="str">
        <f t="shared" si="8"/>
        <v/>
      </c>
      <c r="K11" s="108" t="str">
        <f t="shared" si="9"/>
        <v/>
      </c>
      <c r="L11" s="108" t="str">
        <f t="shared" si="10"/>
        <v/>
      </c>
      <c r="M11" s="108" t="str">
        <f t="shared" si="11"/>
        <v/>
      </c>
      <c r="N11" s="118" t="str">
        <f t="shared" si="12"/>
        <v/>
      </c>
      <c r="O11" s="118" t="str">
        <f t="shared" si="13"/>
        <v/>
      </c>
    </row>
    <row r="12" spans="1:15" ht="12.75" customHeight="1" x14ac:dyDescent="0.2">
      <c r="A12" s="71">
        <v>11</v>
      </c>
      <c r="B12" s="117" t="str">
        <f t="shared" si="0"/>
        <v/>
      </c>
      <c r="C12" s="117" t="str">
        <f t="shared" si="1"/>
        <v/>
      </c>
      <c r="D12" s="117" t="str">
        <f t="shared" si="2"/>
        <v/>
      </c>
      <c r="E12" s="117" t="str">
        <f t="shared" si="3"/>
        <v/>
      </c>
      <c r="F12" s="117" t="str">
        <f t="shared" si="4"/>
        <v/>
      </c>
      <c r="G12" s="117" t="str">
        <f t="shared" si="5"/>
        <v/>
      </c>
      <c r="H12" s="117" t="str">
        <f t="shared" si="6"/>
        <v/>
      </c>
      <c r="I12" s="117" t="str">
        <f t="shared" si="7"/>
        <v/>
      </c>
      <c r="J12" s="117" t="str">
        <f t="shared" si="8"/>
        <v/>
      </c>
      <c r="K12" s="108" t="str">
        <f t="shared" si="9"/>
        <v/>
      </c>
      <c r="L12" s="108" t="str">
        <f t="shared" si="10"/>
        <v/>
      </c>
      <c r="M12" s="108" t="str">
        <f t="shared" si="11"/>
        <v/>
      </c>
      <c r="N12" s="118" t="str">
        <f t="shared" si="12"/>
        <v/>
      </c>
      <c r="O12" s="118" t="str">
        <f t="shared" si="13"/>
        <v/>
      </c>
    </row>
    <row r="13" spans="1:15" ht="12.75" customHeight="1" x14ac:dyDescent="0.2">
      <c r="A13" s="71">
        <v>12</v>
      </c>
      <c r="B13" s="117" t="str">
        <f t="shared" si="0"/>
        <v/>
      </c>
      <c r="C13" s="117" t="str">
        <f t="shared" si="1"/>
        <v/>
      </c>
      <c r="D13" s="117" t="str">
        <f t="shared" si="2"/>
        <v/>
      </c>
      <c r="E13" s="117" t="str">
        <f t="shared" si="3"/>
        <v/>
      </c>
      <c r="F13" s="117" t="str">
        <f t="shared" si="4"/>
        <v/>
      </c>
      <c r="G13" s="117" t="str">
        <f t="shared" si="5"/>
        <v/>
      </c>
      <c r="H13" s="117" t="str">
        <f t="shared" si="6"/>
        <v/>
      </c>
      <c r="I13" s="117" t="str">
        <f t="shared" si="7"/>
        <v/>
      </c>
      <c r="J13" s="117" t="str">
        <f t="shared" si="8"/>
        <v/>
      </c>
      <c r="K13" s="108" t="str">
        <f t="shared" si="9"/>
        <v/>
      </c>
      <c r="L13" s="108" t="str">
        <f t="shared" si="10"/>
        <v/>
      </c>
      <c r="M13" s="108" t="str">
        <f t="shared" si="11"/>
        <v/>
      </c>
      <c r="N13" s="118" t="str">
        <f t="shared" si="12"/>
        <v/>
      </c>
      <c r="O13" s="118" t="str">
        <f t="shared" si="13"/>
        <v/>
      </c>
    </row>
    <row r="14" spans="1:15" ht="12.75" customHeight="1" x14ac:dyDescent="0.2">
      <c r="A14" s="71">
        <v>13</v>
      </c>
      <c r="B14" s="117" t="str">
        <f t="shared" si="0"/>
        <v/>
      </c>
      <c r="C14" s="117" t="str">
        <f t="shared" si="1"/>
        <v/>
      </c>
      <c r="D14" s="117" t="str">
        <f t="shared" si="2"/>
        <v/>
      </c>
      <c r="E14" s="117" t="str">
        <f t="shared" si="3"/>
        <v/>
      </c>
      <c r="F14" s="117" t="str">
        <f t="shared" si="4"/>
        <v/>
      </c>
      <c r="G14" s="117" t="str">
        <f t="shared" si="5"/>
        <v/>
      </c>
      <c r="H14" s="117" t="str">
        <f t="shared" si="6"/>
        <v/>
      </c>
      <c r="I14" s="117" t="str">
        <f t="shared" si="7"/>
        <v/>
      </c>
      <c r="J14" s="117" t="str">
        <f t="shared" si="8"/>
        <v/>
      </c>
      <c r="K14" s="108" t="str">
        <f t="shared" si="9"/>
        <v/>
      </c>
      <c r="L14" s="108" t="str">
        <f t="shared" si="10"/>
        <v/>
      </c>
      <c r="M14" s="108" t="str">
        <f t="shared" si="11"/>
        <v/>
      </c>
      <c r="N14" s="118" t="str">
        <f t="shared" si="12"/>
        <v/>
      </c>
      <c r="O14" s="118" t="str">
        <f t="shared" si="13"/>
        <v/>
      </c>
    </row>
    <row r="15" spans="1:15" ht="12.75" customHeight="1" x14ac:dyDescent="0.2">
      <c r="A15" s="71">
        <v>14</v>
      </c>
      <c r="B15" s="117" t="str">
        <f t="shared" si="0"/>
        <v/>
      </c>
      <c r="C15" s="117" t="str">
        <f t="shared" si="1"/>
        <v/>
      </c>
      <c r="D15" s="117" t="str">
        <f t="shared" si="2"/>
        <v/>
      </c>
      <c r="E15" s="117" t="str">
        <f t="shared" si="3"/>
        <v/>
      </c>
      <c r="F15" s="117" t="str">
        <f t="shared" si="4"/>
        <v/>
      </c>
      <c r="G15" s="117" t="str">
        <f t="shared" si="5"/>
        <v/>
      </c>
      <c r="H15" s="117" t="str">
        <f t="shared" si="6"/>
        <v/>
      </c>
      <c r="I15" s="117" t="str">
        <f t="shared" si="7"/>
        <v/>
      </c>
      <c r="J15" s="117" t="str">
        <f t="shared" si="8"/>
        <v/>
      </c>
      <c r="K15" s="108" t="str">
        <f t="shared" si="9"/>
        <v/>
      </c>
      <c r="L15" s="108" t="str">
        <f t="shared" si="10"/>
        <v/>
      </c>
      <c r="M15" s="108" t="str">
        <f t="shared" si="11"/>
        <v/>
      </c>
      <c r="N15" s="118" t="str">
        <f t="shared" si="12"/>
        <v/>
      </c>
      <c r="O15" s="118" t="str">
        <f t="shared" si="13"/>
        <v/>
      </c>
    </row>
    <row r="16" spans="1:15" ht="12.75" customHeight="1" x14ac:dyDescent="0.2">
      <c r="A16" s="71">
        <v>15</v>
      </c>
      <c r="B16" s="117" t="str">
        <f t="shared" si="0"/>
        <v/>
      </c>
      <c r="C16" s="117" t="str">
        <f t="shared" si="1"/>
        <v/>
      </c>
      <c r="D16" s="117" t="str">
        <f t="shared" si="2"/>
        <v/>
      </c>
      <c r="E16" s="117" t="str">
        <f t="shared" si="3"/>
        <v/>
      </c>
      <c r="F16" s="117" t="str">
        <f t="shared" si="4"/>
        <v/>
      </c>
      <c r="G16" s="117" t="str">
        <f t="shared" si="5"/>
        <v/>
      </c>
      <c r="H16" s="117" t="str">
        <f t="shared" si="6"/>
        <v/>
      </c>
      <c r="I16" s="117" t="str">
        <f t="shared" si="7"/>
        <v/>
      </c>
      <c r="J16" s="117" t="str">
        <f t="shared" si="8"/>
        <v/>
      </c>
      <c r="K16" s="108" t="str">
        <f t="shared" si="9"/>
        <v/>
      </c>
      <c r="L16" s="108" t="str">
        <f t="shared" si="10"/>
        <v/>
      </c>
      <c r="M16" s="108" t="str">
        <f t="shared" si="11"/>
        <v/>
      </c>
      <c r="N16" s="118" t="str">
        <f t="shared" si="12"/>
        <v/>
      </c>
      <c r="O16" s="118" t="str">
        <f t="shared" si="13"/>
        <v/>
      </c>
    </row>
    <row r="17" spans="1:15" ht="12.75" customHeight="1" x14ac:dyDescent="0.2">
      <c r="A17" s="71">
        <v>16</v>
      </c>
      <c r="B17" s="117" t="str">
        <f t="shared" si="0"/>
        <v/>
      </c>
      <c r="C17" s="117" t="str">
        <f t="shared" si="1"/>
        <v/>
      </c>
      <c r="D17" s="117" t="str">
        <f t="shared" si="2"/>
        <v/>
      </c>
      <c r="E17" s="117" t="str">
        <f t="shared" si="3"/>
        <v/>
      </c>
      <c r="F17" s="117" t="str">
        <f t="shared" si="4"/>
        <v/>
      </c>
      <c r="G17" s="117" t="str">
        <f t="shared" si="5"/>
        <v/>
      </c>
      <c r="H17" s="117" t="str">
        <f t="shared" si="6"/>
        <v/>
      </c>
      <c r="I17" s="117" t="str">
        <f t="shared" si="7"/>
        <v/>
      </c>
      <c r="J17" s="117" t="str">
        <f t="shared" si="8"/>
        <v/>
      </c>
      <c r="K17" s="108" t="str">
        <f t="shared" si="9"/>
        <v/>
      </c>
      <c r="L17" s="108" t="str">
        <f t="shared" si="10"/>
        <v/>
      </c>
      <c r="M17" s="108" t="str">
        <f t="shared" si="11"/>
        <v/>
      </c>
      <c r="N17" s="118" t="str">
        <f t="shared" si="12"/>
        <v/>
      </c>
      <c r="O17" s="118" t="str">
        <f t="shared" si="13"/>
        <v/>
      </c>
    </row>
    <row r="18" spans="1:15" ht="12.75" customHeight="1" x14ac:dyDescent="0.2">
      <c r="A18" s="71">
        <v>17</v>
      </c>
      <c r="B18" s="117" t="str">
        <f t="shared" si="0"/>
        <v/>
      </c>
      <c r="C18" s="117" t="str">
        <f t="shared" si="1"/>
        <v/>
      </c>
      <c r="D18" s="117" t="str">
        <f t="shared" si="2"/>
        <v/>
      </c>
      <c r="E18" s="117" t="str">
        <f t="shared" si="3"/>
        <v/>
      </c>
      <c r="F18" s="117" t="str">
        <f t="shared" si="4"/>
        <v/>
      </c>
      <c r="G18" s="117" t="str">
        <f t="shared" si="5"/>
        <v/>
      </c>
      <c r="H18" s="117" t="str">
        <f t="shared" si="6"/>
        <v/>
      </c>
      <c r="I18" s="117" t="str">
        <f t="shared" si="7"/>
        <v/>
      </c>
      <c r="J18" s="117" t="str">
        <f t="shared" si="8"/>
        <v/>
      </c>
      <c r="K18" s="108" t="str">
        <f t="shared" si="9"/>
        <v/>
      </c>
      <c r="L18" s="108" t="str">
        <f t="shared" si="10"/>
        <v/>
      </c>
      <c r="M18" s="108" t="str">
        <f t="shared" si="11"/>
        <v/>
      </c>
      <c r="N18" s="118" t="str">
        <f t="shared" si="12"/>
        <v/>
      </c>
      <c r="O18" s="118" t="str">
        <f t="shared" si="13"/>
        <v/>
      </c>
    </row>
    <row r="19" spans="1:15" ht="12.75" customHeight="1" x14ac:dyDescent="0.2">
      <c r="A19" s="71">
        <v>18</v>
      </c>
      <c r="B19" s="117" t="str">
        <f t="shared" si="0"/>
        <v/>
      </c>
      <c r="C19" s="117" t="str">
        <f t="shared" si="1"/>
        <v/>
      </c>
      <c r="D19" s="117" t="str">
        <f t="shared" si="2"/>
        <v/>
      </c>
      <c r="E19" s="117" t="str">
        <f t="shared" si="3"/>
        <v/>
      </c>
      <c r="F19" s="117" t="str">
        <f t="shared" si="4"/>
        <v/>
      </c>
      <c r="G19" s="117" t="str">
        <f t="shared" si="5"/>
        <v/>
      </c>
      <c r="H19" s="117" t="str">
        <f t="shared" si="6"/>
        <v/>
      </c>
      <c r="I19" s="117" t="str">
        <f t="shared" si="7"/>
        <v/>
      </c>
      <c r="J19" s="117" t="str">
        <f t="shared" si="8"/>
        <v/>
      </c>
      <c r="K19" s="108" t="str">
        <f t="shared" si="9"/>
        <v/>
      </c>
      <c r="L19" s="108" t="str">
        <f t="shared" si="10"/>
        <v/>
      </c>
      <c r="M19" s="108" t="str">
        <f t="shared" si="11"/>
        <v/>
      </c>
      <c r="N19" s="118" t="str">
        <f t="shared" si="12"/>
        <v/>
      </c>
      <c r="O19" s="118" t="str">
        <f t="shared" si="13"/>
        <v/>
      </c>
    </row>
    <row r="20" spans="1:15" ht="12.75" customHeight="1" x14ac:dyDescent="0.2">
      <c r="A20" s="71">
        <v>19</v>
      </c>
      <c r="B20" s="117" t="str">
        <f t="shared" si="0"/>
        <v/>
      </c>
      <c r="C20" s="117" t="str">
        <f t="shared" si="1"/>
        <v/>
      </c>
      <c r="D20" s="117" t="str">
        <f t="shared" si="2"/>
        <v/>
      </c>
      <c r="E20" s="117" t="str">
        <f t="shared" si="3"/>
        <v/>
      </c>
      <c r="F20" s="117" t="str">
        <f t="shared" si="4"/>
        <v/>
      </c>
      <c r="G20" s="117" t="str">
        <f t="shared" si="5"/>
        <v/>
      </c>
      <c r="H20" s="117" t="str">
        <f t="shared" si="6"/>
        <v/>
      </c>
      <c r="I20" s="117" t="str">
        <f t="shared" si="7"/>
        <v/>
      </c>
      <c r="J20" s="117" t="str">
        <f t="shared" si="8"/>
        <v/>
      </c>
      <c r="K20" s="108" t="str">
        <f t="shared" si="9"/>
        <v/>
      </c>
      <c r="L20" s="108" t="str">
        <f t="shared" si="10"/>
        <v/>
      </c>
      <c r="M20" s="108" t="str">
        <f t="shared" si="11"/>
        <v/>
      </c>
      <c r="N20" s="118" t="str">
        <f t="shared" si="12"/>
        <v/>
      </c>
      <c r="O20" s="118" t="str">
        <f t="shared" si="13"/>
        <v/>
      </c>
    </row>
    <row r="21" spans="1:15" ht="12.75" customHeight="1" x14ac:dyDescent="0.2">
      <c r="A21" s="71">
        <v>20</v>
      </c>
      <c r="B21" s="117" t="str">
        <f t="shared" si="0"/>
        <v/>
      </c>
      <c r="C21" s="117" t="str">
        <f t="shared" si="1"/>
        <v/>
      </c>
      <c r="D21" s="117" t="str">
        <f t="shared" si="2"/>
        <v/>
      </c>
      <c r="E21" s="117" t="str">
        <f t="shared" si="3"/>
        <v/>
      </c>
      <c r="F21" s="117" t="str">
        <f t="shared" si="4"/>
        <v/>
      </c>
      <c r="G21" s="117" t="str">
        <f t="shared" si="5"/>
        <v/>
      </c>
      <c r="H21" s="117" t="str">
        <f t="shared" si="6"/>
        <v/>
      </c>
      <c r="I21" s="117" t="str">
        <f t="shared" si="7"/>
        <v/>
      </c>
      <c r="J21" s="117" t="str">
        <f t="shared" si="8"/>
        <v/>
      </c>
      <c r="K21" s="108" t="str">
        <f t="shared" si="9"/>
        <v/>
      </c>
      <c r="L21" s="108" t="str">
        <f t="shared" si="10"/>
        <v/>
      </c>
      <c r="M21" s="108" t="str">
        <f t="shared" si="11"/>
        <v/>
      </c>
      <c r="N21" s="118" t="str">
        <f t="shared" si="12"/>
        <v/>
      </c>
      <c r="O21" s="118" t="str">
        <f t="shared" si="13"/>
        <v/>
      </c>
    </row>
    <row r="22" spans="1:15" ht="12.75" customHeight="1" x14ac:dyDescent="0.2">
      <c r="A22" s="71">
        <v>21</v>
      </c>
      <c r="B22" s="117" t="str">
        <f t="shared" si="0"/>
        <v/>
      </c>
      <c r="C22" s="117" t="str">
        <f t="shared" si="1"/>
        <v/>
      </c>
      <c r="D22" s="117" t="str">
        <f t="shared" si="2"/>
        <v/>
      </c>
      <c r="E22" s="117" t="str">
        <f t="shared" si="3"/>
        <v/>
      </c>
      <c r="F22" s="117" t="str">
        <f t="shared" si="4"/>
        <v/>
      </c>
      <c r="G22" s="117" t="str">
        <f t="shared" si="5"/>
        <v/>
      </c>
      <c r="H22" s="117" t="str">
        <f t="shared" si="6"/>
        <v/>
      </c>
      <c r="I22" s="117" t="str">
        <f t="shared" si="7"/>
        <v/>
      </c>
      <c r="J22" s="117" t="str">
        <f t="shared" si="8"/>
        <v/>
      </c>
      <c r="K22" s="108" t="str">
        <f t="shared" si="9"/>
        <v/>
      </c>
      <c r="L22" s="108" t="str">
        <f t="shared" si="10"/>
        <v/>
      </c>
      <c r="M22" s="108" t="str">
        <f t="shared" si="11"/>
        <v/>
      </c>
      <c r="N22" s="118" t="str">
        <f t="shared" si="12"/>
        <v/>
      </c>
      <c r="O22" s="118" t="str">
        <f t="shared" si="13"/>
        <v/>
      </c>
    </row>
    <row r="23" spans="1:15" ht="12.75" customHeight="1" x14ac:dyDescent="0.2">
      <c r="A23" s="71">
        <v>22</v>
      </c>
      <c r="B23" s="117" t="str">
        <f t="shared" si="0"/>
        <v/>
      </c>
      <c r="C23" s="117" t="str">
        <f t="shared" si="1"/>
        <v/>
      </c>
      <c r="D23" s="117" t="str">
        <f t="shared" si="2"/>
        <v/>
      </c>
      <c r="E23" s="117" t="str">
        <f t="shared" si="3"/>
        <v/>
      </c>
      <c r="F23" s="117" t="str">
        <f t="shared" si="4"/>
        <v/>
      </c>
      <c r="G23" s="117" t="str">
        <f t="shared" si="5"/>
        <v/>
      </c>
      <c r="H23" s="117" t="str">
        <f t="shared" si="6"/>
        <v/>
      </c>
      <c r="I23" s="117" t="str">
        <f t="shared" si="7"/>
        <v/>
      </c>
      <c r="J23" s="117" t="str">
        <f t="shared" si="8"/>
        <v/>
      </c>
      <c r="K23" s="108" t="str">
        <f t="shared" si="9"/>
        <v/>
      </c>
      <c r="L23" s="108" t="str">
        <f t="shared" si="10"/>
        <v/>
      </c>
      <c r="M23" s="108" t="str">
        <f t="shared" si="11"/>
        <v/>
      </c>
      <c r="N23" s="118" t="str">
        <f t="shared" si="12"/>
        <v/>
      </c>
      <c r="O23" s="118" t="str">
        <f t="shared" si="13"/>
        <v/>
      </c>
    </row>
    <row r="24" spans="1:15" ht="12.75" customHeight="1" x14ac:dyDescent="0.2">
      <c r="A24" s="71">
        <v>23</v>
      </c>
      <c r="B24" s="117" t="str">
        <f t="shared" si="0"/>
        <v/>
      </c>
      <c r="C24" s="117" t="str">
        <f t="shared" si="1"/>
        <v/>
      </c>
      <c r="D24" s="117" t="str">
        <f t="shared" si="2"/>
        <v/>
      </c>
      <c r="E24" s="117" t="str">
        <f t="shared" si="3"/>
        <v/>
      </c>
      <c r="F24" s="117" t="str">
        <f t="shared" si="4"/>
        <v/>
      </c>
      <c r="G24" s="117" t="str">
        <f t="shared" si="5"/>
        <v/>
      </c>
      <c r="H24" s="117" t="str">
        <f t="shared" si="6"/>
        <v/>
      </c>
      <c r="I24" s="117" t="str">
        <f t="shared" si="7"/>
        <v/>
      </c>
      <c r="J24" s="117" t="str">
        <f t="shared" si="8"/>
        <v/>
      </c>
      <c r="K24" s="108" t="str">
        <f t="shared" si="9"/>
        <v/>
      </c>
      <c r="L24" s="108" t="str">
        <f t="shared" si="10"/>
        <v/>
      </c>
      <c r="M24" s="108" t="str">
        <f t="shared" si="11"/>
        <v/>
      </c>
      <c r="N24" s="118" t="str">
        <f t="shared" si="12"/>
        <v/>
      </c>
      <c r="O24" s="118" t="str">
        <f t="shared" si="13"/>
        <v/>
      </c>
    </row>
    <row r="25" spans="1:15" ht="12.75" customHeight="1" x14ac:dyDescent="0.2">
      <c r="A25" s="71">
        <v>24</v>
      </c>
      <c r="B25" s="117" t="str">
        <f t="shared" si="0"/>
        <v/>
      </c>
      <c r="C25" s="117" t="str">
        <f t="shared" si="1"/>
        <v/>
      </c>
      <c r="D25" s="117" t="str">
        <f t="shared" si="2"/>
        <v/>
      </c>
      <c r="E25" s="117" t="str">
        <f t="shared" si="3"/>
        <v/>
      </c>
      <c r="F25" s="117" t="str">
        <f t="shared" si="4"/>
        <v/>
      </c>
      <c r="G25" s="117" t="str">
        <f t="shared" si="5"/>
        <v/>
      </c>
      <c r="H25" s="117" t="str">
        <f t="shared" si="6"/>
        <v/>
      </c>
      <c r="I25" s="117" t="str">
        <f t="shared" si="7"/>
        <v/>
      </c>
      <c r="J25" s="117" t="str">
        <f t="shared" si="8"/>
        <v/>
      </c>
      <c r="K25" s="108" t="str">
        <f t="shared" si="9"/>
        <v/>
      </c>
      <c r="L25" s="108" t="str">
        <f t="shared" si="10"/>
        <v/>
      </c>
      <c r="M25" s="108" t="str">
        <f t="shared" si="11"/>
        <v/>
      </c>
      <c r="N25" s="118" t="str">
        <f t="shared" si="12"/>
        <v/>
      </c>
      <c r="O25" s="118" t="str">
        <f t="shared" si="13"/>
        <v/>
      </c>
    </row>
    <row r="26" spans="1:15" ht="12.75" customHeight="1" x14ac:dyDescent="0.2">
      <c r="A26" s="71">
        <v>25</v>
      </c>
      <c r="B26" s="117" t="str">
        <f t="shared" si="0"/>
        <v/>
      </c>
      <c r="C26" s="117" t="str">
        <f t="shared" si="1"/>
        <v/>
      </c>
      <c r="D26" s="117" t="str">
        <f t="shared" si="2"/>
        <v/>
      </c>
      <c r="E26" s="117" t="str">
        <f t="shared" si="3"/>
        <v/>
      </c>
      <c r="F26" s="117" t="str">
        <f t="shared" si="4"/>
        <v/>
      </c>
      <c r="G26" s="117" t="str">
        <f t="shared" si="5"/>
        <v/>
      </c>
      <c r="H26" s="117" t="str">
        <f t="shared" si="6"/>
        <v/>
      </c>
      <c r="I26" s="117" t="str">
        <f t="shared" si="7"/>
        <v/>
      </c>
      <c r="J26" s="117" t="str">
        <f t="shared" si="8"/>
        <v/>
      </c>
      <c r="K26" s="108" t="str">
        <f t="shared" si="9"/>
        <v/>
      </c>
      <c r="L26" s="108" t="str">
        <f t="shared" si="10"/>
        <v/>
      </c>
      <c r="M26" s="108" t="str">
        <f t="shared" si="11"/>
        <v/>
      </c>
      <c r="N26" s="118" t="str">
        <f t="shared" si="12"/>
        <v/>
      </c>
      <c r="O26" s="118" t="str">
        <f t="shared" si="13"/>
        <v/>
      </c>
    </row>
    <row r="27" spans="1:15" ht="12.75" customHeight="1" x14ac:dyDescent="0.2">
      <c r="A27" s="71">
        <v>26</v>
      </c>
      <c r="B27" s="117" t="str">
        <f t="shared" si="0"/>
        <v/>
      </c>
      <c r="C27" s="117" t="str">
        <f t="shared" si="1"/>
        <v/>
      </c>
      <c r="D27" s="117" t="str">
        <f t="shared" si="2"/>
        <v/>
      </c>
      <c r="E27" s="117" t="str">
        <f t="shared" si="3"/>
        <v/>
      </c>
      <c r="F27" s="117" t="str">
        <f t="shared" si="4"/>
        <v/>
      </c>
      <c r="G27" s="117" t="str">
        <f t="shared" si="5"/>
        <v/>
      </c>
      <c r="H27" s="117" t="str">
        <f t="shared" si="6"/>
        <v/>
      </c>
      <c r="I27" s="117" t="str">
        <f t="shared" si="7"/>
        <v/>
      </c>
      <c r="J27" s="117" t="str">
        <f t="shared" si="8"/>
        <v/>
      </c>
      <c r="K27" s="108" t="str">
        <f t="shared" si="9"/>
        <v/>
      </c>
      <c r="L27" s="108" t="str">
        <f t="shared" si="10"/>
        <v/>
      </c>
      <c r="M27" s="108" t="str">
        <f t="shared" si="11"/>
        <v/>
      </c>
      <c r="N27" s="118" t="str">
        <f t="shared" si="12"/>
        <v/>
      </c>
      <c r="O27" s="118" t="str">
        <f t="shared" si="13"/>
        <v/>
      </c>
    </row>
    <row r="28" spans="1:15" ht="12.75" customHeight="1" x14ac:dyDescent="0.2">
      <c r="A28" s="71">
        <v>27</v>
      </c>
      <c r="B28" s="117" t="str">
        <f t="shared" si="0"/>
        <v/>
      </c>
      <c r="C28" s="117" t="str">
        <f t="shared" si="1"/>
        <v/>
      </c>
      <c r="D28" s="117" t="str">
        <f t="shared" si="2"/>
        <v/>
      </c>
      <c r="E28" s="117" t="str">
        <f t="shared" si="3"/>
        <v/>
      </c>
      <c r="F28" s="117" t="str">
        <f t="shared" si="4"/>
        <v/>
      </c>
      <c r="G28" s="117" t="str">
        <f t="shared" si="5"/>
        <v/>
      </c>
      <c r="H28" s="117" t="str">
        <f t="shared" si="6"/>
        <v/>
      </c>
      <c r="I28" s="117" t="str">
        <f t="shared" si="7"/>
        <v/>
      </c>
      <c r="J28" s="117" t="str">
        <f t="shared" si="8"/>
        <v/>
      </c>
      <c r="K28" s="108" t="str">
        <f t="shared" si="9"/>
        <v/>
      </c>
      <c r="L28" s="108" t="str">
        <f t="shared" si="10"/>
        <v/>
      </c>
      <c r="M28" s="108" t="str">
        <f t="shared" si="11"/>
        <v/>
      </c>
      <c r="N28" s="118" t="str">
        <f t="shared" si="12"/>
        <v/>
      </c>
      <c r="O28" s="118" t="str">
        <f t="shared" si="13"/>
        <v/>
      </c>
    </row>
    <row r="29" spans="1:15" ht="12.75" customHeight="1" x14ac:dyDescent="0.2">
      <c r="A29" s="71">
        <v>28</v>
      </c>
      <c r="B29" s="117" t="str">
        <f t="shared" si="0"/>
        <v/>
      </c>
      <c r="C29" s="117" t="str">
        <f t="shared" si="1"/>
        <v/>
      </c>
      <c r="D29" s="117" t="str">
        <f t="shared" si="2"/>
        <v/>
      </c>
      <c r="E29" s="117" t="str">
        <f t="shared" si="3"/>
        <v/>
      </c>
      <c r="F29" s="117" t="str">
        <f t="shared" si="4"/>
        <v/>
      </c>
      <c r="G29" s="117" t="str">
        <f t="shared" si="5"/>
        <v/>
      </c>
      <c r="H29" s="117" t="str">
        <f t="shared" si="6"/>
        <v/>
      </c>
      <c r="I29" s="117" t="str">
        <f t="shared" si="7"/>
        <v/>
      </c>
      <c r="J29" s="117" t="str">
        <f t="shared" si="8"/>
        <v/>
      </c>
      <c r="K29" s="108" t="str">
        <f t="shared" si="9"/>
        <v/>
      </c>
      <c r="L29" s="108" t="str">
        <f t="shared" si="10"/>
        <v/>
      </c>
      <c r="M29" s="108" t="str">
        <f t="shared" si="11"/>
        <v/>
      </c>
      <c r="N29" s="118" t="str">
        <f t="shared" si="12"/>
        <v/>
      </c>
      <c r="O29" s="118" t="str">
        <f t="shared" si="13"/>
        <v/>
      </c>
    </row>
    <row r="30" spans="1:15" ht="12.75" customHeight="1" x14ac:dyDescent="0.2">
      <c r="A30" s="71">
        <v>29</v>
      </c>
      <c r="B30" s="117" t="str">
        <f t="shared" si="0"/>
        <v/>
      </c>
      <c r="C30" s="117" t="str">
        <f t="shared" si="1"/>
        <v/>
      </c>
      <c r="D30" s="117" t="str">
        <f t="shared" si="2"/>
        <v/>
      </c>
      <c r="E30" s="117" t="str">
        <f t="shared" si="3"/>
        <v/>
      </c>
      <c r="F30" s="117" t="str">
        <f t="shared" si="4"/>
        <v/>
      </c>
      <c r="G30" s="117" t="str">
        <f t="shared" si="5"/>
        <v/>
      </c>
      <c r="H30" s="117" t="str">
        <f t="shared" si="6"/>
        <v/>
      </c>
      <c r="I30" s="117" t="str">
        <f t="shared" si="7"/>
        <v/>
      </c>
      <c r="J30" s="117" t="str">
        <f t="shared" si="8"/>
        <v/>
      </c>
      <c r="K30" s="108" t="str">
        <f t="shared" si="9"/>
        <v/>
      </c>
      <c r="L30" s="108" t="str">
        <f t="shared" si="10"/>
        <v/>
      </c>
      <c r="M30" s="108" t="str">
        <f t="shared" si="11"/>
        <v/>
      </c>
      <c r="N30" s="118" t="str">
        <f t="shared" si="12"/>
        <v/>
      </c>
      <c r="O30" s="118" t="str">
        <f t="shared" si="13"/>
        <v/>
      </c>
    </row>
    <row r="31" spans="1:15" ht="12.75" customHeight="1" x14ac:dyDescent="0.2">
      <c r="A31" s="71">
        <v>30</v>
      </c>
      <c r="B31" s="117" t="str">
        <f t="shared" si="0"/>
        <v/>
      </c>
      <c r="C31" s="117" t="str">
        <f t="shared" si="1"/>
        <v/>
      </c>
      <c r="D31" s="117" t="str">
        <f t="shared" si="2"/>
        <v/>
      </c>
      <c r="E31" s="117" t="str">
        <f t="shared" si="3"/>
        <v/>
      </c>
      <c r="F31" s="117" t="str">
        <f t="shared" si="4"/>
        <v/>
      </c>
      <c r="G31" s="117" t="str">
        <f t="shared" si="5"/>
        <v/>
      </c>
      <c r="H31" s="117" t="str">
        <f t="shared" si="6"/>
        <v/>
      </c>
      <c r="I31" s="117" t="str">
        <f t="shared" si="7"/>
        <v/>
      </c>
      <c r="J31" s="117" t="str">
        <f t="shared" si="8"/>
        <v/>
      </c>
      <c r="K31" s="108" t="str">
        <f t="shared" si="9"/>
        <v/>
      </c>
      <c r="L31" s="108" t="str">
        <f t="shared" si="10"/>
        <v/>
      </c>
      <c r="M31" s="108" t="str">
        <f t="shared" si="11"/>
        <v/>
      </c>
      <c r="N31" s="118" t="str">
        <f t="shared" si="12"/>
        <v/>
      </c>
      <c r="O31" s="118" t="str">
        <f t="shared" si="13"/>
        <v/>
      </c>
    </row>
    <row r="32" spans="1:15" ht="12.75" customHeight="1" x14ac:dyDescent="0.2">
      <c r="A32" s="71">
        <v>31</v>
      </c>
      <c r="B32" s="117" t="str">
        <f t="shared" si="0"/>
        <v/>
      </c>
      <c r="C32" s="117" t="str">
        <f t="shared" si="1"/>
        <v/>
      </c>
      <c r="D32" s="117" t="str">
        <f t="shared" si="2"/>
        <v/>
      </c>
      <c r="E32" s="117" t="str">
        <f t="shared" si="3"/>
        <v/>
      </c>
      <c r="F32" s="117" t="str">
        <f t="shared" si="4"/>
        <v/>
      </c>
      <c r="G32" s="117" t="str">
        <f t="shared" si="5"/>
        <v/>
      </c>
      <c r="H32" s="117" t="str">
        <f t="shared" si="6"/>
        <v/>
      </c>
      <c r="I32" s="117" t="str">
        <f t="shared" si="7"/>
        <v/>
      </c>
      <c r="J32" s="117" t="str">
        <f t="shared" si="8"/>
        <v/>
      </c>
      <c r="K32" s="108" t="str">
        <f t="shared" si="9"/>
        <v/>
      </c>
      <c r="L32" s="108" t="str">
        <f t="shared" si="10"/>
        <v/>
      </c>
      <c r="M32" s="108" t="str">
        <f t="shared" si="11"/>
        <v/>
      </c>
      <c r="N32" s="118" t="str">
        <f t="shared" si="12"/>
        <v/>
      </c>
      <c r="O32" s="118" t="str">
        <f t="shared" si="13"/>
        <v/>
      </c>
    </row>
    <row r="33" spans="1:15" ht="12.75" customHeight="1" x14ac:dyDescent="0.2">
      <c r="A33" s="71">
        <v>32</v>
      </c>
      <c r="B33" s="117" t="str">
        <f t="shared" si="0"/>
        <v/>
      </c>
      <c r="C33" s="117" t="str">
        <f t="shared" si="1"/>
        <v/>
      </c>
      <c r="D33" s="117" t="str">
        <f t="shared" si="2"/>
        <v/>
      </c>
      <c r="E33" s="117" t="str">
        <f t="shared" si="3"/>
        <v/>
      </c>
      <c r="F33" s="117" t="str">
        <f t="shared" si="4"/>
        <v/>
      </c>
      <c r="G33" s="117" t="str">
        <f t="shared" si="5"/>
        <v/>
      </c>
      <c r="H33" s="117" t="str">
        <f t="shared" si="6"/>
        <v/>
      </c>
      <c r="I33" s="117" t="str">
        <f t="shared" si="7"/>
        <v/>
      </c>
      <c r="J33" s="117" t="str">
        <f t="shared" si="8"/>
        <v/>
      </c>
      <c r="K33" s="108" t="str">
        <f t="shared" si="9"/>
        <v/>
      </c>
      <c r="L33" s="108" t="str">
        <f t="shared" si="10"/>
        <v/>
      </c>
      <c r="M33" s="108" t="str">
        <f t="shared" si="11"/>
        <v/>
      </c>
      <c r="N33" s="118" t="str">
        <f t="shared" si="12"/>
        <v/>
      </c>
      <c r="O33" s="118" t="str">
        <f t="shared" si="13"/>
        <v/>
      </c>
    </row>
    <row r="34" spans="1:15" ht="12.75" customHeight="1" x14ac:dyDescent="0.2">
      <c r="A34" s="71">
        <v>33</v>
      </c>
      <c r="B34" s="117" t="str">
        <f t="shared" ref="B34:B65" si="14">IF(ISERROR(VLOOKUP($A34,男子,5,0)),"",VLOOKUP($A34,男子,6,0))</f>
        <v/>
      </c>
      <c r="C34" s="117" t="str">
        <f t="shared" ref="C34:C65" si="15">IF($B34="","",VLOOKUP($A34,男子,7+1,0))</f>
        <v/>
      </c>
      <c r="D34" s="117" t="str">
        <f t="shared" ref="D34:D65" si="16">IF($B34="","",VLOOKUP($A34,男子,8+1,0))</f>
        <v/>
      </c>
      <c r="E34" s="117" t="str">
        <f t="shared" ref="E34:E65" si="17">IF($B34="","",VLOOKUP($A34,男子,11+1,0))</f>
        <v/>
      </c>
      <c r="F34" s="117" t="str">
        <f t="shared" ref="F34:F65" si="18">IF($B34="","",VLOOKUP($A34,男子,12+1,0))</f>
        <v/>
      </c>
      <c r="G34" s="117" t="str">
        <f t="shared" ref="G34:G65" si="19">IF($B34="","",VLOOKUP($A34,男子,13+1,0))</f>
        <v/>
      </c>
      <c r="H34" s="117" t="str">
        <f t="shared" ref="H34:H65" si="20">IF($B34="","",VLOOKUP($A34,男子,14+1,0))</f>
        <v/>
      </c>
      <c r="I34" s="117" t="str">
        <f t="shared" ref="I34:I65" si="21">IF($B34="","",VLOOKUP($A34,男子,15+1,0))</f>
        <v/>
      </c>
      <c r="J34" s="117" t="str">
        <f t="shared" ref="J34:J65" si="22">IF($B34="","",VLOOKUP($A34,男子,16+1,0))</f>
        <v/>
      </c>
      <c r="K34" s="108" t="str">
        <f t="shared" ref="K34:K65" si="23">IF($B34="","",IF(VLOOKUP($A34,男子,17+1,0)="","",VLOOKUP($A34,男子,17+1,0)))</f>
        <v/>
      </c>
      <c r="L34" s="108" t="str">
        <f t="shared" ref="L34:L65" si="24">IF($B34="","",IF(VLOOKUP($A34,男子,21+1,0)="","",VLOOKUP($A34,男子,21+1,0)))</f>
        <v/>
      </c>
      <c r="M34" s="108" t="str">
        <f t="shared" ref="M34:M65" si="25">IF($B34="","",IF(VLOOKUP($A34,男子,25+1,0)="","",VLOOKUP($A34,男子,25+1,0)))</f>
        <v/>
      </c>
      <c r="N34" s="118" t="str">
        <f t="shared" ref="N34:N65" si="26">IF($B34="","",IF(VLOOKUP($A34,男子,29+1,0)="","",VLOOKUP($A34,男子,29+1,0)))</f>
        <v/>
      </c>
      <c r="O34" s="118" t="str">
        <f t="shared" ref="O34:O65" si="27">IF($B34="","",IF(VLOOKUP($A34,男子,33+1,0)="","",VLOOKUP($A34,男子,33+1,0)))</f>
        <v/>
      </c>
    </row>
    <row r="35" spans="1:15" ht="12.75" customHeight="1" x14ac:dyDescent="0.2">
      <c r="A35" s="71">
        <v>34</v>
      </c>
      <c r="B35" s="117" t="str">
        <f t="shared" si="14"/>
        <v/>
      </c>
      <c r="C35" s="117" t="str">
        <f t="shared" si="15"/>
        <v/>
      </c>
      <c r="D35" s="117" t="str">
        <f t="shared" si="16"/>
        <v/>
      </c>
      <c r="E35" s="117" t="str">
        <f t="shared" si="17"/>
        <v/>
      </c>
      <c r="F35" s="117" t="str">
        <f t="shared" si="18"/>
        <v/>
      </c>
      <c r="G35" s="117" t="str">
        <f t="shared" si="19"/>
        <v/>
      </c>
      <c r="H35" s="117" t="str">
        <f t="shared" si="20"/>
        <v/>
      </c>
      <c r="I35" s="117" t="str">
        <f t="shared" si="21"/>
        <v/>
      </c>
      <c r="J35" s="117" t="str">
        <f t="shared" si="22"/>
        <v/>
      </c>
      <c r="K35" s="108" t="str">
        <f t="shared" si="23"/>
        <v/>
      </c>
      <c r="L35" s="108" t="str">
        <f t="shared" si="24"/>
        <v/>
      </c>
      <c r="M35" s="108" t="str">
        <f t="shared" si="25"/>
        <v/>
      </c>
      <c r="N35" s="118" t="str">
        <f t="shared" si="26"/>
        <v/>
      </c>
      <c r="O35" s="118" t="str">
        <f t="shared" si="27"/>
        <v/>
      </c>
    </row>
    <row r="36" spans="1:15" ht="12.75" customHeight="1" x14ac:dyDescent="0.2">
      <c r="A36" s="71">
        <v>35</v>
      </c>
      <c r="B36" s="117" t="str">
        <f t="shared" si="14"/>
        <v/>
      </c>
      <c r="C36" s="117" t="str">
        <f t="shared" si="15"/>
        <v/>
      </c>
      <c r="D36" s="117" t="str">
        <f t="shared" si="16"/>
        <v/>
      </c>
      <c r="E36" s="117" t="str">
        <f t="shared" si="17"/>
        <v/>
      </c>
      <c r="F36" s="117" t="str">
        <f t="shared" si="18"/>
        <v/>
      </c>
      <c r="G36" s="117" t="str">
        <f t="shared" si="19"/>
        <v/>
      </c>
      <c r="H36" s="117" t="str">
        <f t="shared" si="20"/>
        <v/>
      </c>
      <c r="I36" s="117" t="str">
        <f t="shared" si="21"/>
        <v/>
      </c>
      <c r="J36" s="117" t="str">
        <f t="shared" si="22"/>
        <v/>
      </c>
      <c r="K36" s="108" t="str">
        <f t="shared" si="23"/>
        <v/>
      </c>
      <c r="L36" s="108" t="str">
        <f t="shared" si="24"/>
        <v/>
      </c>
      <c r="M36" s="108" t="str">
        <f t="shared" si="25"/>
        <v/>
      </c>
      <c r="N36" s="118" t="str">
        <f t="shared" si="26"/>
        <v/>
      </c>
      <c r="O36" s="118" t="str">
        <f t="shared" si="27"/>
        <v/>
      </c>
    </row>
    <row r="37" spans="1:15" ht="12.75" customHeight="1" x14ac:dyDescent="0.2">
      <c r="A37" s="71">
        <v>36</v>
      </c>
      <c r="B37" s="117" t="str">
        <f t="shared" si="14"/>
        <v/>
      </c>
      <c r="C37" s="117" t="str">
        <f t="shared" si="15"/>
        <v/>
      </c>
      <c r="D37" s="117" t="str">
        <f t="shared" si="16"/>
        <v/>
      </c>
      <c r="E37" s="117" t="str">
        <f t="shared" si="17"/>
        <v/>
      </c>
      <c r="F37" s="117" t="str">
        <f t="shared" si="18"/>
        <v/>
      </c>
      <c r="G37" s="117" t="str">
        <f t="shared" si="19"/>
        <v/>
      </c>
      <c r="H37" s="117" t="str">
        <f t="shared" si="20"/>
        <v/>
      </c>
      <c r="I37" s="117" t="str">
        <f t="shared" si="21"/>
        <v/>
      </c>
      <c r="J37" s="117" t="str">
        <f t="shared" si="22"/>
        <v/>
      </c>
      <c r="K37" s="108" t="str">
        <f t="shared" si="23"/>
        <v/>
      </c>
      <c r="L37" s="108" t="str">
        <f t="shared" si="24"/>
        <v/>
      </c>
      <c r="M37" s="108" t="str">
        <f t="shared" si="25"/>
        <v/>
      </c>
      <c r="N37" s="118" t="str">
        <f t="shared" si="26"/>
        <v/>
      </c>
      <c r="O37" s="118" t="str">
        <f t="shared" si="27"/>
        <v/>
      </c>
    </row>
    <row r="38" spans="1:15" ht="12.75" customHeight="1" x14ac:dyDescent="0.2">
      <c r="A38" s="71">
        <v>37</v>
      </c>
      <c r="B38" s="117" t="str">
        <f t="shared" si="14"/>
        <v/>
      </c>
      <c r="C38" s="117" t="str">
        <f t="shared" si="15"/>
        <v/>
      </c>
      <c r="D38" s="117" t="str">
        <f t="shared" si="16"/>
        <v/>
      </c>
      <c r="E38" s="117" t="str">
        <f t="shared" si="17"/>
        <v/>
      </c>
      <c r="F38" s="117" t="str">
        <f t="shared" si="18"/>
        <v/>
      </c>
      <c r="G38" s="117" t="str">
        <f t="shared" si="19"/>
        <v/>
      </c>
      <c r="H38" s="117" t="str">
        <f t="shared" si="20"/>
        <v/>
      </c>
      <c r="I38" s="117" t="str">
        <f t="shared" si="21"/>
        <v/>
      </c>
      <c r="J38" s="117" t="str">
        <f t="shared" si="22"/>
        <v/>
      </c>
      <c r="K38" s="108" t="str">
        <f t="shared" si="23"/>
        <v/>
      </c>
      <c r="L38" s="108" t="str">
        <f t="shared" si="24"/>
        <v/>
      </c>
      <c r="M38" s="108" t="str">
        <f t="shared" si="25"/>
        <v/>
      </c>
      <c r="N38" s="118" t="str">
        <f t="shared" si="26"/>
        <v/>
      </c>
      <c r="O38" s="118" t="str">
        <f t="shared" si="27"/>
        <v/>
      </c>
    </row>
    <row r="39" spans="1:15" ht="12.75" customHeight="1" x14ac:dyDescent="0.2">
      <c r="A39" s="71">
        <v>38</v>
      </c>
      <c r="B39" s="117" t="str">
        <f t="shared" si="14"/>
        <v/>
      </c>
      <c r="C39" s="117" t="str">
        <f t="shared" si="15"/>
        <v/>
      </c>
      <c r="D39" s="117" t="str">
        <f t="shared" si="16"/>
        <v/>
      </c>
      <c r="E39" s="117" t="str">
        <f t="shared" si="17"/>
        <v/>
      </c>
      <c r="F39" s="117" t="str">
        <f t="shared" si="18"/>
        <v/>
      </c>
      <c r="G39" s="117" t="str">
        <f t="shared" si="19"/>
        <v/>
      </c>
      <c r="H39" s="117" t="str">
        <f t="shared" si="20"/>
        <v/>
      </c>
      <c r="I39" s="117" t="str">
        <f t="shared" si="21"/>
        <v/>
      </c>
      <c r="J39" s="117" t="str">
        <f t="shared" si="22"/>
        <v/>
      </c>
      <c r="K39" s="108" t="str">
        <f t="shared" si="23"/>
        <v/>
      </c>
      <c r="L39" s="108" t="str">
        <f t="shared" si="24"/>
        <v/>
      </c>
      <c r="M39" s="108" t="str">
        <f t="shared" si="25"/>
        <v/>
      </c>
      <c r="N39" s="118" t="str">
        <f t="shared" si="26"/>
        <v/>
      </c>
      <c r="O39" s="118" t="str">
        <f t="shared" si="27"/>
        <v/>
      </c>
    </row>
    <row r="40" spans="1:15" ht="12.75" customHeight="1" x14ac:dyDescent="0.2">
      <c r="A40" s="71">
        <v>39</v>
      </c>
      <c r="B40" s="117" t="str">
        <f t="shared" si="14"/>
        <v/>
      </c>
      <c r="C40" s="117" t="str">
        <f t="shared" si="15"/>
        <v/>
      </c>
      <c r="D40" s="117" t="str">
        <f t="shared" si="16"/>
        <v/>
      </c>
      <c r="E40" s="117" t="str">
        <f t="shared" si="17"/>
        <v/>
      </c>
      <c r="F40" s="117" t="str">
        <f t="shared" si="18"/>
        <v/>
      </c>
      <c r="G40" s="117" t="str">
        <f t="shared" si="19"/>
        <v/>
      </c>
      <c r="H40" s="117" t="str">
        <f t="shared" si="20"/>
        <v/>
      </c>
      <c r="I40" s="117" t="str">
        <f t="shared" si="21"/>
        <v/>
      </c>
      <c r="J40" s="117" t="str">
        <f t="shared" si="22"/>
        <v/>
      </c>
      <c r="K40" s="108" t="str">
        <f t="shared" si="23"/>
        <v/>
      </c>
      <c r="L40" s="108" t="str">
        <f t="shared" si="24"/>
        <v/>
      </c>
      <c r="M40" s="108" t="str">
        <f t="shared" si="25"/>
        <v/>
      </c>
      <c r="N40" s="118" t="str">
        <f t="shared" si="26"/>
        <v/>
      </c>
      <c r="O40" s="118" t="str">
        <f t="shared" si="27"/>
        <v/>
      </c>
    </row>
    <row r="41" spans="1:15" ht="12.75" customHeight="1" x14ac:dyDescent="0.2">
      <c r="A41" s="71">
        <v>40</v>
      </c>
      <c r="B41" s="117" t="str">
        <f t="shared" si="14"/>
        <v/>
      </c>
      <c r="C41" s="117" t="str">
        <f t="shared" si="15"/>
        <v/>
      </c>
      <c r="D41" s="117" t="str">
        <f t="shared" si="16"/>
        <v/>
      </c>
      <c r="E41" s="117" t="str">
        <f t="shared" si="17"/>
        <v/>
      </c>
      <c r="F41" s="117" t="str">
        <f t="shared" si="18"/>
        <v/>
      </c>
      <c r="G41" s="117" t="str">
        <f t="shared" si="19"/>
        <v/>
      </c>
      <c r="H41" s="117" t="str">
        <f t="shared" si="20"/>
        <v/>
      </c>
      <c r="I41" s="117" t="str">
        <f t="shared" si="21"/>
        <v/>
      </c>
      <c r="J41" s="117" t="str">
        <f t="shared" si="22"/>
        <v/>
      </c>
      <c r="K41" s="108" t="str">
        <f t="shared" si="23"/>
        <v/>
      </c>
      <c r="L41" s="108" t="str">
        <f t="shared" si="24"/>
        <v/>
      </c>
      <c r="M41" s="108" t="str">
        <f t="shared" si="25"/>
        <v/>
      </c>
      <c r="N41" s="118" t="str">
        <f t="shared" si="26"/>
        <v/>
      </c>
      <c r="O41" s="118" t="str">
        <f t="shared" si="27"/>
        <v/>
      </c>
    </row>
    <row r="42" spans="1:15" ht="12.75" customHeight="1" x14ac:dyDescent="0.2">
      <c r="A42" s="71">
        <v>41</v>
      </c>
      <c r="B42" s="117" t="str">
        <f t="shared" si="14"/>
        <v/>
      </c>
      <c r="C42" s="117" t="str">
        <f t="shared" si="15"/>
        <v/>
      </c>
      <c r="D42" s="117" t="str">
        <f t="shared" si="16"/>
        <v/>
      </c>
      <c r="E42" s="117" t="str">
        <f t="shared" si="17"/>
        <v/>
      </c>
      <c r="F42" s="117" t="str">
        <f t="shared" si="18"/>
        <v/>
      </c>
      <c r="G42" s="117" t="str">
        <f t="shared" si="19"/>
        <v/>
      </c>
      <c r="H42" s="117" t="str">
        <f t="shared" si="20"/>
        <v/>
      </c>
      <c r="I42" s="117" t="str">
        <f t="shared" si="21"/>
        <v/>
      </c>
      <c r="J42" s="117" t="str">
        <f t="shared" si="22"/>
        <v/>
      </c>
      <c r="K42" s="108" t="str">
        <f t="shared" si="23"/>
        <v/>
      </c>
      <c r="L42" s="108" t="str">
        <f t="shared" si="24"/>
        <v/>
      </c>
      <c r="M42" s="108" t="str">
        <f t="shared" si="25"/>
        <v/>
      </c>
      <c r="N42" s="118" t="str">
        <f t="shared" si="26"/>
        <v/>
      </c>
      <c r="O42" s="118" t="str">
        <f t="shared" si="27"/>
        <v/>
      </c>
    </row>
    <row r="43" spans="1:15" ht="12.75" customHeight="1" x14ac:dyDescent="0.2">
      <c r="A43" s="71">
        <v>42</v>
      </c>
      <c r="B43" s="117" t="str">
        <f t="shared" si="14"/>
        <v/>
      </c>
      <c r="C43" s="117" t="str">
        <f t="shared" si="15"/>
        <v/>
      </c>
      <c r="D43" s="117" t="str">
        <f t="shared" si="16"/>
        <v/>
      </c>
      <c r="E43" s="117" t="str">
        <f t="shared" si="17"/>
        <v/>
      </c>
      <c r="F43" s="117" t="str">
        <f t="shared" si="18"/>
        <v/>
      </c>
      <c r="G43" s="117" t="str">
        <f t="shared" si="19"/>
        <v/>
      </c>
      <c r="H43" s="117" t="str">
        <f t="shared" si="20"/>
        <v/>
      </c>
      <c r="I43" s="117" t="str">
        <f t="shared" si="21"/>
        <v/>
      </c>
      <c r="J43" s="117" t="str">
        <f t="shared" si="22"/>
        <v/>
      </c>
      <c r="K43" s="108" t="str">
        <f t="shared" si="23"/>
        <v/>
      </c>
      <c r="L43" s="108" t="str">
        <f t="shared" si="24"/>
        <v/>
      </c>
      <c r="M43" s="108" t="str">
        <f t="shared" si="25"/>
        <v/>
      </c>
      <c r="N43" s="118" t="str">
        <f t="shared" si="26"/>
        <v/>
      </c>
      <c r="O43" s="118" t="str">
        <f t="shared" si="27"/>
        <v/>
      </c>
    </row>
    <row r="44" spans="1:15" ht="12.75" customHeight="1" x14ac:dyDescent="0.2">
      <c r="A44" s="71">
        <v>43</v>
      </c>
      <c r="B44" s="117" t="str">
        <f t="shared" si="14"/>
        <v/>
      </c>
      <c r="C44" s="117" t="str">
        <f t="shared" si="15"/>
        <v/>
      </c>
      <c r="D44" s="117" t="str">
        <f t="shared" si="16"/>
        <v/>
      </c>
      <c r="E44" s="117" t="str">
        <f t="shared" si="17"/>
        <v/>
      </c>
      <c r="F44" s="117" t="str">
        <f t="shared" si="18"/>
        <v/>
      </c>
      <c r="G44" s="117" t="str">
        <f t="shared" si="19"/>
        <v/>
      </c>
      <c r="H44" s="117" t="str">
        <f t="shared" si="20"/>
        <v/>
      </c>
      <c r="I44" s="117" t="str">
        <f t="shared" si="21"/>
        <v/>
      </c>
      <c r="J44" s="117" t="str">
        <f t="shared" si="22"/>
        <v/>
      </c>
      <c r="K44" s="108" t="str">
        <f t="shared" si="23"/>
        <v/>
      </c>
      <c r="L44" s="108" t="str">
        <f t="shared" si="24"/>
        <v/>
      </c>
      <c r="M44" s="108" t="str">
        <f t="shared" si="25"/>
        <v/>
      </c>
      <c r="N44" s="118" t="str">
        <f t="shared" si="26"/>
        <v/>
      </c>
      <c r="O44" s="118" t="str">
        <f t="shared" si="27"/>
        <v/>
      </c>
    </row>
    <row r="45" spans="1:15" ht="12.75" customHeight="1" x14ac:dyDescent="0.2">
      <c r="A45" s="71">
        <v>44</v>
      </c>
      <c r="B45" s="117" t="str">
        <f t="shared" si="14"/>
        <v/>
      </c>
      <c r="C45" s="117" t="str">
        <f t="shared" si="15"/>
        <v/>
      </c>
      <c r="D45" s="117" t="str">
        <f t="shared" si="16"/>
        <v/>
      </c>
      <c r="E45" s="117" t="str">
        <f t="shared" si="17"/>
        <v/>
      </c>
      <c r="F45" s="117" t="str">
        <f t="shared" si="18"/>
        <v/>
      </c>
      <c r="G45" s="117" t="str">
        <f t="shared" si="19"/>
        <v/>
      </c>
      <c r="H45" s="117" t="str">
        <f t="shared" si="20"/>
        <v/>
      </c>
      <c r="I45" s="117" t="str">
        <f t="shared" si="21"/>
        <v/>
      </c>
      <c r="J45" s="117" t="str">
        <f t="shared" si="22"/>
        <v/>
      </c>
      <c r="K45" s="108" t="str">
        <f t="shared" si="23"/>
        <v/>
      </c>
      <c r="L45" s="108" t="str">
        <f t="shared" si="24"/>
        <v/>
      </c>
      <c r="M45" s="108" t="str">
        <f t="shared" si="25"/>
        <v/>
      </c>
      <c r="N45" s="118" t="str">
        <f t="shared" si="26"/>
        <v/>
      </c>
      <c r="O45" s="118" t="str">
        <f t="shared" si="27"/>
        <v/>
      </c>
    </row>
    <row r="46" spans="1:15" ht="12.75" customHeight="1" x14ac:dyDescent="0.2">
      <c r="A46" s="71">
        <v>45</v>
      </c>
      <c r="B46" s="117" t="str">
        <f t="shared" si="14"/>
        <v/>
      </c>
      <c r="C46" s="117" t="str">
        <f t="shared" si="15"/>
        <v/>
      </c>
      <c r="D46" s="117" t="str">
        <f t="shared" si="16"/>
        <v/>
      </c>
      <c r="E46" s="117" t="str">
        <f t="shared" si="17"/>
        <v/>
      </c>
      <c r="F46" s="117" t="str">
        <f t="shared" si="18"/>
        <v/>
      </c>
      <c r="G46" s="117" t="str">
        <f t="shared" si="19"/>
        <v/>
      </c>
      <c r="H46" s="117" t="str">
        <f t="shared" si="20"/>
        <v/>
      </c>
      <c r="I46" s="117" t="str">
        <f t="shared" si="21"/>
        <v/>
      </c>
      <c r="J46" s="117" t="str">
        <f t="shared" si="22"/>
        <v/>
      </c>
      <c r="K46" s="108" t="str">
        <f t="shared" si="23"/>
        <v/>
      </c>
      <c r="L46" s="108" t="str">
        <f t="shared" si="24"/>
        <v/>
      </c>
      <c r="M46" s="108" t="str">
        <f t="shared" si="25"/>
        <v/>
      </c>
      <c r="N46" s="118" t="str">
        <f t="shared" si="26"/>
        <v/>
      </c>
      <c r="O46" s="118" t="str">
        <f t="shared" si="27"/>
        <v/>
      </c>
    </row>
    <row r="47" spans="1:15" ht="12.75" customHeight="1" x14ac:dyDescent="0.2">
      <c r="A47" s="71">
        <v>46</v>
      </c>
      <c r="B47" s="117" t="str">
        <f t="shared" si="14"/>
        <v/>
      </c>
      <c r="C47" s="117" t="str">
        <f t="shared" si="15"/>
        <v/>
      </c>
      <c r="D47" s="117" t="str">
        <f t="shared" si="16"/>
        <v/>
      </c>
      <c r="E47" s="117" t="str">
        <f t="shared" si="17"/>
        <v/>
      </c>
      <c r="F47" s="117" t="str">
        <f t="shared" si="18"/>
        <v/>
      </c>
      <c r="G47" s="117" t="str">
        <f t="shared" si="19"/>
        <v/>
      </c>
      <c r="H47" s="117" t="str">
        <f t="shared" si="20"/>
        <v/>
      </c>
      <c r="I47" s="117" t="str">
        <f t="shared" si="21"/>
        <v/>
      </c>
      <c r="J47" s="117" t="str">
        <f t="shared" si="22"/>
        <v/>
      </c>
      <c r="K47" s="108" t="str">
        <f t="shared" si="23"/>
        <v/>
      </c>
      <c r="L47" s="108" t="str">
        <f t="shared" si="24"/>
        <v/>
      </c>
      <c r="M47" s="108" t="str">
        <f t="shared" si="25"/>
        <v/>
      </c>
      <c r="N47" s="118" t="str">
        <f t="shared" si="26"/>
        <v/>
      </c>
      <c r="O47" s="118" t="str">
        <f t="shared" si="27"/>
        <v/>
      </c>
    </row>
    <row r="48" spans="1:15" ht="12.75" customHeight="1" x14ac:dyDescent="0.2">
      <c r="A48" s="71">
        <v>47</v>
      </c>
      <c r="B48" s="117" t="str">
        <f t="shared" si="14"/>
        <v/>
      </c>
      <c r="C48" s="117" t="str">
        <f t="shared" si="15"/>
        <v/>
      </c>
      <c r="D48" s="117" t="str">
        <f t="shared" si="16"/>
        <v/>
      </c>
      <c r="E48" s="117" t="str">
        <f t="shared" si="17"/>
        <v/>
      </c>
      <c r="F48" s="117" t="str">
        <f t="shared" si="18"/>
        <v/>
      </c>
      <c r="G48" s="117" t="str">
        <f t="shared" si="19"/>
        <v/>
      </c>
      <c r="H48" s="117" t="str">
        <f t="shared" si="20"/>
        <v/>
      </c>
      <c r="I48" s="117" t="str">
        <f t="shared" si="21"/>
        <v/>
      </c>
      <c r="J48" s="117" t="str">
        <f t="shared" si="22"/>
        <v/>
      </c>
      <c r="K48" s="108" t="str">
        <f t="shared" si="23"/>
        <v/>
      </c>
      <c r="L48" s="108" t="str">
        <f t="shared" si="24"/>
        <v/>
      </c>
      <c r="M48" s="108" t="str">
        <f t="shared" si="25"/>
        <v/>
      </c>
      <c r="N48" s="118" t="str">
        <f t="shared" si="26"/>
        <v/>
      </c>
      <c r="O48" s="118" t="str">
        <f t="shared" si="27"/>
        <v/>
      </c>
    </row>
    <row r="49" spans="1:15" ht="12.75" customHeight="1" x14ac:dyDescent="0.2">
      <c r="A49" s="71">
        <v>48</v>
      </c>
      <c r="B49" s="117" t="str">
        <f t="shared" si="14"/>
        <v/>
      </c>
      <c r="C49" s="117" t="str">
        <f t="shared" si="15"/>
        <v/>
      </c>
      <c r="D49" s="117" t="str">
        <f t="shared" si="16"/>
        <v/>
      </c>
      <c r="E49" s="117" t="str">
        <f t="shared" si="17"/>
        <v/>
      </c>
      <c r="F49" s="117" t="str">
        <f t="shared" si="18"/>
        <v/>
      </c>
      <c r="G49" s="117" t="str">
        <f t="shared" si="19"/>
        <v/>
      </c>
      <c r="H49" s="117" t="str">
        <f t="shared" si="20"/>
        <v/>
      </c>
      <c r="I49" s="117" t="str">
        <f t="shared" si="21"/>
        <v/>
      </c>
      <c r="J49" s="117" t="str">
        <f t="shared" si="22"/>
        <v/>
      </c>
      <c r="K49" s="108" t="str">
        <f t="shared" si="23"/>
        <v/>
      </c>
      <c r="L49" s="108" t="str">
        <f t="shared" si="24"/>
        <v/>
      </c>
      <c r="M49" s="108" t="str">
        <f t="shared" si="25"/>
        <v/>
      </c>
      <c r="N49" s="118" t="str">
        <f t="shared" si="26"/>
        <v/>
      </c>
      <c r="O49" s="118" t="str">
        <f t="shared" si="27"/>
        <v/>
      </c>
    </row>
    <row r="50" spans="1:15" ht="12.75" customHeight="1" x14ac:dyDescent="0.2">
      <c r="A50" s="71">
        <v>49</v>
      </c>
      <c r="B50" s="117" t="str">
        <f t="shared" si="14"/>
        <v/>
      </c>
      <c r="C50" s="117" t="str">
        <f t="shared" si="15"/>
        <v/>
      </c>
      <c r="D50" s="117" t="str">
        <f t="shared" si="16"/>
        <v/>
      </c>
      <c r="E50" s="117" t="str">
        <f t="shared" si="17"/>
        <v/>
      </c>
      <c r="F50" s="117" t="str">
        <f t="shared" si="18"/>
        <v/>
      </c>
      <c r="G50" s="117" t="str">
        <f t="shared" si="19"/>
        <v/>
      </c>
      <c r="H50" s="117" t="str">
        <f t="shared" si="20"/>
        <v/>
      </c>
      <c r="I50" s="117" t="str">
        <f t="shared" si="21"/>
        <v/>
      </c>
      <c r="J50" s="117" t="str">
        <f t="shared" si="22"/>
        <v/>
      </c>
      <c r="K50" s="108" t="str">
        <f t="shared" si="23"/>
        <v/>
      </c>
      <c r="L50" s="108" t="str">
        <f t="shared" si="24"/>
        <v/>
      </c>
      <c r="M50" s="108" t="str">
        <f t="shared" si="25"/>
        <v/>
      </c>
      <c r="N50" s="118" t="str">
        <f t="shared" si="26"/>
        <v/>
      </c>
      <c r="O50" s="118" t="str">
        <f t="shared" si="27"/>
        <v/>
      </c>
    </row>
    <row r="51" spans="1:15" ht="12.75" customHeight="1" x14ac:dyDescent="0.2">
      <c r="A51" s="71">
        <v>50</v>
      </c>
      <c r="B51" s="117" t="str">
        <f t="shared" si="14"/>
        <v/>
      </c>
      <c r="C51" s="117" t="str">
        <f t="shared" si="15"/>
        <v/>
      </c>
      <c r="D51" s="117" t="str">
        <f t="shared" si="16"/>
        <v/>
      </c>
      <c r="E51" s="117" t="str">
        <f t="shared" si="17"/>
        <v/>
      </c>
      <c r="F51" s="117" t="str">
        <f t="shared" si="18"/>
        <v/>
      </c>
      <c r="G51" s="117" t="str">
        <f t="shared" si="19"/>
        <v/>
      </c>
      <c r="H51" s="117" t="str">
        <f t="shared" si="20"/>
        <v/>
      </c>
      <c r="I51" s="117" t="str">
        <f t="shared" si="21"/>
        <v/>
      </c>
      <c r="J51" s="117" t="str">
        <f t="shared" si="22"/>
        <v/>
      </c>
      <c r="K51" s="108" t="str">
        <f t="shared" si="23"/>
        <v/>
      </c>
      <c r="L51" s="108" t="str">
        <f t="shared" si="24"/>
        <v/>
      </c>
      <c r="M51" s="108" t="str">
        <f t="shared" si="25"/>
        <v/>
      </c>
      <c r="N51" s="118" t="str">
        <f t="shared" si="26"/>
        <v/>
      </c>
      <c r="O51" s="118" t="str">
        <f t="shared" si="27"/>
        <v/>
      </c>
    </row>
    <row r="52" spans="1:15" ht="12.75" customHeight="1" x14ac:dyDescent="0.2">
      <c r="A52" s="71">
        <v>51</v>
      </c>
      <c r="B52" s="117" t="str">
        <f t="shared" si="14"/>
        <v/>
      </c>
      <c r="C52" s="117" t="str">
        <f t="shared" si="15"/>
        <v/>
      </c>
      <c r="D52" s="117" t="str">
        <f t="shared" si="16"/>
        <v/>
      </c>
      <c r="E52" s="117" t="str">
        <f t="shared" si="17"/>
        <v/>
      </c>
      <c r="F52" s="117" t="str">
        <f t="shared" si="18"/>
        <v/>
      </c>
      <c r="G52" s="117" t="str">
        <f t="shared" si="19"/>
        <v/>
      </c>
      <c r="H52" s="117" t="str">
        <f t="shared" si="20"/>
        <v/>
      </c>
      <c r="I52" s="117" t="str">
        <f t="shared" si="21"/>
        <v/>
      </c>
      <c r="J52" s="117" t="str">
        <f t="shared" si="22"/>
        <v/>
      </c>
      <c r="K52" s="108" t="str">
        <f t="shared" si="23"/>
        <v/>
      </c>
      <c r="L52" s="108" t="str">
        <f t="shared" si="24"/>
        <v/>
      </c>
      <c r="M52" s="108" t="str">
        <f t="shared" si="25"/>
        <v/>
      </c>
      <c r="N52" s="118" t="str">
        <f t="shared" si="26"/>
        <v/>
      </c>
      <c r="O52" s="118" t="str">
        <f t="shared" si="27"/>
        <v/>
      </c>
    </row>
    <row r="53" spans="1:15" ht="12.75" customHeight="1" x14ac:dyDescent="0.2">
      <c r="A53" s="71">
        <v>52</v>
      </c>
      <c r="B53" s="117" t="str">
        <f t="shared" si="14"/>
        <v/>
      </c>
      <c r="C53" s="117" t="str">
        <f t="shared" si="15"/>
        <v/>
      </c>
      <c r="D53" s="117" t="str">
        <f t="shared" si="16"/>
        <v/>
      </c>
      <c r="E53" s="117" t="str">
        <f t="shared" si="17"/>
        <v/>
      </c>
      <c r="F53" s="117" t="str">
        <f t="shared" si="18"/>
        <v/>
      </c>
      <c r="G53" s="117" t="str">
        <f t="shared" si="19"/>
        <v/>
      </c>
      <c r="H53" s="117" t="str">
        <f t="shared" si="20"/>
        <v/>
      </c>
      <c r="I53" s="117" t="str">
        <f t="shared" si="21"/>
        <v/>
      </c>
      <c r="J53" s="117" t="str">
        <f t="shared" si="22"/>
        <v/>
      </c>
      <c r="K53" s="108" t="str">
        <f t="shared" si="23"/>
        <v/>
      </c>
      <c r="L53" s="108" t="str">
        <f t="shared" si="24"/>
        <v/>
      </c>
      <c r="M53" s="108" t="str">
        <f t="shared" si="25"/>
        <v/>
      </c>
      <c r="N53" s="118" t="str">
        <f t="shared" si="26"/>
        <v/>
      </c>
      <c r="O53" s="118" t="str">
        <f t="shared" si="27"/>
        <v/>
      </c>
    </row>
    <row r="54" spans="1:15" ht="12.75" customHeight="1" x14ac:dyDescent="0.2">
      <c r="A54" s="71">
        <v>53</v>
      </c>
      <c r="B54" s="117" t="str">
        <f t="shared" si="14"/>
        <v/>
      </c>
      <c r="C54" s="117" t="str">
        <f t="shared" si="15"/>
        <v/>
      </c>
      <c r="D54" s="117" t="str">
        <f t="shared" si="16"/>
        <v/>
      </c>
      <c r="E54" s="117" t="str">
        <f t="shared" si="17"/>
        <v/>
      </c>
      <c r="F54" s="117" t="str">
        <f t="shared" si="18"/>
        <v/>
      </c>
      <c r="G54" s="117" t="str">
        <f t="shared" si="19"/>
        <v/>
      </c>
      <c r="H54" s="117" t="str">
        <f t="shared" si="20"/>
        <v/>
      </c>
      <c r="I54" s="117" t="str">
        <f t="shared" si="21"/>
        <v/>
      </c>
      <c r="J54" s="117" t="str">
        <f t="shared" si="22"/>
        <v/>
      </c>
      <c r="K54" s="108" t="str">
        <f t="shared" si="23"/>
        <v/>
      </c>
      <c r="L54" s="108" t="str">
        <f t="shared" si="24"/>
        <v/>
      </c>
      <c r="M54" s="108" t="str">
        <f t="shared" si="25"/>
        <v/>
      </c>
      <c r="N54" s="118" t="str">
        <f t="shared" si="26"/>
        <v/>
      </c>
      <c r="O54" s="118" t="str">
        <f t="shared" si="27"/>
        <v/>
      </c>
    </row>
    <row r="55" spans="1:15" ht="12.75" customHeight="1" x14ac:dyDescent="0.2">
      <c r="A55" s="71">
        <v>54</v>
      </c>
      <c r="B55" s="117" t="str">
        <f t="shared" si="14"/>
        <v/>
      </c>
      <c r="C55" s="117" t="str">
        <f t="shared" si="15"/>
        <v/>
      </c>
      <c r="D55" s="117" t="str">
        <f t="shared" si="16"/>
        <v/>
      </c>
      <c r="E55" s="117" t="str">
        <f t="shared" si="17"/>
        <v/>
      </c>
      <c r="F55" s="117" t="str">
        <f t="shared" si="18"/>
        <v/>
      </c>
      <c r="G55" s="117" t="str">
        <f t="shared" si="19"/>
        <v/>
      </c>
      <c r="H55" s="117" t="str">
        <f t="shared" si="20"/>
        <v/>
      </c>
      <c r="I55" s="117" t="str">
        <f t="shared" si="21"/>
        <v/>
      </c>
      <c r="J55" s="117" t="str">
        <f t="shared" si="22"/>
        <v/>
      </c>
      <c r="K55" s="108" t="str">
        <f t="shared" si="23"/>
        <v/>
      </c>
      <c r="L55" s="108" t="str">
        <f t="shared" si="24"/>
        <v/>
      </c>
      <c r="M55" s="108" t="str">
        <f t="shared" si="25"/>
        <v/>
      </c>
      <c r="N55" s="118" t="str">
        <f t="shared" si="26"/>
        <v/>
      </c>
      <c r="O55" s="118" t="str">
        <f t="shared" si="27"/>
        <v/>
      </c>
    </row>
    <row r="56" spans="1:15" ht="12.75" customHeight="1" x14ac:dyDescent="0.2">
      <c r="A56" s="71">
        <v>55</v>
      </c>
      <c r="B56" s="117" t="str">
        <f t="shared" si="14"/>
        <v/>
      </c>
      <c r="C56" s="117" t="str">
        <f t="shared" si="15"/>
        <v/>
      </c>
      <c r="D56" s="117" t="str">
        <f t="shared" si="16"/>
        <v/>
      </c>
      <c r="E56" s="117" t="str">
        <f t="shared" si="17"/>
        <v/>
      </c>
      <c r="F56" s="117" t="str">
        <f t="shared" si="18"/>
        <v/>
      </c>
      <c r="G56" s="117" t="str">
        <f t="shared" si="19"/>
        <v/>
      </c>
      <c r="H56" s="117" t="str">
        <f t="shared" si="20"/>
        <v/>
      </c>
      <c r="I56" s="117" t="str">
        <f t="shared" si="21"/>
        <v/>
      </c>
      <c r="J56" s="117" t="str">
        <f t="shared" si="22"/>
        <v/>
      </c>
      <c r="K56" s="108" t="str">
        <f t="shared" si="23"/>
        <v/>
      </c>
      <c r="L56" s="108" t="str">
        <f t="shared" si="24"/>
        <v/>
      </c>
      <c r="M56" s="108" t="str">
        <f t="shared" si="25"/>
        <v/>
      </c>
      <c r="N56" s="118" t="str">
        <f t="shared" si="26"/>
        <v/>
      </c>
      <c r="O56" s="118" t="str">
        <f t="shared" si="27"/>
        <v/>
      </c>
    </row>
    <row r="57" spans="1:15" ht="12.75" customHeight="1" x14ac:dyDescent="0.2">
      <c r="A57" s="71">
        <v>56</v>
      </c>
      <c r="B57" s="117" t="str">
        <f t="shared" si="14"/>
        <v/>
      </c>
      <c r="C57" s="117" t="str">
        <f t="shared" si="15"/>
        <v/>
      </c>
      <c r="D57" s="117" t="str">
        <f t="shared" si="16"/>
        <v/>
      </c>
      <c r="E57" s="117" t="str">
        <f t="shared" si="17"/>
        <v/>
      </c>
      <c r="F57" s="117" t="str">
        <f t="shared" si="18"/>
        <v/>
      </c>
      <c r="G57" s="117" t="str">
        <f t="shared" si="19"/>
        <v/>
      </c>
      <c r="H57" s="117" t="str">
        <f t="shared" si="20"/>
        <v/>
      </c>
      <c r="I57" s="117" t="str">
        <f t="shared" si="21"/>
        <v/>
      </c>
      <c r="J57" s="117" t="str">
        <f t="shared" si="22"/>
        <v/>
      </c>
      <c r="K57" s="108" t="str">
        <f t="shared" si="23"/>
        <v/>
      </c>
      <c r="L57" s="108" t="str">
        <f t="shared" si="24"/>
        <v/>
      </c>
      <c r="M57" s="108" t="str">
        <f t="shared" si="25"/>
        <v/>
      </c>
      <c r="N57" s="118" t="str">
        <f t="shared" si="26"/>
        <v/>
      </c>
      <c r="O57" s="118" t="str">
        <f t="shared" si="27"/>
        <v/>
      </c>
    </row>
    <row r="58" spans="1:15" ht="12.75" customHeight="1" x14ac:dyDescent="0.2">
      <c r="A58" s="71">
        <v>57</v>
      </c>
      <c r="B58" s="117" t="str">
        <f t="shared" si="14"/>
        <v/>
      </c>
      <c r="C58" s="117" t="str">
        <f t="shared" si="15"/>
        <v/>
      </c>
      <c r="D58" s="117" t="str">
        <f t="shared" si="16"/>
        <v/>
      </c>
      <c r="E58" s="117" t="str">
        <f t="shared" si="17"/>
        <v/>
      </c>
      <c r="F58" s="117" t="str">
        <f t="shared" si="18"/>
        <v/>
      </c>
      <c r="G58" s="117" t="str">
        <f t="shared" si="19"/>
        <v/>
      </c>
      <c r="H58" s="117" t="str">
        <f t="shared" si="20"/>
        <v/>
      </c>
      <c r="I58" s="117" t="str">
        <f t="shared" si="21"/>
        <v/>
      </c>
      <c r="J58" s="117" t="str">
        <f t="shared" si="22"/>
        <v/>
      </c>
      <c r="K58" s="108" t="str">
        <f t="shared" si="23"/>
        <v/>
      </c>
      <c r="L58" s="108" t="str">
        <f t="shared" si="24"/>
        <v/>
      </c>
      <c r="M58" s="108" t="str">
        <f t="shared" si="25"/>
        <v/>
      </c>
      <c r="N58" s="118" t="str">
        <f t="shared" si="26"/>
        <v/>
      </c>
      <c r="O58" s="118" t="str">
        <f t="shared" si="27"/>
        <v/>
      </c>
    </row>
    <row r="59" spans="1:15" ht="12.75" customHeight="1" x14ac:dyDescent="0.2">
      <c r="A59" s="71">
        <v>58</v>
      </c>
      <c r="B59" s="117" t="str">
        <f t="shared" si="14"/>
        <v/>
      </c>
      <c r="C59" s="117" t="str">
        <f t="shared" si="15"/>
        <v/>
      </c>
      <c r="D59" s="117" t="str">
        <f t="shared" si="16"/>
        <v/>
      </c>
      <c r="E59" s="117" t="str">
        <f t="shared" si="17"/>
        <v/>
      </c>
      <c r="F59" s="117" t="str">
        <f t="shared" si="18"/>
        <v/>
      </c>
      <c r="G59" s="117" t="str">
        <f t="shared" si="19"/>
        <v/>
      </c>
      <c r="H59" s="117" t="str">
        <f t="shared" si="20"/>
        <v/>
      </c>
      <c r="I59" s="117" t="str">
        <f t="shared" si="21"/>
        <v/>
      </c>
      <c r="J59" s="117" t="str">
        <f t="shared" si="22"/>
        <v/>
      </c>
      <c r="K59" s="108" t="str">
        <f t="shared" si="23"/>
        <v/>
      </c>
      <c r="L59" s="108" t="str">
        <f t="shared" si="24"/>
        <v/>
      </c>
      <c r="M59" s="108" t="str">
        <f t="shared" si="25"/>
        <v/>
      </c>
      <c r="N59" s="118" t="str">
        <f t="shared" si="26"/>
        <v/>
      </c>
      <c r="O59" s="118" t="str">
        <f t="shared" si="27"/>
        <v/>
      </c>
    </row>
    <row r="60" spans="1:15" ht="12.75" customHeight="1" x14ac:dyDescent="0.2">
      <c r="A60" s="71">
        <v>59</v>
      </c>
      <c r="B60" s="117" t="str">
        <f t="shared" si="14"/>
        <v/>
      </c>
      <c r="C60" s="117" t="str">
        <f t="shared" si="15"/>
        <v/>
      </c>
      <c r="D60" s="117" t="str">
        <f t="shared" si="16"/>
        <v/>
      </c>
      <c r="E60" s="117" t="str">
        <f t="shared" si="17"/>
        <v/>
      </c>
      <c r="F60" s="117" t="str">
        <f t="shared" si="18"/>
        <v/>
      </c>
      <c r="G60" s="117" t="str">
        <f t="shared" si="19"/>
        <v/>
      </c>
      <c r="H60" s="117" t="str">
        <f t="shared" si="20"/>
        <v/>
      </c>
      <c r="I60" s="117" t="str">
        <f t="shared" si="21"/>
        <v/>
      </c>
      <c r="J60" s="117" t="str">
        <f t="shared" si="22"/>
        <v/>
      </c>
      <c r="K60" s="108" t="str">
        <f t="shared" si="23"/>
        <v/>
      </c>
      <c r="L60" s="108" t="str">
        <f t="shared" si="24"/>
        <v/>
      </c>
      <c r="M60" s="108" t="str">
        <f t="shared" si="25"/>
        <v/>
      </c>
      <c r="N60" s="118" t="str">
        <f t="shared" si="26"/>
        <v/>
      </c>
      <c r="O60" s="118" t="str">
        <f t="shared" si="27"/>
        <v/>
      </c>
    </row>
    <row r="61" spans="1:15" ht="12.75" customHeight="1" x14ac:dyDescent="0.2">
      <c r="A61" s="71">
        <v>60</v>
      </c>
      <c r="B61" s="117" t="str">
        <f t="shared" si="14"/>
        <v/>
      </c>
      <c r="C61" s="117" t="str">
        <f t="shared" si="15"/>
        <v/>
      </c>
      <c r="D61" s="117" t="str">
        <f t="shared" si="16"/>
        <v/>
      </c>
      <c r="E61" s="117" t="str">
        <f t="shared" si="17"/>
        <v/>
      </c>
      <c r="F61" s="117" t="str">
        <f t="shared" si="18"/>
        <v/>
      </c>
      <c r="G61" s="117" t="str">
        <f t="shared" si="19"/>
        <v/>
      </c>
      <c r="H61" s="117" t="str">
        <f t="shared" si="20"/>
        <v/>
      </c>
      <c r="I61" s="117" t="str">
        <f t="shared" si="21"/>
        <v/>
      </c>
      <c r="J61" s="117" t="str">
        <f t="shared" si="22"/>
        <v/>
      </c>
      <c r="K61" s="108" t="str">
        <f t="shared" si="23"/>
        <v/>
      </c>
      <c r="L61" s="108" t="str">
        <f t="shared" si="24"/>
        <v/>
      </c>
      <c r="M61" s="108" t="str">
        <f t="shared" si="25"/>
        <v/>
      </c>
      <c r="N61" s="118" t="str">
        <f t="shared" si="26"/>
        <v/>
      </c>
      <c r="O61" s="118" t="str">
        <f t="shared" si="27"/>
        <v/>
      </c>
    </row>
    <row r="62" spans="1:15" ht="12.75" customHeight="1" x14ac:dyDescent="0.2">
      <c r="A62" s="71">
        <v>61</v>
      </c>
      <c r="B62" s="117" t="str">
        <f t="shared" si="14"/>
        <v/>
      </c>
      <c r="C62" s="117" t="str">
        <f t="shared" si="15"/>
        <v/>
      </c>
      <c r="D62" s="117" t="str">
        <f t="shared" si="16"/>
        <v/>
      </c>
      <c r="E62" s="117" t="str">
        <f t="shared" si="17"/>
        <v/>
      </c>
      <c r="F62" s="117" t="str">
        <f t="shared" si="18"/>
        <v/>
      </c>
      <c r="G62" s="117" t="str">
        <f t="shared" si="19"/>
        <v/>
      </c>
      <c r="H62" s="117" t="str">
        <f t="shared" si="20"/>
        <v/>
      </c>
      <c r="I62" s="117" t="str">
        <f t="shared" si="21"/>
        <v/>
      </c>
      <c r="J62" s="117" t="str">
        <f t="shared" si="22"/>
        <v/>
      </c>
      <c r="K62" s="108" t="str">
        <f t="shared" si="23"/>
        <v/>
      </c>
      <c r="L62" s="108" t="str">
        <f t="shared" si="24"/>
        <v/>
      </c>
      <c r="M62" s="108" t="str">
        <f t="shared" si="25"/>
        <v/>
      </c>
      <c r="N62" s="118" t="str">
        <f t="shared" si="26"/>
        <v/>
      </c>
      <c r="O62" s="118" t="str">
        <f t="shared" si="27"/>
        <v/>
      </c>
    </row>
    <row r="63" spans="1:15" ht="12.75" customHeight="1" x14ac:dyDescent="0.2">
      <c r="A63" s="71">
        <v>62</v>
      </c>
      <c r="B63" s="117" t="str">
        <f t="shared" si="14"/>
        <v/>
      </c>
      <c r="C63" s="117" t="str">
        <f t="shared" si="15"/>
        <v/>
      </c>
      <c r="D63" s="117" t="str">
        <f t="shared" si="16"/>
        <v/>
      </c>
      <c r="E63" s="117" t="str">
        <f t="shared" si="17"/>
        <v/>
      </c>
      <c r="F63" s="117" t="str">
        <f t="shared" si="18"/>
        <v/>
      </c>
      <c r="G63" s="117" t="str">
        <f t="shared" si="19"/>
        <v/>
      </c>
      <c r="H63" s="117" t="str">
        <f t="shared" si="20"/>
        <v/>
      </c>
      <c r="I63" s="117" t="str">
        <f t="shared" si="21"/>
        <v/>
      </c>
      <c r="J63" s="117" t="str">
        <f t="shared" si="22"/>
        <v/>
      </c>
      <c r="K63" s="108" t="str">
        <f t="shared" si="23"/>
        <v/>
      </c>
      <c r="L63" s="108" t="str">
        <f t="shared" si="24"/>
        <v/>
      </c>
      <c r="M63" s="108" t="str">
        <f t="shared" si="25"/>
        <v/>
      </c>
      <c r="N63" s="118" t="str">
        <f t="shared" si="26"/>
        <v/>
      </c>
      <c r="O63" s="118" t="str">
        <f t="shared" si="27"/>
        <v/>
      </c>
    </row>
    <row r="64" spans="1:15" ht="12.75" customHeight="1" x14ac:dyDescent="0.2">
      <c r="A64" s="71">
        <v>63</v>
      </c>
      <c r="B64" s="117" t="str">
        <f t="shared" si="14"/>
        <v/>
      </c>
      <c r="C64" s="117" t="str">
        <f t="shared" si="15"/>
        <v/>
      </c>
      <c r="D64" s="117" t="str">
        <f t="shared" si="16"/>
        <v/>
      </c>
      <c r="E64" s="117" t="str">
        <f t="shared" si="17"/>
        <v/>
      </c>
      <c r="F64" s="117" t="str">
        <f t="shared" si="18"/>
        <v/>
      </c>
      <c r="G64" s="117" t="str">
        <f t="shared" si="19"/>
        <v/>
      </c>
      <c r="H64" s="117" t="str">
        <f t="shared" si="20"/>
        <v/>
      </c>
      <c r="I64" s="117" t="str">
        <f t="shared" si="21"/>
        <v/>
      </c>
      <c r="J64" s="117" t="str">
        <f t="shared" si="22"/>
        <v/>
      </c>
      <c r="K64" s="108" t="str">
        <f t="shared" si="23"/>
        <v/>
      </c>
      <c r="L64" s="108" t="str">
        <f t="shared" si="24"/>
        <v/>
      </c>
      <c r="M64" s="108" t="str">
        <f t="shared" si="25"/>
        <v/>
      </c>
      <c r="N64" s="118" t="str">
        <f t="shared" si="26"/>
        <v/>
      </c>
      <c r="O64" s="118" t="str">
        <f t="shared" si="27"/>
        <v/>
      </c>
    </row>
    <row r="65" spans="1:15" ht="12.75" customHeight="1" x14ac:dyDescent="0.2">
      <c r="A65" s="71">
        <v>64</v>
      </c>
      <c r="B65" s="117" t="str">
        <f t="shared" si="14"/>
        <v/>
      </c>
      <c r="C65" s="117" t="str">
        <f t="shared" si="15"/>
        <v/>
      </c>
      <c r="D65" s="117" t="str">
        <f t="shared" si="16"/>
        <v/>
      </c>
      <c r="E65" s="117" t="str">
        <f t="shared" si="17"/>
        <v/>
      </c>
      <c r="F65" s="117" t="str">
        <f t="shared" si="18"/>
        <v/>
      </c>
      <c r="G65" s="117" t="str">
        <f t="shared" si="19"/>
        <v/>
      </c>
      <c r="H65" s="117" t="str">
        <f t="shared" si="20"/>
        <v/>
      </c>
      <c r="I65" s="117" t="str">
        <f t="shared" si="21"/>
        <v/>
      </c>
      <c r="J65" s="117" t="str">
        <f t="shared" si="22"/>
        <v/>
      </c>
      <c r="K65" s="108" t="str">
        <f t="shared" si="23"/>
        <v/>
      </c>
      <c r="L65" s="108" t="str">
        <f t="shared" si="24"/>
        <v/>
      </c>
      <c r="M65" s="108" t="str">
        <f t="shared" si="25"/>
        <v/>
      </c>
      <c r="N65" s="118" t="str">
        <f t="shared" si="26"/>
        <v/>
      </c>
      <c r="O65" s="118" t="str">
        <f t="shared" si="27"/>
        <v/>
      </c>
    </row>
    <row r="66" spans="1:15" ht="12.75" customHeight="1" x14ac:dyDescent="0.2">
      <c r="A66" s="71">
        <v>65</v>
      </c>
      <c r="B66" s="117" t="str">
        <f t="shared" ref="B66:B81" si="28">IF(ISERROR(VLOOKUP($A66,男子,5,0)),"",VLOOKUP($A66,男子,6,0))</f>
        <v/>
      </c>
      <c r="C66" s="117" t="str">
        <f t="shared" ref="C66:C81" si="29">IF($B66="","",VLOOKUP($A66,男子,7+1,0))</f>
        <v/>
      </c>
      <c r="D66" s="117" t="str">
        <f t="shared" ref="D66:D81" si="30">IF($B66="","",VLOOKUP($A66,男子,8+1,0))</f>
        <v/>
      </c>
      <c r="E66" s="117" t="str">
        <f t="shared" ref="E66:E81" si="31">IF($B66="","",VLOOKUP($A66,男子,11+1,0))</f>
        <v/>
      </c>
      <c r="F66" s="117" t="str">
        <f t="shared" ref="F66:F81" si="32">IF($B66="","",VLOOKUP($A66,男子,12+1,0))</f>
        <v/>
      </c>
      <c r="G66" s="117" t="str">
        <f t="shared" ref="G66:G81" si="33">IF($B66="","",VLOOKUP($A66,男子,13+1,0))</f>
        <v/>
      </c>
      <c r="H66" s="117" t="str">
        <f t="shared" ref="H66:H81" si="34">IF($B66="","",VLOOKUP($A66,男子,14+1,0))</f>
        <v/>
      </c>
      <c r="I66" s="117" t="str">
        <f t="shared" ref="I66:I81" si="35">IF($B66="","",VLOOKUP($A66,男子,15+1,0))</f>
        <v/>
      </c>
      <c r="J66" s="117" t="str">
        <f t="shared" ref="J66:J81" si="36">IF($B66="","",VLOOKUP($A66,男子,16+1,0))</f>
        <v/>
      </c>
      <c r="K66" s="108" t="str">
        <f t="shared" ref="K66:K81" si="37">IF($B66="","",IF(VLOOKUP($A66,男子,17+1,0)="","",VLOOKUP($A66,男子,17+1,0)))</f>
        <v/>
      </c>
      <c r="L66" s="108" t="str">
        <f t="shared" ref="L66:L81" si="38">IF($B66="","",IF(VLOOKUP($A66,男子,21+1,0)="","",VLOOKUP($A66,男子,21+1,0)))</f>
        <v/>
      </c>
      <c r="M66" s="108" t="str">
        <f t="shared" ref="M66:M81" si="39">IF($B66="","",IF(VLOOKUP($A66,男子,25+1,0)="","",VLOOKUP($A66,男子,25+1,0)))</f>
        <v/>
      </c>
      <c r="N66" s="118" t="str">
        <f t="shared" ref="N66:N81" si="40">IF($B66="","",IF(VLOOKUP($A66,男子,29+1,0)="","",VLOOKUP($A66,男子,29+1,0)))</f>
        <v/>
      </c>
      <c r="O66" s="118" t="str">
        <f t="shared" ref="O66:O81" si="41">IF($B66="","",IF(VLOOKUP($A66,男子,33+1,0)="","",VLOOKUP($A66,男子,33+1,0)))</f>
        <v/>
      </c>
    </row>
    <row r="67" spans="1:15" ht="12.75" customHeight="1" x14ac:dyDescent="0.2">
      <c r="A67" s="71">
        <v>66</v>
      </c>
      <c r="B67" s="117" t="str">
        <f t="shared" si="28"/>
        <v/>
      </c>
      <c r="C67" s="117" t="str">
        <f t="shared" si="29"/>
        <v/>
      </c>
      <c r="D67" s="117" t="str">
        <f t="shared" si="30"/>
        <v/>
      </c>
      <c r="E67" s="117" t="str">
        <f t="shared" si="31"/>
        <v/>
      </c>
      <c r="F67" s="117" t="str">
        <f t="shared" si="32"/>
        <v/>
      </c>
      <c r="G67" s="117" t="str">
        <f t="shared" si="33"/>
        <v/>
      </c>
      <c r="H67" s="117" t="str">
        <f t="shared" si="34"/>
        <v/>
      </c>
      <c r="I67" s="117" t="str">
        <f t="shared" si="35"/>
        <v/>
      </c>
      <c r="J67" s="117" t="str">
        <f t="shared" si="36"/>
        <v/>
      </c>
      <c r="K67" s="108" t="str">
        <f t="shared" si="37"/>
        <v/>
      </c>
      <c r="L67" s="108" t="str">
        <f t="shared" si="38"/>
        <v/>
      </c>
      <c r="M67" s="108" t="str">
        <f t="shared" si="39"/>
        <v/>
      </c>
      <c r="N67" s="118" t="str">
        <f t="shared" si="40"/>
        <v/>
      </c>
      <c r="O67" s="118" t="str">
        <f t="shared" si="41"/>
        <v/>
      </c>
    </row>
    <row r="68" spans="1:15" ht="12.75" customHeight="1" x14ac:dyDescent="0.2">
      <c r="A68" s="71">
        <v>67</v>
      </c>
      <c r="B68" s="117" t="str">
        <f t="shared" si="28"/>
        <v/>
      </c>
      <c r="C68" s="117" t="str">
        <f t="shared" si="29"/>
        <v/>
      </c>
      <c r="D68" s="117" t="str">
        <f t="shared" si="30"/>
        <v/>
      </c>
      <c r="E68" s="117" t="str">
        <f t="shared" si="31"/>
        <v/>
      </c>
      <c r="F68" s="117" t="str">
        <f t="shared" si="32"/>
        <v/>
      </c>
      <c r="G68" s="117" t="str">
        <f t="shared" si="33"/>
        <v/>
      </c>
      <c r="H68" s="117" t="str">
        <f t="shared" si="34"/>
        <v/>
      </c>
      <c r="I68" s="117" t="str">
        <f t="shared" si="35"/>
        <v/>
      </c>
      <c r="J68" s="117" t="str">
        <f t="shared" si="36"/>
        <v/>
      </c>
      <c r="K68" s="108" t="str">
        <f t="shared" si="37"/>
        <v/>
      </c>
      <c r="L68" s="108" t="str">
        <f t="shared" si="38"/>
        <v/>
      </c>
      <c r="M68" s="108" t="str">
        <f t="shared" si="39"/>
        <v/>
      </c>
      <c r="N68" s="118" t="str">
        <f t="shared" si="40"/>
        <v/>
      </c>
      <c r="O68" s="118" t="str">
        <f t="shared" si="41"/>
        <v/>
      </c>
    </row>
    <row r="69" spans="1:15" ht="12.75" customHeight="1" x14ac:dyDescent="0.2">
      <c r="A69" s="71">
        <v>68</v>
      </c>
      <c r="B69" s="117" t="str">
        <f t="shared" si="28"/>
        <v/>
      </c>
      <c r="C69" s="117" t="str">
        <f t="shared" si="29"/>
        <v/>
      </c>
      <c r="D69" s="117" t="str">
        <f t="shared" si="30"/>
        <v/>
      </c>
      <c r="E69" s="117" t="str">
        <f t="shared" si="31"/>
        <v/>
      </c>
      <c r="F69" s="117" t="str">
        <f t="shared" si="32"/>
        <v/>
      </c>
      <c r="G69" s="117" t="str">
        <f t="shared" si="33"/>
        <v/>
      </c>
      <c r="H69" s="117" t="str">
        <f t="shared" si="34"/>
        <v/>
      </c>
      <c r="I69" s="117" t="str">
        <f t="shared" si="35"/>
        <v/>
      </c>
      <c r="J69" s="117" t="str">
        <f t="shared" si="36"/>
        <v/>
      </c>
      <c r="K69" s="108" t="str">
        <f t="shared" si="37"/>
        <v/>
      </c>
      <c r="L69" s="108" t="str">
        <f t="shared" si="38"/>
        <v/>
      </c>
      <c r="M69" s="108" t="str">
        <f t="shared" si="39"/>
        <v/>
      </c>
      <c r="N69" s="118" t="str">
        <f t="shared" si="40"/>
        <v/>
      </c>
      <c r="O69" s="118" t="str">
        <f t="shared" si="41"/>
        <v/>
      </c>
    </row>
    <row r="70" spans="1:15" ht="12.75" customHeight="1" x14ac:dyDescent="0.2">
      <c r="A70" s="71">
        <v>69</v>
      </c>
      <c r="B70" s="117" t="str">
        <f t="shared" si="28"/>
        <v/>
      </c>
      <c r="C70" s="117" t="str">
        <f t="shared" si="29"/>
        <v/>
      </c>
      <c r="D70" s="117" t="str">
        <f t="shared" si="30"/>
        <v/>
      </c>
      <c r="E70" s="117" t="str">
        <f t="shared" si="31"/>
        <v/>
      </c>
      <c r="F70" s="117" t="str">
        <f t="shared" si="32"/>
        <v/>
      </c>
      <c r="G70" s="117" t="str">
        <f t="shared" si="33"/>
        <v/>
      </c>
      <c r="H70" s="117" t="str">
        <f t="shared" si="34"/>
        <v/>
      </c>
      <c r="I70" s="117" t="str">
        <f t="shared" si="35"/>
        <v/>
      </c>
      <c r="J70" s="117" t="str">
        <f t="shared" si="36"/>
        <v/>
      </c>
      <c r="K70" s="108" t="str">
        <f t="shared" si="37"/>
        <v/>
      </c>
      <c r="L70" s="108" t="str">
        <f t="shared" si="38"/>
        <v/>
      </c>
      <c r="M70" s="108" t="str">
        <f t="shared" si="39"/>
        <v/>
      </c>
      <c r="N70" s="118" t="str">
        <f t="shared" si="40"/>
        <v/>
      </c>
      <c r="O70" s="118" t="str">
        <f t="shared" si="41"/>
        <v/>
      </c>
    </row>
    <row r="71" spans="1:15" ht="12.75" customHeight="1" x14ac:dyDescent="0.2">
      <c r="A71" s="71">
        <v>70</v>
      </c>
      <c r="B71" s="117" t="str">
        <f t="shared" si="28"/>
        <v/>
      </c>
      <c r="C71" s="117" t="str">
        <f t="shared" si="29"/>
        <v/>
      </c>
      <c r="D71" s="117" t="str">
        <f t="shared" si="30"/>
        <v/>
      </c>
      <c r="E71" s="117" t="str">
        <f t="shared" si="31"/>
        <v/>
      </c>
      <c r="F71" s="117" t="str">
        <f t="shared" si="32"/>
        <v/>
      </c>
      <c r="G71" s="117" t="str">
        <f t="shared" si="33"/>
        <v/>
      </c>
      <c r="H71" s="117" t="str">
        <f t="shared" si="34"/>
        <v/>
      </c>
      <c r="I71" s="117" t="str">
        <f t="shared" si="35"/>
        <v/>
      </c>
      <c r="J71" s="117" t="str">
        <f t="shared" si="36"/>
        <v/>
      </c>
      <c r="K71" s="108" t="str">
        <f t="shared" si="37"/>
        <v/>
      </c>
      <c r="L71" s="108" t="str">
        <f t="shared" si="38"/>
        <v/>
      </c>
      <c r="M71" s="108" t="str">
        <f t="shared" si="39"/>
        <v/>
      </c>
      <c r="N71" s="118" t="str">
        <f t="shared" si="40"/>
        <v/>
      </c>
      <c r="O71" s="118" t="str">
        <f t="shared" si="41"/>
        <v/>
      </c>
    </row>
    <row r="72" spans="1:15" ht="12.75" customHeight="1" x14ac:dyDescent="0.2">
      <c r="A72" s="71">
        <v>71</v>
      </c>
      <c r="B72" s="117" t="str">
        <f t="shared" si="28"/>
        <v/>
      </c>
      <c r="C72" s="117" t="str">
        <f t="shared" si="29"/>
        <v/>
      </c>
      <c r="D72" s="117" t="str">
        <f t="shared" si="30"/>
        <v/>
      </c>
      <c r="E72" s="117" t="str">
        <f t="shared" si="31"/>
        <v/>
      </c>
      <c r="F72" s="117" t="str">
        <f t="shared" si="32"/>
        <v/>
      </c>
      <c r="G72" s="117" t="str">
        <f t="shared" si="33"/>
        <v/>
      </c>
      <c r="H72" s="117" t="str">
        <f t="shared" si="34"/>
        <v/>
      </c>
      <c r="I72" s="117" t="str">
        <f t="shared" si="35"/>
        <v/>
      </c>
      <c r="J72" s="117" t="str">
        <f t="shared" si="36"/>
        <v/>
      </c>
      <c r="K72" s="108" t="str">
        <f t="shared" si="37"/>
        <v/>
      </c>
      <c r="L72" s="108" t="str">
        <f t="shared" si="38"/>
        <v/>
      </c>
      <c r="M72" s="108" t="str">
        <f t="shared" si="39"/>
        <v/>
      </c>
      <c r="N72" s="118" t="str">
        <f t="shared" si="40"/>
        <v/>
      </c>
      <c r="O72" s="118" t="str">
        <f t="shared" si="41"/>
        <v/>
      </c>
    </row>
    <row r="73" spans="1:15" ht="12.75" customHeight="1" x14ac:dyDescent="0.2">
      <c r="A73" s="71">
        <v>72</v>
      </c>
      <c r="B73" s="117" t="str">
        <f t="shared" si="28"/>
        <v/>
      </c>
      <c r="C73" s="117" t="str">
        <f t="shared" si="29"/>
        <v/>
      </c>
      <c r="D73" s="117" t="str">
        <f t="shared" si="30"/>
        <v/>
      </c>
      <c r="E73" s="117" t="str">
        <f t="shared" si="31"/>
        <v/>
      </c>
      <c r="F73" s="117" t="str">
        <f t="shared" si="32"/>
        <v/>
      </c>
      <c r="G73" s="117" t="str">
        <f t="shared" si="33"/>
        <v/>
      </c>
      <c r="H73" s="117" t="str">
        <f t="shared" si="34"/>
        <v/>
      </c>
      <c r="I73" s="117" t="str">
        <f t="shared" si="35"/>
        <v/>
      </c>
      <c r="J73" s="117" t="str">
        <f t="shared" si="36"/>
        <v/>
      </c>
      <c r="K73" s="108" t="str">
        <f t="shared" si="37"/>
        <v/>
      </c>
      <c r="L73" s="108" t="str">
        <f t="shared" si="38"/>
        <v/>
      </c>
      <c r="M73" s="108" t="str">
        <f t="shared" si="39"/>
        <v/>
      </c>
      <c r="N73" s="118" t="str">
        <f t="shared" si="40"/>
        <v/>
      </c>
      <c r="O73" s="118" t="str">
        <f t="shared" si="41"/>
        <v/>
      </c>
    </row>
    <row r="74" spans="1:15" ht="12.75" customHeight="1" x14ac:dyDescent="0.2">
      <c r="A74" s="71">
        <v>73</v>
      </c>
      <c r="B74" s="117" t="str">
        <f t="shared" si="28"/>
        <v/>
      </c>
      <c r="C74" s="117" t="str">
        <f t="shared" si="29"/>
        <v/>
      </c>
      <c r="D74" s="117" t="str">
        <f t="shared" si="30"/>
        <v/>
      </c>
      <c r="E74" s="117" t="str">
        <f t="shared" si="31"/>
        <v/>
      </c>
      <c r="F74" s="117" t="str">
        <f t="shared" si="32"/>
        <v/>
      </c>
      <c r="G74" s="117" t="str">
        <f t="shared" si="33"/>
        <v/>
      </c>
      <c r="H74" s="117" t="str">
        <f t="shared" si="34"/>
        <v/>
      </c>
      <c r="I74" s="117" t="str">
        <f t="shared" si="35"/>
        <v/>
      </c>
      <c r="J74" s="117" t="str">
        <f t="shared" si="36"/>
        <v/>
      </c>
      <c r="K74" s="108" t="str">
        <f t="shared" si="37"/>
        <v/>
      </c>
      <c r="L74" s="108" t="str">
        <f t="shared" si="38"/>
        <v/>
      </c>
      <c r="M74" s="108" t="str">
        <f t="shared" si="39"/>
        <v/>
      </c>
      <c r="N74" s="118" t="str">
        <f t="shared" si="40"/>
        <v/>
      </c>
      <c r="O74" s="118" t="str">
        <f t="shared" si="41"/>
        <v/>
      </c>
    </row>
    <row r="75" spans="1:15" ht="12.75" customHeight="1" x14ac:dyDescent="0.2">
      <c r="A75" s="71">
        <v>74</v>
      </c>
      <c r="B75" s="117" t="str">
        <f t="shared" si="28"/>
        <v/>
      </c>
      <c r="C75" s="117" t="str">
        <f t="shared" si="29"/>
        <v/>
      </c>
      <c r="D75" s="117" t="str">
        <f t="shared" si="30"/>
        <v/>
      </c>
      <c r="E75" s="117" t="str">
        <f t="shared" si="31"/>
        <v/>
      </c>
      <c r="F75" s="117" t="str">
        <f t="shared" si="32"/>
        <v/>
      </c>
      <c r="G75" s="117" t="str">
        <f t="shared" si="33"/>
        <v/>
      </c>
      <c r="H75" s="117" t="str">
        <f t="shared" si="34"/>
        <v/>
      </c>
      <c r="I75" s="117" t="str">
        <f t="shared" si="35"/>
        <v/>
      </c>
      <c r="J75" s="117" t="str">
        <f t="shared" si="36"/>
        <v/>
      </c>
      <c r="K75" s="108" t="str">
        <f t="shared" si="37"/>
        <v/>
      </c>
      <c r="L75" s="108" t="str">
        <f t="shared" si="38"/>
        <v/>
      </c>
      <c r="M75" s="108" t="str">
        <f t="shared" si="39"/>
        <v/>
      </c>
      <c r="N75" s="118" t="str">
        <f t="shared" si="40"/>
        <v/>
      </c>
      <c r="O75" s="118" t="str">
        <f t="shared" si="41"/>
        <v/>
      </c>
    </row>
    <row r="76" spans="1:15" ht="12.75" customHeight="1" x14ac:dyDescent="0.2">
      <c r="A76" s="71">
        <v>75</v>
      </c>
      <c r="B76" s="117" t="str">
        <f t="shared" si="28"/>
        <v/>
      </c>
      <c r="C76" s="117" t="str">
        <f t="shared" si="29"/>
        <v/>
      </c>
      <c r="D76" s="117" t="str">
        <f t="shared" si="30"/>
        <v/>
      </c>
      <c r="E76" s="117" t="str">
        <f t="shared" si="31"/>
        <v/>
      </c>
      <c r="F76" s="117" t="str">
        <f t="shared" si="32"/>
        <v/>
      </c>
      <c r="G76" s="117" t="str">
        <f t="shared" si="33"/>
        <v/>
      </c>
      <c r="H76" s="117" t="str">
        <f t="shared" si="34"/>
        <v/>
      </c>
      <c r="I76" s="117" t="str">
        <f t="shared" si="35"/>
        <v/>
      </c>
      <c r="J76" s="117" t="str">
        <f t="shared" si="36"/>
        <v/>
      </c>
      <c r="K76" s="108" t="str">
        <f t="shared" si="37"/>
        <v/>
      </c>
      <c r="L76" s="108" t="str">
        <f t="shared" si="38"/>
        <v/>
      </c>
      <c r="M76" s="108" t="str">
        <f t="shared" si="39"/>
        <v/>
      </c>
      <c r="N76" s="118" t="str">
        <f t="shared" si="40"/>
        <v/>
      </c>
      <c r="O76" s="118" t="str">
        <f t="shared" si="41"/>
        <v/>
      </c>
    </row>
    <row r="77" spans="1:15" ht="12.75" customHeight="1" x14ac:dyDescent="0.2">
      <c r="A77" s="71">
        <v>76</v>
      </c>
      <c r="B77" s="117" t="str">
        <f t="shared" si="28"/>
        <v/>
      </c>
      <c r="C77" s="117" t="str">
        <f t="shared" si="29"/>
        <v/>
      </c>
      <c r="D77" s="117" t="str">
        <f t="shared" si="30"/>
        <v/>
      </c>
      <c r="E77" s="117" t="str">
        <f t="shared" si="31"/>
        <v/>
      </c>
      <c r="F77" s="117" t="str">
        <f t="shared" si="32"/>
        <v/>
      </c>
      <c r="G77" s="117" t="str">
        <f t="shared" si="33"/>
        <v/>
      </c>
      <c r="H77" s="117" t="str">
        <f t="shared" si="34"/>
        <v/>
      </c>
      <c r="I77" s="117" t="str">
        <f t="shared" si="35"/>
        <v/>
      </c>
      <c r="J77" s="117" t="str">
        <f t="shared" si="36"/>
        <v/>
      </c>
      <c r="K77" s="108" t="str">
        <f t="shared" si="37"/>
        <v/>
      </c>
      <c r="L77" s="108" t="str">
        <f t="shared" si="38"/>
        <v/>
      </c>
      <c r="M77" s="108" t="str">
        <f t="shared" si="39"/>
        <v/>
      </c>
      <c r="N77" s="118" t="str">
        <f t="shared" si="40"/>
        <v/>
      </c>
      <c r="O77" s="118" t="str">
        <f t="shared" si="41"/>
        <v/>
      </c>
    </row>
    <row r="78" spans="1:15" ht="12.75" customHeight="1" x14ac:dyDescent="0.2">
      <c r="A78" s="71">
        <v>77</v>
      </c>
      <c r="B78" s="117" t="str">
        <f t="shared" si="28"/>
        <v/>
      </c>
      <c r="C78" s="117" t="str">
        <f t="shared" si="29"/>
        <v/>
      </c>
      <c r="D78" s="117" t="str">
        <f t="shared" si="30"/>
        <v/>
      </c>
      <c r="E78" s="117" t="str">
        <f t="shared" si="31"/>
        <v/>
      </c>
      <c r="F78" s="117" t="str">
        <f t="shared" si="32"/>
        <v/>
      </c>
      <c r="G78" s="117" t="str">
        <f t="shared" si="33"/>
        <v/>
      </c>
      <c r="H78" s="117" t="str">
        <f t="shared" si="34"/>
        <v/>
      </c>
      <c r="I78" s="117" t="str">
        <f t="shared" si="35"/>
        <v/>
      </c>
      <c r="J78" s="117" t="str">
        <f t="shared" si="36"/>
        <v/>
      </c>
      <c r="K78" s="108" t="str">
        <f t="shared" si="37"/>
        <v/>
      </c>
      <c r="L78" s="108" t="str">
        <f t="shared" si="38"/>
        <v/>
      </c>
      <c r="M78" s="108" t="str">
        <f t="shared" si="39"/>
        <v/>
      </c>
      <c r="N78" s="118" t="str">
        <f t="shared" si="40"/>
        <v/>
      </c>
      <c r="O78" s="118" t="str">
        <f t="shared" si="41"/>
        <v/>
      </c>
    </row>
    <row r="79" spans="1:15" ht="12.75" customHeight="1" x14ac:dyDescent="0.2">
      <c r="A79" s="71">
        <v>78</v>
      </c>
      <c r="B79" s="117" t="str">
        <f t="shared" si="28"/>
        <v/>
      </c>
      <c r="C79" s="117" t="str">
        <f t="shared" si="29"/>
        <v/>
      </c>
      <c r="D79" s="117" t="str">
        <f t="shared" si="30"/>
        <v/>
      </c>
      <c r="E79" s="117" t="str">
        <f t="shared" si="31"/>
        <v/>
      </c>
      <c r="F79" s="117" t="str">
        <f t="shared" si="32"/>
        <v/>
      </c>
      <c r="G79" s="117" t="str">
        <f t="shared" si="33"/>
        <v/>
      </c>
      <c r="H79" s="117" t="str">
        <f t="shared" si="34"/>
        <v/>
      </c>
      <c r="I79" s="117" t="str">
        <f t="shared" si="35"/>
        <v/>
      </c>
      <c r="J79" s="117" t="str">
        <f t="shared" si="36"/>
        <v/>
      </c>
      <c r="K79" s="108" t="str">
        <f t="shared" si="37"/>
        <v/>
      </c>
      <c r="L79" s="108" t="str">
        <f t="shared" si="38"/>
        <v/>
      </c>
      <c r="M79" s="108" t="str">
        <f t="shared" si="39"/>
        <v/>
      </c>
      <c r="N79" s="118" t="str">
        <f t="shared" si="40"/>
        <v/>
      </c>
      <c r="O79" s="118" t="str">
        <f t="shared" si="41"/>
        <v/>
      </c>
    </row>
    <row r="80" spans="1:15" ht="12.75" customHeight="1" x14ac:dyDescent="0.2">
      <c r="A80" s="71">
        <v>79</v>
      </c>
      <c r="B80" s="117" t="str">
        <f t="shared" si="28"/>
        <v/>
      </c>
      <c r="C80" s="117" t="str">
        <f t="shared" si="29"/>
        <v/>
      </c>
      <c r="D80" s="117" t="str">
        <f t="shared" si="30"/>
        <v/>
      </c>
      <c r="E80" s="117" t="str">
        <f t="shared" si="31"/>
        <v/>
      </c>
      <c r="F80" s="117" t="str">
        <f t="shared" si="32"/>
        <v/>
      </c>
      <c r="G80" s="117" t="str">
        <f t="shared" si="33"/>
        <v/>
      </c>
      <c r="H80" s="117" t="str">
        <f t="shared" si="34"/>
        <v/>
      </c>
      <c r="I80" s="117" t="str">
        <f t="shared" si="35"/>
        <v/>
      </c>
      <c r="J80" s="117" t="str">
        <f t="shared" si="36"/>
        <v/>
      </c>
      <c r="K80" s="108" t="str">
        <f t="shared" si="37"/>
        <v/>
      </c>
      <c r="L80" s="108" t="str">
        <f t="shared" si="38"/>
        <v/>
      </c>
      <c r="M80" s="108" t="str">
        <f t="shared" si="39"/>
        <v/>
      </c>
      <c r="N80" s="118" t="str">
        <f t="shared" si="40"/>
        <v/>
      </c>
      <c r="O80" s="118" t="str">
        <f t="shared" si="41"/>
        <v/>
      </c>
    </row>
    <row r="81" spans="1:15" ht="12.75" customHeight="1" x14ac:dyDescent="0.2">
      <c r="A81" s="71">
        <v>80</v>
      </c>
      <c r="B81" s="117" t="str">
        <f t="shared" si="28"/>
        <v/>
      </c>
      <c r="C81" s="117" t="str">
        <f t="shared" si="29"/>
        <v/>
      </c>
      <c r="D81" s="117" t="str">
        <f t="shared" si="30"/>
        <v/>
      </c>
      <c r="E81" s="117" t="str">
        <f t="shared" si="31"/>
        <v/>
      </c>
      <c r="F81" s="117" t="str">
        <f t="shared" si="32"/>
        <v/>
      </c>
      <c r="G81" s="117" t="str">
        <f t="shared" si="33"/>
        <v/>
      </c>
      <c r="H81" s="117" t="str">
        <f t="shared" si="34"/>
        <v/>
      </c>
      <c r="I81" s="117" t="str">
        <f t="shared" si="35"/>
        <v/>
      </c>
      <c r="J81" s="117" t="str">
        <f t="shared" si="36"/>
        <v/>
      </c>
      <c r="K81" s="108" t="str">
        <f t="shared" si="37"/>
        <v/>
      </c>
      <c r="L81" s="108" t="str">
        <f t="shared" si="38"/>
        <v/>
      </c>
      <c r="M81" s="108" t="str">
        <f t="shared" si="39"/>
        <v/>
      </c>
      <c r="N81" s="118" t="str">
        <f t="shared" si="40"/>
        <v/>
      </c>
      <c r="O81" s="118" t="str">
        <f t="shared" si="41"/>
        <v/>
      </c>
    </row>
    <row r="82" spans="1:15" ht="21.75" customHeight="1" x14ac:dyDescent="0.2">
      <c r="E82" s="71"/>
      <c r="F82" s="71"/>
      <c r="G82" s="71"/>
    </row>
    <row r="83" spans="1:15" ht="21.75" customHeight="1" x14ac:dyDescent="0.2">
      <c r="E83" s="71"/>
      <c r="F83" s="71"/>
      <c r="G83" s="71"/>
    </row>
    <row r="84" spans="1:15" ht="21.75" customHeight="1" x14ac:dyDescent="0.2">
      <c r="E84" s="71"/>
      <c r="F84" s="71"/>
      <c r="G84" s="71"/>
    </row>
    <row r="85" spans="1:15" ht="21.75" customHeight="1" x14ac:dyDescent="0.2">
      <c r="E85" s="71"/>
      <c r="F85" s="71"/>
      <c r="G85" s="71"/>
    </row>
    <row r="86" spans="1:15" ht="21.75" customHeight="1" x14ac:dyDescent="0.2">
      <c r="E86" s="71"/>
      <c r="F86" s="71"/>
      <c r="G86" s="71"/>
    </row>
    <row r="87" spans="1:15" ht="21.75" customHeight="1" x14ac:dyDescent="0.2">
      <c r="E87" s="71"/>
      <c r="F87" s="71"/>
      <c r="G87" s="71"/>
    </row>
    <row r="88" spans="1:15" ht="21.75" customHeight="1" x14ac:dyDescent="0.2"/>
  </sheetData>
  <sheetProtection sheet="1"/>
  <phoneticPr fontId="4"/>
  <pageMargins left="0.39370078740157483" right="0.39370078740157483" top="0.98425196850393704" bottom="0.39370078740157483" header="0.51181102362204722" footer="0.51181102362204722"/>
  <pageSetup paperSize="9" scale="52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AA97"/>
  <sheetViews>
    <sheetView showOutlineSymbols="0" zoomScale="75" workbookViewId="0">
      <selection activeCell="E14" sqref="E14"/>
    </sheetView>
  </sheetViews>
  <sheetFormatPr defaultColWidth="8.88671875" defaultRowHeight="13.2" x14ac:dyDescent="0.2"/>
  <cols>
    <col min="1" max="1" width="3.77734375" style="95" customWidth="1"/>
    <col min="2" max="2" width="8.44140625" style="95" customWidth="1"/>
    <col min="3" max="7" width="8.88671875" style="95" customWidth="1"/>
    <col min="8" max="8" width="5.109375" style="95" customWidth="1"/>
    <col min="9" max="9" width="5.109375" style="95" bestFit="1" customWidth="1"/>
    <col min="10" max="10" width="11.6640625" style="95" customWidth="1"/>
    <col min="11" max="13" width="8.88671875" style="95" customWidth="1"/>
    <col min="14" max="15" width="6.109375" style="95" customWidth="1"/>
    <col min="16" max="16" width="8.88671875" style="95" customWidth="1"/>
    <col min="17" max="27" width="8.88671875" style="95" hidden="1" customWidth="1"/>
    <col min="28" max="28" width="8.88671875" style="95" customWidth="1"/>
    <col min="29" max="16384" width="8.88671875" style="95"/>
  </cols>
  <sheetData>
    <row r="1" spans="1:27" x14ac:dyDescent="0.2">
      <c r="B1" s="96" t="s">
        <v>209</v>
      </c>
      <c r="C1" s="97" t="s">
        <v>681</v>
      </c>
      <c r="D1" s="98" t="s">
        <v>682</v>
      </c>
      <c r="E1" s="99" t="s">
        <v>708</v>
      </c>
      <c r="F1" s="99" t="s">
        <v>709</v>
      </c>
      <c r="G1" s="99" t="s">
        <v>710</v>
      </c>
      <c r="H1" s="96" t="s">
        <v>690</v>
      </c>
      <c r="I1" s="96" t="s">
        <v>685</v>
      </c>
      <c r="J1" s="96" t="s">
        <v>686</v>
      </c>
      <c r="K1" s="96" t="s">
        <v>692</v>
      </c>
      <c r="L1" s="96" t="s">
        <v>693</v>
      </c>
      <c r="M1" s="96" t="s">
        <v>704</v>
      </c>
      <c r="N1" s="100" t="s">
        <v>210</v>
      </c>
      <c r="O1" s="101" t="s">
        <v>211</v>
      </c>
      <c r="Q1" s="31">
        <v>5</v>
      </c>
      <c r="R1" s="95" t="s">
        <v>752</v>
      </c>
      <c r="S1" s="95">
        <v>5</v>
      </c>
      <c r="V1" s="95" t="s">
        <v>706</v>
      </c>
      <c r="W1" s="31">
        <v>23</v>
      </c>
      <c r="X1" s="102"/>
      <c r="Z1" s="95" t="s">
        <v>774</v>
      </c>
      <c r="AA1" s="95" t="s">
        <v>212</v>
      </c>
    </row>
    <row r="2" spans="1:27" ht="14.25" customHeight="1" x14ac:dyDescent="0.2">
      <c r="A2" s="95">
        <v>1</v>
      </c>
      <c r="B2" s="103" t="str">
        <f t="shared" ref="B2:B33" si="0">IF(ISERROR(VLOOKUP($A2,女子,4,0)),"",VLOOKUP($A2,女子,4,0))</f>
        <v/>
      </c>
      <c r="C2" s="104" t="str">
        <f t="shared" ref="C2:C33" si="1">IF($B2="","",VLOOKUP($A2,女子,5+1,0))</f>
        <v/>
      </c>
      <c r="D2" s="105" t="str">
        <f t="shared" ref="D2:D33" si="2">IF($B2="","",VLOOKUP($A2,女子,6+1,0))</f>
        <v/>
      </c>
      <c r="E2" s="106" t="str">
        <f t="shared" ref="E2:E33" si="3">IF($B2="","",VLOOKUP($A2,女子,9+1,0))</f>
        <v/>
      </c>
      <c r="F2" s="106" t="str">
        <f t="shared" ref="F2:F33" si="4">IF($B2="","",VLOOKUP($A2,女子,10+1,0))</f>
        <v/>
      </c>
      <c r="G2" s="106" t="str">
        <f t="shared" ref="G2:G33" si="5">IF($B2="","",VLOOKUP($A2,女子,11+1,0))</f>
        <v/>
      </c>
      <c r="H2" s="107" t="str">
        <f t="shared" ref="H2:H33" si="6">IF($B2="","",VLOOKUP($A2,女子,12+1,0))</f>
        <v/>
      </c>
      <c r="I2" s="107" t="str">
        <f t="shared" ref="I2:I33" si="7">IF($B2="","",VLOOKUP($A2,女子,13+1,0))</f>
        <v/>
      </c>
      <c r="J2" s="107" t="str">
        <f t="shared" ref="J2:J33" si="8">IF($B2="","",VLOOKUP($A2,女子,14+1,0))</f>
        <v/>
      </c>
      <c r="K2" s="108" t="str">
        <f t="shared" ref="K2:K33" si="9">IF($B2="","",IF(VLOOKUP($A2,女子,15+1,0)="","",VLOOKUP($A2,女子,15+1,0)))</f>
        <v/>
      </c>
      <c r="L2" s="108" t="str">
        <f t="shared" ref="L2:L33" si="10">IF($B2="","",IF(VLOOKUP($A2,女子,19+1,0)="","",VLOOKUP($A2,女子,19+1,0)))</f>
        <v/>
      </c>
      <c r="M2" s="108" t="str">
        <f t="shared" ref="M2:M33" si="11">IF($B2="","",IF(VLOOKUP($A2,女子,23+1,0)="","",VLOOKUP($A2,女子,23+1,0)))</f>
        <v/>
      </c>
      <c r="N2" s="109" t="str">
        <f t="shared" ref="N2:N33" si="12">IF($B2="","",IF(VLOOKUP($A2,女子,27+1,0)="","",VLOOKUP($A2,女子,27+1,0)))</f>
        <v/>
      </c>
      <c r="O2" s="109" t="str">
        <f t="shared" ref="O2:O33" si="13">IF($B2="","",IF(VLOOKUP($A2,女子,31+1,0)="","",VLOOKUP($A2,女子,31+1,0)))</f>
        <v/>
      </c>
      <c r="Q2" s="31">
        <v>6</v>
      </c>
      <c r="R2" s="95" t="s">
        <v>753</v>
      </c>
      <c r="S2" s="95">
        <v>6</v>
      </c>
      <c r="V2" s="95" t="s">
        <v>707</v>
      </c>
      <c r="W2" s="31">
        <v>24</v>
      </c>
      <c r="X2" s="102"/>
      <c r="Z2" s="95" t="s">
        <v>775</v>
      </c>
      <c r="AA2" s="95" t="s">
        <v>213</v>
      </c>
    </row>
    <row r="3" spans="1:27" ht="14.25" customHeight="1" x14ac:dyDescent="0.2">
      <c r="A3" s="95">
        <v>2</v>
      </c>
      <c r="B3" s="103" t="str">
        <f t="shared" si="0"/>
        <v/>
      </c>
      <c r="C3" s="104" t="str">
        <f t="shared" si="1"/>
        <v/>
      </c>
      <c r="D3" s="105" t="str">
        <f t="shared" si="2"/>
        <v/>
      </c>
      <c r="E3" s="106" t="str">
        <f t="shared" si="3"/>
        <v/>
      </c>
      <c r="F3" s="106" t="str">
        <f t="shared" si="4"/>
        <v/>
      </c>
      <c r="G3" s="106" t="str">
        <f t="shared" si="5"/>
        <v/>
      </c>
      <c r="H3" s="107" t="str">
        <f t="shared" si="6"/>
        <v/>
      </c>
      <c r="I3" s="107" t="str">
        <f t="shared" si="7"/>
        <v/>
      </c>
      <c r="J3" s="107" t="str">
        <f t="shared" si="8"/>
        <v/>
      </c>
      <c r="K3" s="108" t="str">
        <f t="shared" si="9"/>
        <v/>
      </c>
      <c r="L3" s="108" t="str">
        <f t="shared" si="10"/>
        <v/>
      </c>
      <c r="M3" s="108" t="str">
        <f t="shared" si="11"/>
        <v/>
      </c>
      <c r="N3" s="109" t="str">
        <f t="shared" si="12"/>
        <v/>
      </c>
      <c r="O3" s="109" t="str">
        <f t="shared" si="13"/>
        <v/>
      </c>
      <c r="Q3" s="31">
        <v>7</v>
      </c>
      <c r="R3" s="95" t="s">
        <v>754</v>
      </c>
      <c r="W3" s="31">
        <v>25</v>
      </c>
      <c r="X3" s="102"/>
      <c r="Z3" s="95" t="s">
        <v>771</v>
      </c>
    </row>
    <row r="4" spans="1:27" ht="14.25" customHeight="1" x14ac:dyDescent="0.2">
      <c r="A4" s="95">
        <v>3</v>
      </c>
      <c r="B4" s="103" t="str">
        <f t="shared" si="0"/>
        <v/>
      </c>
      <c r="C4" s="104" t="str">
        <f t="shared" si="1"/>
        <v/>
      </c>
      <c r="D4" s="105" t="str">
        <f t="shared" si="2"/>
        <v/>
      </c>
      <c r="E4" s="106" t="str">
        <f t="shared" si="3"/>
        <v/>
      </c>
      <c r="F4" s="106" t="str">
        <f t="shared" si="4"/>
        <v/>
      </c>
      <c r="G4" s="106" t="str">
        <f t="shared" si="5"/>
        <v/>
      </c>
      <c r="H4" s="107" t="str">
        <f t="shared" si="6"/>
        <v/>
      </c>
      <c r="I4" s="107" t="str">
        <f t="shared" si="7"/>
        <v/>
      </c>
      <c r="J4" s="107" t="str">
        <f t="shared" si="8"/>
        <v/>
      </c>
      <c r="K4" s="108" t="str">
        <f t="shared" si="9"/>
        <v/>
      </c>
      <c r="L4" s="108" t="str">
        <f t="shared" si="10"/>
        <v/>
      </c>
      <c r="M4" s="108" t="str">
        <f t="shared" si="11"/>
        <v/>
      </c>
      <c r="N4" s="109" t="str">
        <f t="shared" si="12"/>
        <v/>
      </c>
      <c r="O4" s="109" t="str">
        <f t="shared" si="13"/>
        <v/>
      </c>
      <c r="Q4" s="31">
        <v>8</v>
      </c>
      <c r="R4" s="95" t="s">
        <v>760</v>
      </c>
      <c r="W4" s="31">
        <v>26</v>
      </c>
      <c r="Z4" s="95" t="s">
        <v>776</v>
      </c>
    </row>
    <row r="5" spans="1:27" ht="14.25" customHeight="1" x14ac:dyDescent="0.2">
      <c r="A5" s="95">
        <v>4</v>
      </c>
      <c r="B5" s="103" t="str">
        <f t="shared" si="0"/>
        <v/>
      </c>
      <c r="C5" s="104" t="str">
        <f t="shared" si="1"/>
        <v/>
      </c>
      <c r="D5" s="105" t="str">
        <f t="shared" si="2"/>
        <v/>
      </c>
      <c r="E5" s="106" t="str">
        <f t="shared" si="3"/>
        <v/>
      </c>
      <c r="F5" s="106" t="str">
        <f t="shared" si="4"/>
        <v/>
      </c>
      <c r="G5" s="106" t="str">
        <f t="shared" si="5"/>
        <v/>
      </c>
      <c r="H5" s="107" t="str">
        <f t="shared" si="6"/>
        <v/>
      </c>
      <c r="I5" s="107" t="str">
        <f t="shared" si="7"/>
        <v/>
      </c>
      <c r="J5" s="107" t="str">
        <f t="shared" si="8"/>
        <v/>
      </c>
      <c r="K5" s="108" t="str">
        <f t="shared" si="9"/>
        <v/>
      </c>
      <c r="L5" s="108" t="str">
        <f t="shared" si="10"/>
        <v/>
      </c>
      <c r="M5" s="108" t="str">
        <f t="shared" si="11"/>
        <v/>
      </c>
      <c r="N5" s="109" t="str">
        <f t="shared" si="12"/>
        <v/>
      </c>
      <c r="O5" s="109" t="str">
        <f t="shared" si="13"/>
        <v/>
      </c>
      <c r="Q5" s="31">
        <v>9</v>
      </c>
      <c r="R5" s="95" t="s">
        <v>755</v>
      </c>
      <c r="W5" s="31">
        <v>27</v>
      </c>
      <c r="Z5" s="95" t="s">
        <v>777</v>
      </c>
    </row>
    <row r="6" spans="1:27" ht="14.25" customHeight="1" x14ac:dyDescent="0.2">
      <c r="A6" s="95">
        <v>5</v>
      </c>
      <c r="B6" s="103" t="str">
        <f t="shared" si="0"/>
        <v/>
      </c>
      <c r="C6" s="104" t="str">
        <f t="shared" si="1"/>
        <v/>
      </c>
      <c r="D6" s="105" t="str">
        <f t="shared" si="2"/>
        <v/>
      </c>
      <c r="E6" s="106" t="str">
        <f t="shared" si="3"/>
        <v/>
      </c>
      <c r="F6" s="106" t="str">
        <f t="shared" si="4"/>
        <v/>
      </c>
      <c r="G6" s="106" t="str">
        <f t="shared" si="5"/>
        <v/>
      </c>
      <c r="H6" s="107" t="str">
        <f t="shared" si="6"/>
        <v/>
      </c>
      <c r="I6" s="107" t="str">
        <f t="shared" si="7"/>
        <v/>
      </c>
      <c r="J6" s="107" t="str">
        <f t="shared" si="8"/>
        <v/>
      </c>
      <c r="K6" s="108" t="str">
        <f t="shared" si="9"/>
        <v/>
      </c>
      <c r="L6" s="108" t="str">
        <f t="shared" si="10"/>
        <v/>
      </c>
      <c r="M6" s="108" t="str">
        <f t="shared" si="11"/>
        <v/>
      </c>
      <c r="N6" s="109" t="str">
        <f t="shared" si="12"/>
        <v/>
      </c>
      <c r="O6" s="109" t="str">
        <f t="shared" si="13"/>
        <v/>
      </c>
      <c r="Q6" s="31">
        <v>10</v>
      </c>
      <c r="R6" s="95" t="s">
        <v>756</v>
      </c>
      <c r="W6" s="31">
        <v>28</v>
      </c>
      <c r="Z6" s="95" t="s">
        <v>772</v>
      </c>
    </row>
    <row r="7" spans="1:27" ht="14.25" customHeight="1" x14ac:dyDescent="0.2">
      <c r="A7" s="95">
        <v>6</v>
      </c>
      <c r="B7" s="103" t="str">
        <f t="shared" si="0"/>
        <v/>
      </c>
      <c r="C7" s="104" t="str">
        <f t="shared" si="1"/>
        <v/>
      </c>
      <c r="D7" s="105" t="str">
        <f t="shared" si="2"/>
        <v/>
      </c>
      <c r="E7" s="106" t="str">
        <f t="shared" si="3"/>
        <v/>
      </c>
      <c r="F7" s="106" t="str">
        <f t="shared" si="4"/>
        <v/>
      </c>
      <c r="G7" s="106" t="str">
        <f t="shared" si="5"/>
        <v/>
      </c>
      <c r="H7" s="107" t="str">
        <f t="shared" si="6"/>
        <v/>
      </c>
      <c r="I7" s="107" t="str">
        <f t="shared" si="7"/>
        <v/>
      </c>
      <c r="J7" s="107" t="str">
        <f t="shared" si="8"/>
        <v/>
      </c>
      <c r="K7" s="108" t="str">
        <f t="shared" si="9"/>
        <v/>
      </c>
      <c r="L7" s="108" t="str">
        <f t="shared" si="10"/>
        <v/>
      </c>
      <c r="M7" s="108" t="str">
        <f t="shared" si="11"/>
        <v/>
      </c>
      <c r="N7" s="109" t="str">
        <f t="shared" si="12"/>
        <v/>
      </c>
      <c r="O7" s="109" t="str">
        <f t="shared" si="13"/>
        <v/>
      </c>
      <c r="Q7" s="31">
        <v>11</v>
      </c>
      <c r="R7" s="95" t="s">
        <v>757</v>
      </c>
      <c r="W7" s="31">
        <v>29</v>
      </c>
      <c r="Z7" s="95" t="s">
        <v>778</v>
      </c>
    </row>
    <row r="8" spans="1:27" ht="14.25" customHeight="1" x14ac:dyDescent="0.2">
      <c r="A8" s="95">
        <v>7</v>
      </c>
      <c r="B8" s="103" t="str">
        <f t="shared" si="0"/>
        <v/>
      </c>
      <c r="C8" s="104" t="str">
        <f t="shared" si="1"/>
        <v/>
      </c>
      <c r="D8" s="105" t="str">
        <f t="shared" si="2"/>
        <v/>
      </c>
      <c r="E8" s="106" t="str">
        <f t="shared" si="3"/>
        <v/>
      </c>
      <c r="F8" s="106" t="str">
        <f t="shared" si="4"/>
        <v/>
      </c>
      <c r="G8" s="106" t="str">
        <f t="shared" si="5"/>
        <v/>
      </c>
      <c r="H8" s="107" t="str">
        <f t="shared" si="6"/>
        <v/>
      </c>
      <c r="I8" s="107" t="str">
        <f t="shared" si="7"/>
        <v/>
      </c>
      <c r="J8" s="107" t="str">
        <f t="shared" si="8"/>
        <v/>
      </c>
      <c r="K8" s="108" t="str">
        <f t="shared" si="9"/>
        <v/>
      </c>
      <c r="L8" s="108" t="str">
        <f t="shared" si="10"/>
        <v/>
      </c>
      <c r="M8" s="108" t="str">
        <f t="shared" si="11"/>
        <v/>
      </c>
      <c r="N8" s="109" t="str">
        <f t="shared" si="12"/>
        <v/>
      </c>
      <c r="O8" s="109" t="str">
        <f t="shared" si="13"/>
        <v/>
      </c>
      <c r="Q8" s="31">
        <v>12</v>
      </c>
      <c r="R8" s="95" t="s">
        <v>758</v>
      </c>
      <c r="W8" s="31">
        <v>30</v>
      </c>
      <c r="Z8" s="95" t="s">
        <v>773</v>
      </c>
    </row>
    <row r="9" spans="1:27" ht="14.25" customHeight="1" x14ac:dyDescent="0.2">
      <c r="A9" s="95">
        <v>8</v>
      </c>
      <c r="B9" s="103" t="str">
        <f t="shared" si="0"/>
        <v/>
      </c>
      <c r="C9" s="104" t="str">
        <f t="shared" si="1"/>
        <v/>
      </c>
      <c r="D9" s="105" t="str">
        <f t="shared" si="2"/>
        <v/>
      </c>
      <c r="E9" s="106" t="str">
        <f t="shared" si="3"/>
        <v/>
      </c>
      <c r="F9" s="106" t="str">
        <f t="shared" si="4"/>
        <v/>
      </c>
      <c r="G9" s="106" t="str">
        <f t="shared" si="5"/>
        <v/>
      </c>
      <c r="H9" s="107" t="str">
        <f t="shared" si="6"/>
        <v/>
      </c>
      <c r="I9" s="107" t="str">
        <f t="shared" si="7"/>
        <v/>
      </c>
      <c r="J9" s="107" t="str">
        <f t="shared" si="8"/>
        <v/>
      </c>
      <c r="K9" s="108" t="str">
        <f t="shared" si="9"/>
        <v/>
      </c>
      <c r="L9" s="108" t="str">
        <f t="shared" si="10"/>
        <v/>
      </c>
      <c r="M9" s="108" t="str">
        <f t="shared" si="11"/>
        <v/>
      </c>
      <c r="N9" s="109" t="str">
        <f t="shared" si="12"/>
        <v/>
      </c>
      <c r="O9" s="109" t="str">
        <f t="shared" si="13"/>
        <v/>
      </c>
      <c r="Q9" s="31">
        <v>13</v>
      </c>
      <c r="R9" s="95" t="s">
        <v>761</v>
      </c>
      <c r="W9" s="31">
        <v>31</v>
      </c>
      <c r="Z9" s="95" t="s">
        <v>779</v>
      </c>
    </row>
    <row r="10" spans="1:27" ht="14.25" customHeight="1" x14ac:dyDescent="0.2">
      <c r="A10" s="95">
        <v>9</v>
      </c>
      <c r="B10" s="103" t="str">
        <f t="shared" si="0"/>
        <v/>
      </c>
      <c r="C10" s="104" t="str">
        <f t="shared" si="1"/>
        <v/>
      </c>
      <c r="D10" s="105" t="str">
        <f t="shared" si="2"/>
        <v/>
      </c>
      <c r="E10" s="106" t="str">
        <f t="shared" si="3"/>
        <v/>
      </c>
      <c r="F10" s="106" t="str">
        <f t="shared" si="4"/>
        <v/>
      </c>
      <c r="G10" s="106" t="str">
        <f t="shared" si="5"/>
        <v/>
      </c>
      <c r="H10" s="107" t="str">
        <f t="shared" si="6"/>
        <v/>
      </c>
      <c r="I10" s="107" t="str">
        <f t="shared" si="7"/>
        <v/>
      </c>
      <c r="J10" s="107" t="str">
        <f t="shared" si="8"/>
        <v/>
      </c>
      <c r="K10" s="108" t="str">
        <f t="shared" si="9"/>
        <v/>
      </c>
      <c r="L10" s="108" t="str">
        <f t="shared" si="10"/>
        <v/>
      </c>
      <c r="M10" s="108" t="str">
        <f t="shared" si="11"/>
        <v/>
      </c>
      <c r="N10" s="109" t="str">
        <f t="shared" si="12"/>
        <v/>
      </c>
      <c r="O10" s="109" t="str">
        <f t="shared" si="13"/>
        <v/>
      </c>
      <c r="Q10" s="31">
        <v>14</v>
      </c>
      <c r="R10" s="95" t="s">
        <v>759</v>
      </c>
      <c r="W10" s="31">
        <v>32</v>
      </c>
      <c r="Z10" s="95" t="s">
        <v>780</v>
      </c>
    </row>
    <row r="11" spans="1:27" ht="14.25" customHeight="1" x14ac:dyDescent="0.2">
      <c r="A11" s="95">
        <v>10</v>
      </c>
      <c r="B11" s="103" t="str">
        <f t="shared" si="0"/>
        <v/>
      </c>
      <c r="C11" s="104" t="str">
        <f t="shared" si="1"/>
        <v/>
      </c>
      <c r="D11" s="105" t="str">
        <f t="shared" si="2"/>
        <v/>
      </c>
      <c r="E11" s="106" t="str">
        <f t="shared" si="3"/>
        <v/>
      </c>
      <c r="F11" s="106" t="str">
        <f t="shared" si="4"/>
        <v/>
      </c>
      <c r="G11" s="106" t="str">
        <f t="shared" si="5"/>
        <v/>
      </c>
      <c r="H11" s="107" t="str">
        <f t="shared" si="6"/>
        <v/>
      </c>
      <c r="I11" s="107" t="str">
        <f t="shared" si="7"/>
        <v/>
      </c>
      <c r="J11" s="107" t="str">
        <f t="shared" si="8"/>
        <v/>
      </c>
      <c r="K11" s="108" t="str">
        <f t="shared" si="9"/>
        <v/>
      </c>
      <c r="L11" s="108" t="str">
        <f t="shared" si="10"/>
        <v/>
      </c>
      <c r="M11" s="108" t="str">
        <f t="shared" si="11"/>
        <v/>
      </c>
      <c r="N11" s="109" t="str">
        <f t="shared" si="12"/>
        <v/>
      </c>
      <c r="O11" s="109" t="str">
        <f t="shared" si="13"/>
        <v/>
      </c>
      <c r="Q11" s="31">
        <v>15</v>
      </c>
      <c r="W11" s="31">
        <v>33</v>
      </c>
      <c r="Z11" s="95" t="s">
        <v>781</v>
      </c>
    </row>
    <row r="12" spans="1:27" ht="14.25" customHeight="1" x14ac:dyDescent="0.2">
      <c r="A12" s="95">
        <v>11</v>
      </c>
      <c r="B12" s="103" t="str">
        <f t="shared" si="0"/>
        <v/>
      </c>
      <c r="C12" s="104" t="str">
        <f t="shared" si="1"/>
        <v/>
      </c>
      <c r="D12" s="105" t="str">
        <f t="shared" si="2"/>
        <v/>
      </c>
      <c r="E12" s="106" t="str">
        <f t="shared" si="3"/>
        <v/>
      </c>
      <c r="F12" s="106" t="str">
        <f t="shared" si="4"/>
        <v/>
      </c>
      <c r="G12" s="106" t="str">
        <f t="shared" si="5"/>
        <v/>
      </c>
      <c r="H12" s="107" t="str">
        <f t="shared" si="6"/>
        <v/>
      </c>
      <c r="I12" s="107" t="str">
        <f t="shared" si="7"/>
        <v/>
      </c>
      <c r="J12" s="107" t="str">
        <f t="shared" si="8"/>
        <v/>
      </c>
      <c r="K12" s="108" t="str">
        <f t="shared" si="9"/>
        <v/>
      </c>
      <c r="L12" s="108" t="str">
        <f t="shared" si="10"/>
        <v/>
      </c>
      <c r="M12" s="108" t="str">
        <f t="shared" si="11"/>
        <v/>
      </c>
      <c r="N12" s="109" t="str">
        <f t="shared" si="12"/>
        <v/>
      </c>
      <c r="O12" s="109" t="str">
        <f t="shared" si="13"/>
        <v/>
      </c>
      <c r="Q12" s="31">
        <v>16</v>
      </c>
      <c r="W12" s="31">
        <v>34</v>
      </c>
      <c r="Z12" s="95" t="s">
        <v>782</v>
      </c>
    </row>
    <row r="13" spans="1:27" ht="14.25" customHeight="1" x14ac:dyDescent="0.2">
      <c r="A13" s="95">
        <v>12</v>
      </c>
      <c r="B13" s="103" t="str">
        <f t="shared" si="0"/>
        <v/>
      </c>
      <c r="C13" s="104" t="str">
        <f t="shared" si="1"/>
        <v/>
      </c>
      <c r="D13" s="105" t="str">
        <f t="shared" si="2"/>
        <v/>
      </c>
      <c r="E13" s="106" t="str">
        <f t="shared" si="3"/>
        <v/>
      </c>
      <c r="F13" s="106" t="str">
        <f t="shared" si="4"/>
        <v/>
      </c>
      <c r="G13" s="106" t="str">
        <f t="shared" si="5"/>
        <v/>
      </c>
      <c r="H13" s="107" t="str">
        <f t="shared" si="6"/>
        <v/>
      </c>
      <c r="I13" s="107" t="str">
        <f t="shared" si="7"/>
        <v/>
      </c>
      <c r="J13" s="107" t="str">
        <f t="shared" si="8"/>
        <v/>
      </c>
      <c r="K13" s="108" t="str">
        <f t="shared" si="9"/>
        <v/>
      </c>
      <c r="L13" s="108" t="str">
        <f t="shared" si="10"/>
        <v/>
      </c>
      <c r="M13" s="108" t="str">
        <f t="shared" si="11"/>
        <v/>
      </c>
      <c r="N13" s="109" t="str">
        <f t="shared" si="12"/>
        <v/>
      </c>
      <c r="O13" s="109" t="str">
        <f t="shared" si="13"/>
        <v/>
      </c>
      <c r="Q13" s="31">
        <v>17</v>
      </c>
      <c r="W13" s="31">
        <v>35</v>
      </c>
      <c r="Z13" s="95" t="s">
        <v>783</v>
      </c>
    </row>
    <row r="14" spans="1:27" ht="14.25" customHeight="1" x14ac:dyDescent="0.2">
      <c r="A14" s="95">
        <v>13</v>
      </c>
      <c r="B14" s="103" t="str">
        <f t="shared" si="0"/>
        <v/>
      </c>
      <c r="C14" s="104" t="str">
        <f t="shared" si="1"/>
        <v/>
      </c>
      <c r="D14" s="105" t="str">
        <f t="shared" si="2"/>
        <v/>
      </c>
      <c r="E14" s="106" t="str">
        <f t="shared" si="3"/>
        <v/>
      </c>
      <c r="F14" s="106" t="str">
        <f t="shared" si="4"/>
        <v/>
      </c>
      <c r="G14" s="106" t="str">
        <f t="shared" si="5"/>
        <v/>
      </c>
      <c r="H14" s="107" t="str">
        <f t="shared" si="6"/>
        <v/>
      </c>
      <c r="I14" s="107" t="str">
        <f t="shared" si="7"/>
        <v/>
      </c>
      <c r="J14" s="107" t="str">
        <f t="shared" si="8"/>
        <v/>
      </c>
      <c r="K14" s="108" t="str">
        <f t="shared" si="9"/>
        <v/>
      </c>
      <c r="L14" s="108" t="str">
        <f t="shared" si="10"/>
        <v/>
      </c>
      <c r="M14" s="108" t="str">
        <f t="shared" si="11"/>
        <v/>
      </c>
      <c r="N14" s="109" t="str">
        <f t="shared" si="12"/>
        <v/>
      </c>
      <c r="O14" s="109" t="str">
        <f t="shared" si="13"/>
        <v/>
      </c>
      <c r="Q14" s="31">
        <v>18</v>
      </c>
      <c r="W14" s="31">
        <v>36</v>
      </c>
      <c r="Z14" s="95" t="s">
        <v>784</v>
      </c>
    </row>
    <row r="15" spans="1:27" ht="14.25" customHeight="1" x14ac:dyDescent="0.2">
      <c r="A15" s="95">
        <v>14</v>
      </c>
      <c r="B15" s="103" t="str">
        <f t="shared" si="0"/>
        <v/>
      </c>
      <c r="C15" s="104" t="str">
        <f t="shared" si="1"/>
        <v/>
      </c>
      <c r="D15" s="105" t="str">
        <f t="shared" si="2"/>
        <v/>
      </c>
      <c r="E15" s="106" t="str">
        <f t="shared" si="3"/>
        <v/>
      </c>
      <c r="F15" s="106" t="str">
        <f t="shared" si="4"/>
        <v/>
      </c>
      <c r="G15" s="106" t="str">
        <f t="shared" si="5"/>
        <v/>
      </c>
      <c r="H15" s="107" t="str">
        <f t="shared" si="6"/>
        <v/>
      </c>
      <c r="I15" s="107" t="str">
        <f t="shared" si="7"/>
        <v/>
      </c>
      <c r="J15" s="107" t="str">
        <f t="shared" si="8"/>
        <v/>
      </c>
      <c r="K15" s="108" t="str">
        <f t="shared" si="9"/>
        <v/>
      </c>
      <c r="L15" s="108" t="str">
        <f t="shared" si="10"/>
        <v/>
      </c>
      <c r="M15" s="108" t="str">
        <f t="shared" si="11"/>
        <v/>
      </c>
      <c r="N15" s="109" t="str">
        <f t="shared" si="12"/>
        <v/>
      </c>
      <c r="O15" s="109" t="str">
        <f t="shared" si="13"/>
        <v/>
      </c>
      <c r="Q15" s="31">
        <v>19</v>
      </c>
      <c r="W15" s="31">
        <v>37</v>
      </c>
      <c r="Z15" s="95" t="s">
        <v>785</v>
      </c>
    </row>
    <row r="16" spans="1:27" ht="14.25" customHeight="1" x14ac:dyDescent="0.2">
      <c r="A16" s="95">
        <v>15</v>
      </c>
      <c r="B16" s="103" t="str">
        <f t="shared" si="0"/>
        <v/>
      </c>
      <c r="C16" s="104" t="str">
        <f t="shared" si="1"/>
        <v/>
      </c>
      <c r="D16" s="105" t="str">
        <f t="shared" si="2"/>
        <v/>
      </c>
      <c r="E16" s="106" t="str">
        <f t="shared" si="3"/>
        <v/>
      </c>
      <c r="F16" s="106" t="str">
        <f t="shared" si="4"/>
        <v/>
      </c>
      <c r="G16" s="106" t="str">
        <f t="shared" si="5"/>
        <v/>
      </c>
      <c r="H16" s="107" t="str">
        <f t="shared" si="6"/>
        <v/>
      </c>
      <c r="I16" s="107" t="str">
        <f t="shared" si="7"/>
        <v/>
      </c>
      <c r="J16" s="107" t="str">
        <f t="shared" si="8"/>
        <v/>
      </c>
      <c r="K16" s="108" t="str">
        <f t="shared" si="9"/>
        <v/>
      </c>
      <c r="L16" s="108" t="str">
        <f t="shared" si="10"/>
        <v/>
      </c>
      <c r="M16" s="108" t="str">
        <f t="shared" si="11"/>
        <v/>
      </c>
      <c r="N16" s="109" t="str">
        <f t="shared" si="12"/>
        <v/>
      </c>
      <c r="O16" s="109" t="str">
        <f t="shared" si="13"/>
        <v/>
      </c>
      <c r="Q16" s="31">
        <v>20</v>
      </c>
      <c r="Z16" s="95" t="s">
        <v>786</v>
      </c>
    </row>
    <row r="17" spans="1:26" ht="14.25" customHeight="1" x14ac:dyDescent="0.2">
      <c r="A17" s="95">
        <v>16</v>
      </c>
      <c r="B17" s="103" t="str">
        <f t="shared" si="0"/>
        <v/>
      </c>
      <c r="C17" s="104" t="str">
        <f t="shared" si="1"/>
        <v/>
      </c>
      <c r="D17" s="105" t="str">
        <f t="shared" si="2"/>
        <v/>
      </c>
      <c r="E17" s="106" t="str">
        <f t="shared" si="3"/>
        <v/>
      </c>
      <c r="F17" s="106" t="str">
        <f t="shared" si="4"/>
        <v/>
      </c>
      <c r="G17" s="106" t="str">
        <f t="shared" si="5"/>
        <v/>
      </c>
      <c r="H17" s="107" t="str">
        <f t="shared" si="6"/>
        <v/>
      </c>
      <c r="I17" s="107" t="str">
        <f t="shared" si="7"/>
        <v/>
      </c>
      <c r="J17" s="107" t="str">
        <f t="shared" si="8"/>
        <v/>
      </c>
      <c r="K17" s="108" t="str">
        <f t="shared" si="9"/>
        <v/>
      </c>
      <c r="L17" s="108" t="str">
        <f t="shared" si="10"/>
        <v/>
      </c>
      <c r="M17" s="108" t="str">
        <f t="shared" si="11"/>
        <v/>
      </c>
      <c r="N17" s="109" t="str">
        <f t="shared" si="12"/>
        <v/>
      </c>
      <c r="O17" s="109" t="str">
        <f t="shared" si="13"/>
        <v/>
      </c>
      <c r="Q17" s="31">
        <v>21</v>
      </c>
      <c r="Z17" s="95" t="s">
        <v>787</v>
      </c>
    </row>
    <row r="18" spans="1:26" ht="14.25" customHeight="1" x14ac:dyDescent="0.2">
      <c r="A18" s="95">
        <v>17</v>
      </c>
      <c r="B18" s="103" t="str">
        <f t="shared" si="0"/>
        <v/>
      </c>
      <c r="C18" s="104" t="str">
        <f t="shared" si="1"/>
        <v/>
      </c>
      <c r="D18" s="105" t="str">
        <f t="shared" si="2"/>
        <v/>
      </c>
      <c r="E18" s="106" t="str">
        <f t="shared" si="3"/>
        <v/>
      </c>
      <c r="F18" s="106" t="str">
        <f t="shared" si="4"/>
        <v/>
      </c>
      <c r="G18" s="106" t="str">
        <f t="shared" si="5"/>
        <v/>
      </c>
      <c r="H18" s="107" t="str">
        <f t="shared" si="6"/>
        <v/>
      </c>
      <c r="I18" s="107" t="str">
        <f t="shared" si="7"/>
        <v/>
      </c>
      <c r="J18" s="107" t="str">
        <f t="shared" si="8"/>
        <v/>
      </c>
      <c r="K18" s="108" t="str">
        <f t="shared" si="9"/>
        <v/>
      </c>
      <c r="L18" s="108" t="str">
        <f t="shared" si="10"/>
        <v/>
      </c>
      <c r="M18" s="108" t="str">
        <f t="shared" si="11"/>
        <v/>
      </c>
      <c r="N18" s="109" t="str">
        <f t="shared" si="12"/>
        <v/>
      </c>
      <c r="O18" s="109" t="str">
        <f t="shared" si="13"/>
        <v/>
      </c>
      <c r="Q18" s="31">
        <v>22</v>
      </c>
      <c r="Z18" s="95" t="s">
        <v>788</v>
      </c>
    </row>
    <row r="19" spans="1:26" ht="14.25" customHeight="1" x14ac:dyDescent="0.2">
      <c r="A19" s="95">
        <v>18</v>
      </c>
      <c r="B19" s="103" t="str">
        <f t="shared" si="0"/>
        <v/>
      </c>
      <c r="C19" s="104" t="str">
        <f t="shared" si="1"/>
        <v/>
      </c>
      <c r="D19" s="105" t="str">
        <f t="shared" si="2"/>
        <v/>
      </c>
      <c r="E19" s="106" t="str">
        <f t="shared" si="3"/>
        <v/>
      </c>
      <c r="F19" s="106" t="str">
        <f t="shared" si="4"/>
        <v/>
      </c>
      <c r="G19" s="106" t="str">
        <f t="shared" si="5"/>
        <v/>
      </c>
      <c r="H19" s="107" t="str">
        <f t="shared" si="6"/>
        <v/>
      </c>
      <c r="I19" s="107" t="str">
        <f t="shared" si="7"/>
        <v/>
      </c>
      <c r="J19" s="107" t="str">
        <f t="shared" si="8"/>
        <v/>
      </c>
      <c r="K19" s="108" t="str">
        <f t="shared" si="9"/>
        <v/>
      </c>
      <c r="L19" s="108" t="str">
        <f t="shared" si="10"/>
        <v/>
      </c>
      <c r="M19" s="108" t="str">
        <f t="shared" si="11"/>
        <v/>
      </c>
      <c r="N19" s="109" t="str">
        <f t="shared" si="12"/>
        <v/>
      </c>
      <c r="O19" s="109" t="str">
        <f t="shared" si="13"/>
        <v/>
      </c>
      <c r="Q19" s="31">
        <v>23</v>
      </c>
      <c r="Z19" s="95" t="s">
        <v>789</v>
      </c>
    </row>
    <row r="20" spans="1:26" ht="14.25" customHeight="1" x14ac:dyDescent="0.2">
      <c r="A20" s="95">
        <v>19</v>
      </c>
      <c r="B20" s="103" t="str">
        <f t="shared" si="0"/>
        <v/>
      </c>
      <c r="C20" s="104" t="str">
        <f t="shared" si="1"/>
        <v/>
      </c>
      <c r="D20" s="105" t="str">
        <f t="shared" si="2"/>
        <v/>
      </c>
      <c r="E20" s="106" t="str">
        <f t="shared" si="3"/>
        <v/>
      </c>
      <c r="F20" s="106" t="str">
        <f t="shared" si="4"/>
        <v/>
      </c>
      <c r="G20" s="106" t="str">
        <f t="shared" si="5"/>
        <v/>
      </c>
      <c r="H20" s="107" t="str">
        <f t="shared" si="6"/>
        <v/>
      </c>
      <c r="I20" s="107" t="str">
        <f t="shared" si="7"/>
        <v/>
      </c>
      <c r="J20" s="107" t="str">
        <f t="shared" si="8"/>
        <v/>
      </c>
      <c r="K20" s="108" t="str">
        <f t="shared" si="9"/>
        <v/>
      </c>
      <c r="L20" s="108" t="str">
        <f t="shared" si="10"/>
        <v/>
      </c>
      <c r="M20" s="108" t="str">
        <f t="shared" si="11"/>
        <v/>
      </c>
      <c r="N20" s="109" t="str">
        <f t="shared" si="12"/>
        <v/>
      </c>
      <c r="O20" s="109" t="str">
        <f t="shared" si="13"/>
        <v/>
      </c>
      <c r="Q20" s="31">
        <v>24</v>
      </c>
      <c r="Z20" s="95" t="s">
        <v>790</v>
      </c>
    </row>
    <row r="21" spans="1:26" ht="14.25" customHeight="1" x14ac:dyDescent="0.2">
      <c r="A21" s="95">
        <v>20</v>
      </c>
      <c r="B21" s="103" t="str">
        <f t="shared" si="0"/>
        <v/>
      </c>
      <c r="C21" s="104" t="str">
        <f t="shared" si="1"/>
        <v/>
      </c>
      <c r="D21" s="105" t="str">
        <f t="shared" si="2"/>
        <v/>
      </c>
      <c r="E21" s="106" t="str">
        <f t="shared" si="3"/>
        <v/>
      </c>
      <c r="F21" s="106" t="str">
        <f t="shared" si="4"/>
        <v/>
      </c>
      <c r="G21" s="106" t="str">
        <f t="shared" si="5"/>
        <v/>
      </c>
      <c r="H21" s="107" t="str">
        <f t="shared" si="6"/>
        <v/>
      </c>
      <c r="I21" s="107" t="str">
        <f t="shared" si="7"/>
        <v/>
      </c>
      <c r="J21" s="107" t="str">
        <f t="shared" si="8"/>
        <v/>
      </c>
      <c r="K21" s="108" t="str">
        <f t="shared" si="9"/>
        <v/>
      </c>
      <c r="L21" s="108" t="str">
        <f t="shared" si="10"/>
        <v/>
      </c>
      <c r="M21" s="108" t="str">
        <f t="shared" si="11"/>
        <v/>
      </c>
      <c r="N21" s="109" t="str">
        <f t="shared" si="12"/>
        <v/>
      </c>
      <c r="O21" s="109" t="str">
        <f t="shared" si="13"/>
        <v/>
      </c>
      <c r="Q21" s="31">
        <v>25</v>
      </c>
      <c r="Z21" s="95" t="s">
        <v>791</v>
      </c>
    </row>
    <row r="22" spans="1:26" ht="14.25" customHeight="1" x14ac:dyDescent="0.2">
      <c r="A22" s="95">
        <v>21</v>
      </c>
      <c r="B22" s="103" t="str">
        <f t="shared" si="0"/>
        <v/>
      </c>
      <c r="C22" s="104" t="str">
        <f t="shared" si="1"/>
        <v/>
      </c>
      <c r="D22" s="105" t="str">
        <f t="shared" si="2"/>
        <v/>
      </c>
      <c r="E22" s="106" t="str">
        <f t="shared" si="3"/>
        <v/>
      </c>
      <c r="F22" s="106" t="str">
        <f t="shared" si="4"/>
        <v/>
      </c>
      <c r="G22" s="106" t="str">
        <f t="shared" si="5"/>
        <v/>
      </c>
      <c r="H22" s="107" t="str">
        <f t="shared" si="6"/>
        <v/>
      </c>
      <c r="I22" s="107" t="str">
        <f t="shared" si="7"/>
        <v/>
      </c>
      <c r="J22" s="107" t="str">
        <f t="shared" si="8"/>
        <v/>
      </c>
      <c r="K22" s="108" t="str">
        <f t="shared" si="9"/>
        <v/>
      </c>
      <c r="L22" s="108" t="str">
        <f t="shared" si="10"/>
        <v/>
      </c>
      <c r="M22" s="108" t="str">
        <f t="shared" si="11"/>
        <v/>
      </c>
      <c r="N22" s="109" t="str">
        <f t="shared" si="12"/>
        <v/>
      </c>
      <c r="O22" s="109" t="str">
        <f t="shared" si="13"/>
        <v/>
      </c>
      <c r="Q22" s="31"/>
      <c r="Z22" s="95" t="s">
        <v>792</v>
      </c>
    </row>
    <row r="23" spans="1:26" ht="14.25" customHeight="1" x14ac:dyDescent="0.2">
      <c r="A23" s="95">
        <v>22</v>
      </c>
      <c r="B23" s="103" t="str">
        <f t="shared" si="0"/>
        <v/>
      </c>
      <c r="C23" s="104" t="str">
        <f t="shared" si="1"/>
        <v/>
      </c>
      <c r="D23" s="105" t="str">
        <f t="shared" si="2"/>
        <v/>
      </c>
      <c r="E23" s="106" t="str">
        <f t="shared" si="3"/>
        <v/>
      </c>
      <c r="F23" s="106" t="str">
        <f t="shared" si="4"/>
        <v/>
      </c>
      <c r="G23" s="106" t="str">
        <f t="shared" si="5"/>
        <v/>
      </c>
      <c r="H23" s="107" t="str">
        <f t="shared" si="6"/>
        <v/>
      </c>
      <c r="I23" s="107" t="str">
        <f t="shared" si="7"/>
        <v/>
      </c>
      <c r="J23" s="107" t="str">
        <f t="shared" si="8"/>
        <v/>
      </c>
      <c r="K23" s="108" t="str">
        <f t="shared" si="9"/>
        <v/>
      </c>
      <c r="L23" s="108" t="str">
        <f t="shared" si="10"/>
        <v/>
      </c>
      <c r="M23" s="108" t="str">
        <f t="shared" si="11"/>
        <v/>
      </c>
      <c r="N23" s="109" t="str">
        <f t="shared" si="12"/>
        <v/>
      </c>
      <c r="O23" s="109" t="str">
        <f t="shared" si="13"/>
        <v/>
      </c>
      <c r="Q23" s="31"/>
      <c r="Z23" s="95" t="s">
        <v>793</v>
      </c>
    </row>
    <row r="24" spans="1:26" ht="14.25" customHeight="1" x14ac:dyDescent="0.2">
      <c r="A24" s="95">
        <v>23</v>
      </c>
      <c r="B24" s="103" t="str">
        <f t="shared" si="0"/>
        <v/>
      </c>
      <c r="C24" s="104" t="str">
        <f t="shared" si="1"/>
        <v/>
      </c>
      <c r="D24" s="105" t="str">
        <f t="shared" si="2"/>
        <v/>
      </c>
      <c r="E24" s="106" t="str">
        <f t="shared" si="3"/>
        <v/>
      </c>
      <c r="F24" s="106" t="str">
        <f t="shared" si="4"/>
        <v/>
      </c>
      <c r="G24" s="106" t="str">
        <f t="shared" si="5"/>
        <v/>
      </c>
      <c r="H24" s="107" t="str">
        <f t="shared" si="6"/>
        <v/>
      </c>
      <c r="I24" s="107" t="str">
        <f t="shared" si="7"/>
        <v/>
      </c>
      <c r="J24" s="107" t="str">
        <f t="shared" si="8"/>
        <v/>
      </c>
      <c r="K24" s="108" t="str">
        <f t="shared" si="9"/>
        <v/>
      </c>
      <c r="L24" s="108" t="str">
        <f t="shared" si="10"/>
        <v/>
      </c>
      <c r="M24" s="108" t="str">
        <f t="shared" si="11"/>
        <v/>
      </c>
      <c r="N24" s="109" t="str">
        <f t="shared" si="12"/>
        <v/>
      </c>
      <c r="O24" s="109" t="str">
        <f t="shared" si="13"/>
        <v/>
      </c>
      <c r="Q24" s="31"/>
      <c r="Z24" s="95" t="s">
        <v>794</v>
      </c>
    </row>
    <row r="25" spans="1:26" ht="14.25" customHeight="1" x14ac:dyDescent="0.2">
      <c r="A25" s="95">
        <v>24</v>
      </c>
      <c r="B25" s="103" t="str">
        <f t="shared" si="0"/>
        <v/>
      </c>
      <c r="C25" s="104" t="str">
        <f t="shared" si="1"/>
        <v/>
      </c>
      <c r="D25" s="105" t="str">
        <f t="shared" si="2"/>
        <v/>
      </c>
      <c r="E25" s="106" t="str">
        <f t="shared" si="3"/>
        <v/>
      </c>
      <c r="F25" s="106" t="str">
        <f t="shared" si="4"/>
        <v/>
      </c>
      <c r="G25" s="106" t="str">
        <f t="shared" si="5"/>
        <v/>
      </c>
      <c r="H25" s="107" t="str">
        <f t="shared" si="6"/>
        <v/>
      </c>
      <c r="I25" s="107" t="str">
        <f t="shared" si="7"/>
        <v/>
      </c>
      <c r="J25" s="107" t="str">
        <f t="shared" si="8"/>
        <v/>
      </c>
      <c r="K25" s="108" t="str">
        <f t="shared" si="9"/>
        <v/>
      </c>
      <c r="L25" s="108" t="str">
        <f t="shared" si="10"/>
        <v/>
      </c>
      <c r="M25" s="108" t="str">
        <f t="shared" si="11"/>
        <v/>
      </c>
      <c r="N25" s="109" t="str">
        <f t="shared" si="12"/>
        <v/>
      </c>
      <c r="O25" s="109" t="str">
        <f t="shared" si="13"/>
        <v/>
      </c>
      <c r="Q25" s="31"/>
      <c r="Z25" s="95" t="s">
        <v>795</v>
      </c>
    </row>
    <row r="26" spans="1:26" ht="14.25" customHeight="1" x14ac:dyDescent="0.2">
      <c r="A26" s="95">
        <v>25</v>
      </c>
      <c r="B26" s="103" t="str">
        <f t="shared" si="0"/>
        <v/>
      </c>
      <c r="C26" s="104" t="str">
        <f t="shared" si="1"/>
        <v/>
      </c>
      <c r="D26" s="105" t="str">
        <f t="shared" si="2"/>
        <v/>
      </c>
      <c r="E26" s="106" t="str">
        <f t="shared" si="3"/>
        <v/>
      </c>
      <c r="F26" s="106" t="str">
        <f t="shared" si="4"/>
        <v/>
      </c>
      <c r="G26" s="106" t="str">
        <f t="shared" si="5"/>
        <v/>
      </c>
      <c r="H26" s="107" t="str">
        <f t="shared" si="6"/>
        <v/>
      </c>
      <c r="I26" s="107" t="str">
        <f t="shared" si="7"/>
        <v/>
      </c>
      <c r="J26" s="107" t="str">
        <f t="shared" si="8"/>
        <v/>
      </c>
      <c r="K26" s="108" t="str">
        <f t="shared" si="9"/>
        <v/>
      </c>
      <c r="L26" s="108" t="str">
        <f t="shared" si="10"/>
        <v/>
      </c>
      <c r="M26" s="108" t="str">
        <f t="shared" si="11"/>
        <v/>
      </c>
      <c r="N26" s="109" t="str">
        <f t="shared" si="12"/>
        <v/>
      </c>
      <c r="O26" s="109" t="str">
        <f t="shared" si="13"/>
        <v/>
      </c>
      <c r="Q26" s="31"/>
      <c r="Z26" s="95" t="s">
        <v>796</v>
      </c>
    </row>
    <row r="27" spans="1:26" ht="14.25" customHeight="1" x14ac:dyDescent="0.2">
      <c r="A27" s="95">
        <v>26</v>
      </c>
      <c r="B27" s="103" t="str">
        <f t="shared" si="0"/>
        <v/>
      </c>
      <c r="C27" s="104" t="str">
        <f t="shared" si="1"/>
        <v/>
      </c>
      <c r="D27" s="105" t="str">
        <f t="shared" si="2"/>
        <v/>
      </c>
      <c r="E27" s="106" t="str">
        <f t="shared" si="3"/>
        <v/>
      </c>
      <c r="F27" s="106" t="str">
        <f t="shared" si="4"/>
        <v/>
      </c>
      <c r="G27" s="106" t="str">
        <f t="shared" si="5"/>
        <v/>
      </c>
      <c r="H27" s="107" t="str">
        <f t="shared" si="6"/>
        <v/>
      </c>
      <c r="I27" s="107" t="str">
        <f t="shared" si="7"/>
        <v/>
      </c>
      <c r="J27" s="107" t="str">
        <f t="shared" si="8"/>
        <v/>
      </c>
      <c r="K27" s="108" t="str">
        <f t="shared" si="9"/>
        <v/>
      </c>
      <c r="L27" s="108" t="str">
        <f t="shared" si="10"/>
        <v/>
      </c>
      <c r="M27" s="108" t="str">
        <f t="shared" si="11"/>
        <v/>
      </c>
      <c r="N27" s="109" t="str">
        <f t="shared" si="12"/>
        <v/>
      </c>
      <c r="O27" s="109" t="str">
        <f t="shared" si="13"/>
        <v/>
      </c>
      <c r="Z27" s="95" t="s">
        <v>797</v>
      </c>
    </row>
    <row r="28" spans="1:26" ht="14.25" customHeight="1" x14ac:dyDescent="0.2">
      <c r="A28" s="95">
        <v>27</v>
      </c>
      <c r="B28" s="103" t="str">
        <f t="shared" si="0"/>
        <v/>
      </c>
      <c r="C28" s="104" t="str">
        <f t="shared" si="1"/>
        <v/>
      </c>
      <c r="D28" s="105" t="str">
        <f t="shared" si="2"/>
        <v/>
      </c>
      <c r="E28" s="106" t="str">
        <f t="shared" si="3"/>
        <v/>
      </c>
      <c r="F28" s="106" t="str">
        <f t="shared" si="4"/>
        <v/>
      </c>
      <c r="G28" s="106" t="str">
        <f t="shared" si="5"/>
        <v/>
      </c>
      <c r="H28" s="107" t="str">
        <f t="shared" si="6"/>
        <v/>
      </c>
      <c r="I28" s="107" t="str">
        <f t="shared" si="7"/>
        <v/>
      </c>
      <c r="J28" s="107" t="str">
        <f t="shared" si="8"/>
        <v/>
      </c>
      <c r="K28" s="108" t="str">
        <f t="shared" si="9"/>
        <v/>
      </c>
      <c r="L28" s="108" t="str">
        <f t="shared" si="10"/>
        <v/>
      </c>
      <c r="M28" s="108" t="str">
        <f t="shared" si="11"/>
        <v/>
      </c>
      <c r="N28" s="109" t="str">
        <f t="shared" si="12"/>
        <v/>
      </c>
      <c r="O28" s="109" t="str">
        <f t="shared" si="13"/>
        <v/>
      </c>
      <c r="Z28" s="95" t="s">
        <v>798</v>
      </c>
    </row>
    <row r="29" spans="1:26" ht="14.25" customHeight="1" x14ac:dyDescent="0.2">
      <c r="A29" s="95">
        <v>28</v>
      </c>
      <c r="B29" s="103" t="str">
        <f t="shared" si="0"/>
        <v/>
      </c>
      <c r="C29" s="104" t="str">
        <f t="shared" si="1"/>
        <v/>
      </c>
      <c r="D29" s="105" t="str">
        <f t="shared" si="2"/>
        <v/>
      </c>
      <c r="E29" s="106" t="str">
        <f t="shared" si="3"/>
        <v/>
      </c>
      <c r="F29" s="106" t="str">
        <f t="shared" si="4"/>
        <v/>
      </c>
      <c r="G29" s="106" t="str">
        <f t="shared" si="5"/>
        <v/>
      </c>
      <c r="H29" s="107" t="str">
        <f t="shared" si="6"/>
        <v/>
      </c>
      <c r="I29" s="107" t="str">
        <f t="shared" si="7"/>
        <v/>
      </c>
      <c r="J29" s="107" t="str">
        <f t="shared" si="8"/>
        <v/>
      </c>
      <c r="K29" s="108" t="str">
        <f t="shared" si="9"/>
        <v/>
      </c>
      <c r="L29" s="108" t="str">
        <f t="shared" si="10"/>
        <v/>
      </c>
      <c r="M29" s="108" t="str">
        <f t="shared" si="11"/>
        <v/>
      </c>
      <c r="N29" s="109" t="str">
        <f t="shared" si="12"/>
        <v/>
      </c>
      <c r="O29" s="109" t="str">
        <f t="shared" si="13"/>
        <v/>
      </c>
      <c r="Z29" s="95" t="s">
        <v>799</v>
      </c>
    </row>
    <row r="30" spans="1:26" ht="14.25" customHeight="1" x14ac:dyDescent="0.2">
      <c r="A30" s="95">
        <v>29</v>
      </c>
      <c r="B30" s="103" t="str">
        <f t="shared" si="0"/>
        <v/>
      </c>
      <c r="C30" s="104" t="str">
        <f t="shared" si="1"/>
        <v/>
      </c>
      <c r="D30" s="105" t="str">
        <f t="shared" si="2"/>
        <v/>
      </c>
      <c r="E30" s="106" t="str">
        <f t="shared" si="3"/>
        <v/>
      </c>
      <c r="F30" s="106" t="str">
        <f t="shared" si="4"/>
        <v/>
      </c>
      <c r="G30" s="106" t="str">
        <f t="shared" si="5"/>
        <v/>
      </c>
      <c r="H30" s="107" t="str">
        <f t="shared" si="6"/>
        <v/>
      </c>
      <c r="I30" s="107" t="str">
        <f t="shared" si="7"/>
        <v/>
      </c>
      <c r="J30" s="107" t="str">
        <f t="shared" si="8"/>
        <v/>
      </c>
      <c r="K30" s="108" t="str">
        <f t="shared" si="9"/>
        <v/>
      </c>
      <c r="L30" s="108" t="str">
        <f t="shared" si="10"/>
        <v/>
      </c>
      <c r="M30" s="108" t="str">
        <f t="shared" si="11"/>
        <v/>
      </c>
      <c r="N30" s="109" t="str">
        <f t="shared" si="12"/>
        <v/>
      </c>
      <c r="O30" s="109" t="str">
        <f t="shared" si="13"/>
        <v/>
      </c>
      <c r="Z30" s="95" t="s">
        <v>800</v>
      </c>
    </row>
    <row r="31" spans="1:26" ht="14.25" customHeight="1" x14ac:dyDescent="0.2">
      <c r="A31" s="95">
        <v>30</v>
      </c>
      <c r="B31" s="103" t="str">
        <f t="shared" si="0"/>
        <v/>
      </c>
      <c r="C31" s="104" t="str">
        <f t="shared" si="1"/>
        <v/>
      </c>
      <c r="D31" s="105" t="str">
        <f t="shared" si="2"/>
        <v/>
      </c>
      <c r="E31" s="106" t="str">
        <f t="shared" si="3"/>
        <v/>
      </c>
      <c r="F31" s="106" t="str">
        <f t="shared" si="4"/>
        <v/>
      </c>
      <c r="G31" s="106" t="str">
        <f t="shared" si="5"/>
        <v/>
      </c>
      <c r="H31" s="107" t="str">
        <f t="shared" si="6"/>
        <v/>
      </c>
      <c r="I31" s="107" t="str">
        <f t="shared" si="7"/>
        <v/>
      </c>
      <c r="J31" s="107" t="str">
        <f t="shared" si="8"/>
        <v/>
      </c>
      <c r="K31" s="108" t="str">
        <f t="shared" si="9"/>
        <v/>
      </c>
      <c r="L31" s="108" t="str">
        <f t="shared" si="10"/>
        <v/>
      </c>
      <c r="M31" s="108" t="str">
        <f t="shared" si="11"/>
        <v/>
      </c>
      <c r="N31" s="109" t="str">
        <f t="shared" si="12"/>
        <v/>
      </c>
      <c r="O31" s="109" t="str">
        <f t="shared" si="13"/>
        <v/>
      </c>
      <c r="Z31" s="95" t="s">
        <v>801</v>
      </c>
    </row>
    <row r="32" spans="1:26" ht="14.25" customHeight="1" x14ac:dyDescent="0.2">
      <c r="A32" s="95">
        <v>31</v>
      </c>
      <c r="B32" s="103" t="str">
        <f t="shared" si="0"/>
        <v/>
      </c>
      <c r="C32" s="104" t="str">
        <f t="shared" si="1"/>
        <v/>
      </c>
      <c r="D32" s="105" t="str">
        <f t="shared" si="2"/>
        <v/>
      </c>
      <c r="E32" s="106" t="str">
        <f t="shared" si="3"/>
        <v/>
      </c>
      <c r="F32" s="106" t="str">
        <f t="shared" si="4"/>
        <v/>
      </c>
      <c r="G32" s="106" t="str">
        <f t="shared" si="5"/>
        <v/>
      </c>
      <c r="H32" s="107" t="str">
        <f t="shared" si="6"/>
        <v/>
      </c>
      <c r="I32" s="107" t="str">
        <f t="shared" si="7"/>
        <v/>
      </c>
      <c r="J32" s="107" t="str">
        <f t="shared" si="8"/>
        <v/>
      </c>
      <c r="K32" s="108" t="str">
        <f t="shared" si="9"/>
        <v/>
      </c>
      <c r="L32" s="108" t="str">
        <f t="shared" si="10"/>
        <v/>
      </c>
      <c r="M32" s="108" t="str">
        <f t="shared" si="11"/>
        <v/>
      </c>
      <c r="N32" s="109" t="str">
        <f t="shared" si="12"/>
        <v/>
      </c>
      <c r="O32" s="109" t="str">
        <f t="shared" si="13"/>
        <v/>
      </c>
      <c r="Z32" s="95" t="s">
        <v>802</v>
      </c>
    </row>
    <row r="33" spans="1:26" ht="14.25" customHeight="1" x14ac:dyDescent="0.2">
      <c r="A33" s="95">
        <v>32</v>
      </c>
      <c r="B33" s="103" t="str">
        <f t="shared" si="0"/>
        <v/>
      </c>
      <c r="C33" s="104" t="str">
        <f t="shared" si="1"/>
        <v/>
      </c>
      <c r="D33" s="105" t="str">
        <f t="shared" si="2"/>
        <v/>
      </c>
      <c r="E33" s="106" t="str">
        <f t="shared" si="3"/>
        <v/>
      </c>
      <c r="F33" s="106" t="str">
        <f t="shared" si="4"/>
        <v/>
      </c>
      <c r="G33" s="106" t="str">
        <f t="shared" si="5"/>
        <v/>
      </c>
      <c r="H33" s="107" t="str">
        <f t="shared" si="6"/>
        <v/>
      </c>
      <c r="I33" s="107" t="str">
        <f t="shared" si="7"/>
        <v/>
      </c>
      <c r="J33" s="107" t="str">
        <f t="shared" si="8"/>
        <v/>
      </c>
      <c r="K33" s="108" t="str">
        <f t="shared" si="9"/>
        <v/>
      </c>
      <c r="L33" s="108" t="str">
        <f t="shared" si="10"/>
        <v/>
      </c>
      <c r="M33" s="108" t="str">
        <f t="shared" si="11"/>
        <v/>
      </c>
      <c r="N33" s="109" t="str">
        <f t="shared" si="12"/>
        <v/>
      </c>
      <c r="O33" s="109" t="str">
        <f t="shared" si="13"/>
        <v/>
      </c>
      <c r="Z33" s="95" t="s">
        <v>803</v>
      </c>
    </row>
    <row r="34" spans="1:26" ht="14.25" customHeight="1" x14ac:dyDescent="0.2">
      <c r="A34" s="95">
        <v>33</v>
      </c>
      <c r="B34" s="103" t="str">
        <f t="shared" ref="B34:B65" si="14">IF(ISERROR(VLOOKUP($A34,女子,4,0)),"",VLOOKUP($A34,女子,4,0))</f>
        <v/>
      </c>
      <c r="C34" s="104" t="str">
        <f t="shared" ref="C34:C65" si="15">IF($B34="","",VLOOKUP($A34,女子,5+1,0))</f>
        <v/>
      </c>
      <c r="D34" s="105" t="str">
        <f t="shared" ref="D34:D65" si="16">IF($B34="","",VLOOKUP($A34,女子,6+1,0))</f>
        <v/>
      </c>
      <c r="E34" s="106" t="str">
        <f t="shared" ref="E34:E65" si="17">IF($B34="","",VLOOKUP($A34,女子,9+1,0))</f>
        <v/>
      </c>
      <c r="F34" s="106" t="str">
        <f t="shared" ref="F34:F65" si="18">IF($B34="","",VLOOKUP($A34,女子,10+1,0))</f>
        <v/>
      </c>
      <c r="G34" s="106" t="str">
        <f t="shared" ref="G34:G65" si="19">IF($B34="","",VLOOKUP($A34,女子,11+1,0))</f>
        <v/>
      </c>
      <c r="H34" s="107" t="str">
        <f t="shared" ref="H34:H65" si="20">IF($B34="","",VLOOKUP($A34,女子,12+1,0))</f>
        <v/>
      </c>
      <c r="I34" s="107" t="str">
        <f t="shared" ref="I34:I65" si="21">IF($B34="","",VLOOKUP($A34,女子,13+1,0))</f>
        <v/>
      </c>
      <c r="J34" s="107" t="str">
        <f t="shared" ref="J34:J65" si="22">IF($B34="","",VLOOKUP($A34,女子,14+1,0))</f>
        <v/>
      </c>
      <c r="K34" s="108" t="str">
        <f t="shared" ref="K34:K65" si="23">IF($B34="","",IF(VLOOKUP($A34,女子,15+1,0)="","",VLOOKUP($A34,女子,15+1,0)))</f>
        <v/>
      </c>
      <c r="L34" s="108" t="str">
        <f t="shared" ref="L34:L65" si="24">IF($B34="","",IF(VLOOKUP($A34,女子,19+1,0)="","",VLOOKUP($A34,女子,19+1,0)))</f>
        <v/>
      </c>
      <c r="M34" s="108" t="str">
        <f t="shared" ref="M34:M65" si="25">IF($B34="","",IF(VLOOKUP($A34,女子,23+1,0)="","",VLOOKUP($A34,女子,23+1,0)))</f>
        <v/>
      </c>
      <c r="N34" s="109" t="str">
        <f t="shared" ref="N34:N65" si="26">IF($B34="","",IF(VLOOKUP($A34,女子,27+1,0)="","",VLOOKUP($A34,女子,27+1,0)))</f>
        <v/>
      </c>
      <c r="O34" s="109" t="str">
        <f t="shared" ref="O34:O65" si="27">IF($B34="","",IF(VLOOKUP($A34,女子,31+1,0)="","",VLOOKUP($A34,女子,31+1,0)))</f>
        <v/>
      </c>
      <c r="R34" s="110"/>
      <c r="Z34" s="95" t="s">
        <v>804</v>
      </c>
    </row>
    <row r="35" spans="1:26" ht="14.25" customHeight="1" x14ac:dyDescent="0.2">
      <c r="A35" s="95">
        <v>34</v>
      </c>
      <c r="B35" s="103" t="str">
        <f t="shared" si="14"/>
        <v/>
      </c>
      <c r="C35" s="104" t="str">
        <f t="shared" si="15"/>
        <v/>
      </c>
      <c r="D35" s="105" t="str">
        <f t="shared" si="16"/>
        <v/>
      </c>
      <c r="E35" s="106" t="str">
        <f t="shared" si="17"/>
        <v/>
      </c>
      <c r="F35" s="106" t="str">
        <f t="shared" si="18"/>
        <v/>
      </c>
      <c r="G35" s="106" t="str">
        <f t="shared" si="19"/>
        <v/>
      </c>
      <c r="H35" s="107" t="str">
        <f t="shared" si="20"/>
        <v/>
      </c>
      <c r="I35" s="107" t="str">
        <f t="shared" si="21"/>
        <v/>
      </c>
      <c r="J35" s="107" t="str">
        <f t="shared" si="22"/>
        <v/>
      </c>
      <c r="K35" s="108" t="str">
        <f t="shared" si="23"/>
        <v/>
      </c>
      <c r="L35" s="108" t="str">
        <f t="shared" si="24"/>
        <v/>
      </c>
      <c r="M35" s="108" t="str">
        <f t="shared" si="25"/>
        <v/>
      </c>
      <c r="N35" s="109" t="str">
        <f t="shared" si="26"/>
        <v/>
      </c>
      <c r="O35" s="109" t="str">
        <f t="shared" si="27"/>
        <v/>
      </c>
      <c r="Z35" s="95" t="s">
        <v>805</v>
      </c>
    </row>
    <row r="36" spans="1:26" ht="14.25" customHeight="1" x14ac:dyDescent="0.2">
      <c r="A36" s="95">
        <v>35</v>
      </c>
      <c r="B36" s="103" t="str">
        <f t="shared" si="14"/>
        <v/>
      </c>
      <c r="C36" s="104" t="str">
        <f t="shared" si="15"/>
        <v/>
      </c>
      <c r="D36" s="105" t="str">
        <f t="shared" si="16"/>
        <v/>
      </c>
      <c r="E36" s="106" t="str">
        <f t="shared" si="17"/>
        <v/>
      </c>
      <c r="F36" s="106" t="str">
        <f t="shared" si="18"/>
        <v/>
      </c>
      <c r="G36" s="106" t="str">
        <f t="shared" si="19"/>
        <v/>
      </c>
      <c r="H36" s="107" t="str">
        <f t="shared" si="20"/>
        <v/>
      </c>
      <c r="I36" s="107" t="str">
        <f t="shared" si="21"/>
        <v/>
      </c>
      <c r="J36" s="107" t="str">
        <f t="shared" si="22"/>
        <v/>
      </c>
      <c r="K36" s="108" t="str">
        <f t="shared" si="23"/>
        <v/>
      </c>
      <c r="L36" s="108" t="str">
        <f t="shared" si="24"/>
        <v/>
      </c>
      <c r="M36" s="108" t="str">
        <f t="shared" si="25"/>
        <v/>
      </c>
      <c r="N36" s="109" t="str">
        <f t="shared" si="26"/>
        <v/>
      </c>
      <c r="O36" s="109" t="str">
        <f t="shared" si="27"/>
        <v/>
      </c>
      <c r="Z36" s="95" t="s">
        <v>806</v>
      </c>
    </row>
    <row r="37" spans="1:26" ht="14.25" customHeight="1" x14ac:dyDescent="0.2">
      <c r="A37" s="95">
        <v>36</v>
      </c>
      <c r="B37" s="103" t="str">
        <f t="shared" si="14"/>
        <v/>
      </c>
      <c r="C37" s="104" t="str">
        <f t="shared" si="15"/>
        <v/>
      </c>
      <c r="D37" s="105" t="str">
        <f t="shared" si="16"/>
        <v/>
      </c>
      <c r="E37" s="106" t="str">
        <f t="shared" si="17"/>
        <v/>
      </c>
      <c r="F37" s="106" t="str">
        <f t="shared" si="18"/>
        <v/>
      </c>
      <c r="G37" s="106" t="str">
        <f t="shared" si="19"/>
        <v/>
      </c>
      <c r="H37" s="107" t="str">
        <f t="shared" si="20"/>
        <v/>
      </c>
      <c r="I37" s="107" t="str">
        <f t="shared" si="21"/>
        <v/>
      </c>
      <c r="J37" s="107" t="str">
        <f t="shared" si="22"/>
        <v/>
      </c>
      <c r="K37" s="108" t="str">
        <f t="shared" si="23"/>
        <v/>
      </c>
      <c r="L37" s="108" t="str">
        <f t="shared" si="24"/>
        <v/>
      </c>
      <c r="M37" s="108" t="str">
        <f t="shared" si="25"/>
        <v/>
      </c>
      <c r="N37" s="109" t="str">
        <f t="shared" si="26"/>
        <v/>
      </c>
      <c r="O37" s="109" t="str">
        <f t="shared" si="27"/>
        <v/>
      </c>
      <c r="Z37" s="95" t="s">
        <v>807</v>
      </c>
    </row>
    <row r="38" spans="1:26" ht="14.25" customHeight="1" x14ac:dyDescent="0.2">
      <c r="A38" s="95">
        <v>37</v>
      </c>
      <c r="B38" s="103" t="str">
        <f t="shared" si="14"/>
        <v/>
      </c>
      <c r="C38" s="104" t="str">
        <f t="shared" si="15"/>
        <v/>
      </c>
      <c r="D38" s="105" t="str">
        <f t="shared" si="16"/>
        <v/>
      </c>
      <c r="E38" s="106" t="str">
        <f t="shared" si="17"/>
        <v/>
      </c>
      <c r="F38" s="106" t="str">
        <f t="shared" si="18"/>
        <v/>
      </c>
      <c r="G38" s="106" t="str">
        <f t="shared" si="19"/>
        <v/>
      </c>
      <c r="H38" s="107" t="str">
        <f t="shared" si="20"/>
        <v/>
      </c>
      <c r="I38" s="107" t="str">
        <f t="shared" si="21"/>
        <v/>
      </c>
      <c r="J38" s="107" t="str">
        <f t="shared" si="22"/>
        <v/>
      </c>
      <c r="K38" s="108" t="str">
        <f t="shared" si="23"/>
        <v/>
      </c>
      <c r="L38" s="108" t="str">
        <f t="shared" si="24"/>
        <v/>
      </c>
      <c r="M38" s="108" t="str">
        <f t="shared" si="25"/>
        <v/>
      </c>
      <c r="N38" s="109" t="str">
        <f t="shared" si="26"/>
        <v/>
      </c>
      <c r="O38" s="109" t="str">
        <f t="shared" si="27"/>
        <v/>
      </c>
      <c r="Z38" s="95" t="s">
        <v>808</v>
      </c>
    </row>
    <row r="39" spans="1:26" ht="14.25" customHeight="1" x14ac:dyDescent="0.2">
      <c r="A39" s="95">
        <v>38</v>
      </c>
      <c r="B39" s="103" t="str">
        <f t="shared" si="14"/>
        <v/>
      </c>
      <c r="C39" s="104" t="str">
        <f t="shared" si="15"/>
        <v/>
      </c>
      <c r="D39" s="105" t="str">
        <f t="shared" si="16"/>
        <v/>
      </c>
      <c r="E39" s="106" t="str">
        <f t="shared" si="17"/>
        <v/>
      </c>
      <c r="F39" s="106" t="str">
        <f t="shared" si="18"/>
        <v/>
      </c>
      <c r="G39" s="106" t="str">
        <f t="shared" si="19"/>
        <v/>
      </c>
      <c r="H39" s="107" t="str">
        <f t="shared" si="20"/>
        <v/>
      </c>
      <c r="I39" s="107" t="str">
        <f t="shared" si="21"/>
        <v/>
      </c>
      <c r="J39" s="107" t="str">
        <f t="shared" si="22"/>
        <v/>
      </c>
      <c r="K39" s="108" t="str">
        <f t="shared" si="23"/>
        <v/>
      </c>
      <c r="L39" s="108" t="str">
        <f t="shared" si="24"/>
        <v/>
      </c>
      <c r="M39" s="108" t="str">
        <f t="shared" si="25"/>
        <v/>
      </c>
      <c r="N39" s="109" t="str">
        <f t="shared" si="26"/>
        <v/>
      </c>
      <c r="O39" s="109" t="str">
        <f t="shared" si="27"/>
        <v/>
      </c>
      <c r="Z39" s="95" t="s">
        <v>809</v>
      </c>
    </row>
    <row r="40" spans="1:26" ht="14.25" customHeight="1" x14ac:dyDescent="0.2">
      <c r="A40" s="95">
        <v>39</v>
      </c>
      <c r="B40" s="103" t="str">
        <f t="shared" si="14"/>
        <v/>
      </c>
      <c r="C40" s="104" t="str">
        <f t="shared" si="15"/>
        <v/>
      </c>
      <c r="D40" s="105" t="str">
        <f t="shared" si="16"/>
        <v/>
      </c>
      <c r="E40" s="106" t="str">
        <f t="shared" si="17"/>
        <v/>
      </c>
      <c r="F40" s="106" t="str">
        <f t="shared" si="18"/>
        <v/>
      </c>
      <c r="G40" s="106" t="str">
        <f t="shared" si="19"/>
        <v/>
      </c>
      <c r="H40" s="107" t="str">
        <f t="shared" si="20"/>
        <v/>
      </c>
      <c r="I40" s="107" t="str">
        <f t="shared" si="21"/>
        <v/>
      </c>
      <c r="J40" s="107" t="str">
        <f t="shared" si="22"/>
        <v/>
      </c>
      <c r="K40" s="108" t="str">
        <f t="shared" si="23"/>
        <v/>
      </c>
      <c r="L40" s="108" t="str">
        <f t="shared" si="24"/>
        <v/>
      </c>
      <c r="M40" s="108" t="str">
        <f t="shared" si="25"/>
        <v/>
      </c>
      <c r="N40" s="109" t="str">
        <f t="shared" si="26"/>
        <v/>
      </c>
      <c r="O40" s="109" t="str">
        <f t="shared" si="27"/>
        <v/>
      </c>
      <c r="Z40" s="95" t="s">
        <v>810</v>
      </c>
    </row>
    <row r="41" spans="1:26" ht="14.25" customHeight="1" x14ac:dyDescent="0.2">
      <c r="A41" s="95">
        <v>40</v>
      </c>
      <c r="B41" s="103" t="str">
        <f t="shared" si="14"/>
        <v/>
      </c>
      <c r="C41" s="104" t="str">
        <f t="shared" si="15"/>
        <v/>
      </c>
      <c r="D41" s="105" t="str">
        <f t="shared" si="16"/>
        <v/>
      </c>
      <c r="E41" s="106" t="str">
        <f t="shared" si="17"/>
        <v/>
      </c>
      <c r="F41" s="106" t="str">
        <f t="shared" si="18"/>
        <v/>
      </c>
      <c r="G41" s="106" t="str">
        <f t="shared" si="19"/>
        <v/>
      </c>
      <c r="H41" s="107" t="str">
        <f t="shared" si="20"/>
        <v/>
      </c>
      <c r="I41" s="107" t="str">
        <f t="shared" si="21"/>
        <v/>
      </c>
      <c r="J41" s="107" t="str">
        <f t="shared" si="22"/>
        <v/>
      </c>
      <c r="K41" s="108" t="str">
        <f t="shared" si="23"/>
        <v/>
      </c>
      <c r="L41" s="108" t="str">
        <f t="shared" si="24"/>
        <v/>
      </c>
      <c r="M41" s="108" t="str">
        <f t="shared" si="25"/>
        <v/>
      </c>
      <c r="N41" s="109" t="str">
        <f t="shared" si="26"/>
        <v/>
      </c>
      <c r="O41" s="109" t="str">
        <f t="shared" si="27"/>
        <v/>
      </c>
      <c r="Z41" s="95" t="s">
        <v>811</v>
      </c>
    </row>
    <row r="42" spans="1:26" ht="14.25" customHeight="1" x14ac:dyDescent="0.2">
      <c r="A42" s="95">
        <v>41</v>
      </c>
      <c r="B42" s="103" t="str">
        <f t="shared" si="14"/>
        <v/>
      </c>
      <c r="C42" s="104" t="str">
        <f t="shared" si="15"/>
        <v/>
      </c>
      <c r="D42" s="105" t="str">
        <f t="shared" si="16"/>
        <v/>
      </c>
      <c r="E42" s="106" t="str">
        <f t="shared" si="17"/>
        <v/>
      </c>
      <c r="F42" s="106" t="str">
        <f t="shared" si="18"/>
        <v/>
      </c>
      <c r="G42" s="106" t="str">
        <f t="shared" si="19"/>
        <v/>
      </c>
      <c r="H42" s="107" t="str">
        <f t="shared" si="20"/>
        <v/>
      </c>
      <c r="I42" s="107" t="str">
        <f t="shared" si="21"/>
        <v/>
      </c>
      <c r="J42" s="107" t="str">
        <f t="shared" si="22"/>
        <v/>
      </c>
      <c r="K42" s="108" t="str">
        <f t="shared" si="23"/>
        <v/>
      </c>
      <c r="L42" s="108" t="str">
        <f t="shared" si="24"/>
        <v/>
      </c>
      <c r="M42" s="108" t="str">
        <f t="shared" si="25"/>
        <v/>
      </c>
      <c r="N42" s="109" t="str">
        <f t="shared" si="26"/>
        <v/>
      </c>
      <c r="O42" s="109" t="str">
        <f t="shared" si="27"/>
        <v/>
      </c>
      <c r="Z42" s="95" t="s">
        <v>812</v>
      </c>
    </row>
    <row r="43" spans="1:26" ht="14.25" customHeight="1" x14ac:dyDescent="0.2">
      <c r="A43" s="95">
        <v>42</v>
      </c>
      <c r="B43" s="103" t="str">
        <f t="shared" si="14"/>
        <v/>
      </c>
      <c r="C43" s="104" t="str">
        <f t="shared" si="15"/>
        <v/>
      </c>
      <c r="D43" s="105" t="str">
        <f t="shared" si="16"/>
        <v/>
      </c>
      <c r="E43" s="106" t="str">
        <f t="shared" si="17"/>
        <v/>
      </c>
      <c r="F43" s="106" t="str">
        <f t="shared" si="18"/>
        <v/>
      </c>
      <c r="G43" s="106" t="str">
        <f t="shared" si="19"/>
        <v/>
      </c>
      <c r="H43" s="107" t="str">
        <f t="shared" si="20"/>
        <v/>
      </c>
      <c r="I43" s="107" t="str">
        <f t="shared" si="21"/>
        <v/>
      </c>
      <c r="J43" s="107" t="str">
        <f t="shared" si="22"/>
        <v/>
      </c>
      <c r="K43" s="108" t="str">
        <f t="shared" si="23"/>
        <v/>
      </c>
      <c r="L43" s="108" t="str">
        <f t="shared" si="24"/>
        <v/>
      </c>
      <c r="M43" s="108" t="str">
        <f t="shared" si="25"/>
        <v/>
      </c>
      <c r="N43" s="109" t="str">
        <f t="shared" si="26"/>
        <v/>
      </c>
      <c r="O43" s="109" t="str">
        <f t="shared" si="27"/>
        <v/>
      </c>
      <c r="Z43" s="95" t="s">
        <v>813</v>
      </c>
    </row>
    <row r="44" spans="1:26" ht="14.25" customHeight="1" x14ac:dyDescent="0.2">
      <c r="A44" s="95">
        <v>43</v>
      </c>
      <c r="B44" s="103" t="str">
        <f t="shared" si="14"/>
        <v/>
      </c>
      <c r="C44" s="104" t="str">
        <f t="shared" si="15"/>
        <v/>
      </c>
      <c r="D44" s="105" t="str">
        <f t="shared" si="16"/>
        <v/>
      </c>
      <c r="E44" s="106" t="str">
        <f t="shared" si="17"/>
        <v/>
      </c>
      <c r="F44" s="106" t="str">
        <f t="shared" si="18"/>
        <v/>
      </c>
      <c r="G44" s="106" t="str">
        <f t="shared" si="19"/>
        <v/>
      </c>
      <c r="H44" s="107" t="str">
        <f t="shared" si="20"/>
        <v/>
      </c>
      <c r="I44" s="107" t="str">
        <f t="shared" si="21"/>
        <v/>
      </c>
      <c r="J44" s="107" t="str">
        <f t="shared" si="22"/>
        <v/>
      </c>
      <c r="K44" s="108" t="str">
        <f t="shared" si="23"/>
        <v/>
      </c>
      <c r="L44" s="108" t="str">
        <f t="shared" si="24"/>
        <v/>
      </c>
      <c r="M44" s="108" t="str">
        <f t="shared" si="25"/>
        <v/>
      </c>
      <c r="N44" s="109" t="str">
        <f t="shared" si="26"/>
        <v/>
      </c>
      <c r="O44" s="109" t="str">
        <f t="shared" si="27"/>
        <v/>
      </c>
      <c r="Z44" s="95" t="s">
        <v>814</v>
      </c>
    </row>
    <row r="45" spans="1:26" ht="14.25" customHeight="1" x14ac:dyDescent="0.2">
      <c r="A45" s="95">
        <v>44</v>
      </c>
      <c r="B45" s="103" t="str">
        <f t="shared" si="14"/>
        <v/>
      </c>
      <c r="C45" s="104" t="str">
        <f t="shared" si="15"/>
        <v/>
      </c>
      <c r="D45" s="105" t="str">
        <f t="shared" si="16"/>
        <v/>
      </c>
      <c r="E45" s="106" t="str">
        <f t="shared" si="17"/>
        <v/>
      </c>
      <c r="F45" s="106" t="str">
        <f t="shared" si="18"/>
        <v/>
      </c>
      <c r="G45" s="106" t="str">
        <f t="shared" si="19"/>
        <v/>
      </c>
      <c r="H45" s="107" t="str">
        <f t="shared" si="20"/>
        <v/>
      </c>
      <c r="I45" s="107" t="str">
        <f t="shared" si="21"/>
        <v/>
      </c>
      <c r="J45" s="107" t="str">
        <f t="shared" si="22"/>
        <v/>
      </c>
      <c r="K45" s="108" t="str">
        <f t="shared" si="23"/>
        <v/>
      </c>
      <c r="L45" s="108" t="str">
        <f t="shared" si="24"/>
        <v/>
      </c>
      <c r="M45" s="108" t="str">
        <f t="shared" si="25"/>
        <v/>
      </c>
      <c r="N45" s="109" t="str">
        <f t="shared" si="26"/>
        <v/>
      </c>
      <c r="O45" s="109" t="str">
        <f t="shared" si="27"/>
        <v/>
      </c>
      <c r="Z45" s="95" t="s">
        <v>815</v>
      </c>
    </row>
    <row r="46" spans="1:26" ht="14.25" customHeight="1" x14ac:dyDescent="0.2">
      <c r="A46" s="95">
        <v>45</v>
      </c>
      <c r="B46" s="103" t="str">
        <f t="shared" si="14"/>
        <v/>
      </c>
      <c r="C46" s="104" t="str">
        <f t="shared" si="15"/>
        <v/>
      </c>
      <c r="D46" s="105" t="str">
        <f t="shared" si="16"/>
        <v/>
      </c>
      <c r="E46" s="106" t="str">
        <f t="shared" si="17"/>
        <v/>
      </c>
      <c r="F46" s="106" t="str">
        <f t="shared" si="18"/>
        <v/>
      </c>
      <c r="G46" s="106" t="str">
        <f t="shared" si="19"/>
        <v/>
      </c>
      <c r="H46" s="107" t="str">
        <f t="shared" si="20"/>
        <v/>
      </c>
      <c r="I46" s="107" t="str">
        <f t="shared" si="21"/>
        <v/>
      </c>
      <c r="J46" s="107" t="str">
        <f t="shared" si="22"/>
        <v/>
      </c>
      <c r="K46" s="108" t="str">
        <f t="shared" si="23"/>
        <v/>
      </c>
      <c r="L46" s="108" t="str">
        <f t="shared" si="24"/>
        <v/>
      </c>
      <c r="M46" s="108" t="str">
        <f t="shared" si="25"/>
        <v/>
      </c>
      <c r="N46" s="109" t="str">
        <f t="shared" si="26"/>
        <v/>
      </c>
      <c r="O46" s="109" t="str">
        <f t="shared" si="27"/>
        <v/>
      </c>
      <c r="Z46" s="95" t="s">
        <v>816</v>
      </c>
    </row>
    <row r="47" spans="1:26" ht="14.25" customHeight="1" x14ac:dyDescent="0.2">
      <c r="A47" s="95">
        <v>46</v>
      </c>
      <c r="B47" s="103" t="str">
        <f t="shared" si="14"/>
        <v/>
      </c>
      <c r="C47" s="104" t="str">
        <f t="shared" si="15"/>
        <v/>
      </c>
      <c r="D47" s="105" t="str">
        <f t="shared" si="16"/>
        <v/>
      </c>
      <c r="E47" s="106" t="str">
        <f t="shared" si="17"/>
        <v/>
      </c>
      <c r="F47" s="106" t="str">
        <f t="shared" si="18"/>
        <v/>
      </c>
      <c r="G47" s="106" t="str">
        <f t="shared" si="19"/>
        <v/>
      </c>
      <c r="H47" s="107" t="str">
        <f t="shared" si="20"/>
        <v/>
      </c>
      <c r="I47" s="107" t="str">
        <f t="shared" si="21"/>
        <v/>
      </c>
      <c r="J47" s="107" t="str">
        <f t="shared" si="22"/>
        <v/>
      </c>
      <c r="K47" s="108" t="str">
        <f t="shared" si="23"/>
        <v/>
      </c>
      <c r="L47" s="108" t="str">
        <f t="shared" si="24"/>
        <v/>
      </c>
      <c r="M47" s="108" t="str">
        <f t="shared" si="25"/>
        <v/>
      </c>
      <c r="N47" s="109" t="str">
        <f t="shared" si="26"/>
        <v/>
      </c>
      <c r="O47" s="109" t="str">
        <f t="shared" si="27"/>
        <v/>
      </c>
      <c r="Z47" s="95" t="s">
        <v>817</v>
      </c>
    </row>
    <row r="48" spans="1:26" ht="14.25" customHeight="1" x14ac:dyDescent="0.2">
      <c r="A48" s="95">
        <v>47</v>
      </c>
      <c r="B48" s="103" t="str">
        <f t="shared" si="14"/>
        <v/>
      </c>
      <c r="C48" s="104" t="str">
        <f t="shared" si="15"/>
        <v/>
      </c>
      <c r="D48" s="105" t="str">
        <f t="shared" si="16"/>
        <v/>
      </c>
      <c r="E48" s="106" t="str">
        <f t="shared" si="17"/>
        <v/>
      </c>
      <c r="F48" s="106" t="str">
        <f t="shared" si="18"/>
        <v/>
      </c>
      <c r="G48" s="106" t="str">
        <f t="shared" si="19"/>
        <v/>
      </c>
      <c r="H48" s="107" t="str">
        <f t="shared" si="20"/>
        <v/>
      </c>
      <c r="I48" s="107" t="str">
        <f t="shared" si="21"/>
        <v/>
      </c>
      <c r="J48" s="107" t="str">
        <f t="shared" si="22"/>
        <v/>
      </c>
      <c r="K48" s="108" t="str">
        <f t="shared" si="23"/>
        <v/>
      </c>
      <c r="L48" s="108" t="str">
        <f t="shared" si="24"/>
        <v/>
      </c>
      <c r="M48" s="108" t="str">
        <f t="shared" si="25"/>
        <v/>
      </c>
      <c r="N48" s="109" t="str">
        <f t="shared" si="26"/>
        <v/>
      </c>
      <c r="O48" s="109" t="str">
        <f t="shared" si="27"/>
        <v/>
      </c>
      <c r="Z48" s="95" t="s">
        <v>818</v>
      </c>
    </row>
    <row r="49" spans="1:26" ht="14.25" customHeight="1" x14ac:dyDescent="0.2">
      <c r="A49" s="95">
        <v>48</v>
      </c>
      <c r="B49" s="103" t="str">
        <f t="shared" si="14"/>
        <v/>
      </c>
      <c r="C49" s="104" t="str">
        <f t="shared" si="15"/>
        <v/>
      </c>
      <c r="D49" s="105" t="str">
        <f t="shared" si="16"/>
        <v/>
      </c>
      <c r="E49" s="106" t="str">
        <f t="shared" si="17"/>
        <v/>
      </c>
      <c r="F49" s="106" t="str">
        <f t="shared" si="18"/>
        <v/>
      </c>
      <c r="G49" s="106" t="str">
        <f t="shared" si="19"/>
        <v/>
      </c>
      <c r="H49" s="107" t="str">
        <f t="shared" si="20"/>
        <v/>
      </c>
      <c r="I49" s="107" t="str">
        <f t="shared" si="21"/>
        <v/>
      </c>
      <c r="J49" s="107" t="str">
        <f t="shared" si="22"/>
        <v/>
      </c>
      <c r="K49" s="108" t="str">
        <f t="shared" si="23"/>
        <v/>
      </c>
      <c r="L49" s="108" t="str">
        <f t="shared" si="24"/>
        <v/>
      </c>
      <c r="M49" s="108" t="str">
        <f t="shared" si="25"/>
        <v/>
      </c>
      <c r="N49" s="109" t="str">
        <f t="shared" si="26"/>
        <v/>
      </c>
      <c r="O49" s="109" t="str">
        <f t="shared" si="27"/>
        <v/>
      </c>
      <c r="Z49" s="95" t="s">
        <v>819</v>
      </c>
    </row>
    <row r="50" spans="1:26" ht="14.25" customHeight="1" x14ac:dyDescent="0.2">
      <c r="A50" s="95">
        <v>49</v>
      </c>
      <c r="B50" s="103" t="str">
        <f t="shared" si="14"/>
        <v/>
      </c>
      <c r="C50" s="104" t="str">
        <f t="shared" si="15"/>
        <v/>
      </c>
      <c r="D50" s="105" t="str">
        <f t="shared" si="16"/>
        <v/>
      </c>
      <c r="E50" s="106" t="str">
        <f t="shared" si="17"/>
        <v/>
      </c>
      <c r="F50" s="106" t="str">
        <f t="shared" si="18"/>
        <v/>
      </c>
      <c r="G50" s="106" t="str">
        <f t="shared" si="19"/>
        <v/>
      </c>
      <c r="H50" s="107" t="str">
        <f t="shared" si="20"/>
        <v/>
      </c>
      <c r="I50" s="107" t="str">
        <f t="shared" si="21"/>
        <v/>
      </c>
      <c r="J50" s="107" t="str">
        <f t="shared" si="22"/>
        <v/>
      </c>
      <c r="K50" s="108" t="str">
        <f t="shared" si="23"/>
        <v/>
      </c>
      <c r="L50" s="108" t="str">
        <f t="shared" si="24"/>
        <v/>
      </c>
      <c r="M50" s="108" t="str">
        <f t="shared" si="25"/>
        <v/>
      </c>
      <c r="N50" s="109" t="str">
        <f t="shared" si="26"/>
        <v/>
      </c>
      <c r="O50" s="109" t="str">
        <f t="shared" si="27"/>
        <v/>
      </c>
      <c r="Z50" s="95" t="s">
        <v>820</v>
      </c>
    </row>
    <row r="51" spans="1:26" ht="14.25" customHeight="1" x14ac:dyDescent="0.2">
      <c r="A51" s="95">
        <v>50</v>
      </c>
      <c r="B51" s="103" t="str">
        <f t="shared" si="14"/>
        <v/>
      </c>
      <c r="C51" s="104" t="str">
        <f t="shared" si="15"/>
        <v/>
      </c>
      <c r="D51" s="105" t="str">
        <f t="shared" si="16"/>
        <v/>
      </c>
      <c r="E51" s="106" t="str">
        <f t="shared" si="17"/>
        <v/>
      </c>
      <c r="F51" s="106" t="str">
        <f t="shared" si="18"/>
        <v/>
      </c>
      <c r="G51" s="106" t="str">
        <f t="shared" si="19"/>
        <v/>
      </c>
      <c r="H51" s="107" t="str">
        <f t="shared" si="20"/>
        <v/>
      </c>
      <c r="I51" s="107" t="str">
        <f t="shared" si="21"/>
        <v/>
      </c>
      <c r="J51" s="107" t="str">
        <f t="shared" si="22"/>
        <v/>
      </c>
      <c r="K51" s="108" t="str">
        <f t="shared" si="23"/>
        <v/>
      </c>
      <c r="L51" s="108" t="str">
        <f t="shared" si="24"/>
        <v/>
      </c>
      <c r="M51" s="108" t="str">
        <f t="shared" si="25"/>
        <v/>
      </c>
      <c r="N51" s="109" t="str">
        <f t="shared" si="26"/>
        <v/>
      </c>
      <c r="O51" s="109" t="str">
        <f t="shared" si="27"/>
        <v/>
      </c>
      <c r="Z51" s="95" t="s">
        <v>821</v>
      </c>
    </row>
    <row r="52" spans="1:26" ht="14.25" customHeight="1" x14ac:dyDescent="0.2">
      <c r="A52" s="95">
        <v>51</v>
      </c>
      <c r="B52" s="103" t="str">
        <f t="shared" si="14"/>
        <v/>
      </c>
      <c r="C52" s="104" t="str">
        <f t="shared" si="15"/>
        <v/>
      </c>
      <c r="D52" s="105" t="str">
        <f t="shared" si="16"/>
        <v/>
      </c>
      <c r="E52" s="106" t="str">
        <f t="shared" si="17"/>
        <v/>
      </c>
      <c r="F52" s="106" t="str">
        <f t="shared" si="18"/>
        <v/>
      </c>
      <c r="G52" s="106" t="str">
        <f t="shared" si="19"/>
        <v/>
      </c>
      <c r="H52" s="107" t="str">
        <f t="shared" si="20"/>
        <v/>
      </c>
      <c r="I52" s="107" t="str">
        <f t="shared" si="21"/>
        <v/>
      </c>
      <c r="J52" s="107" t="str">
        <f t="shared" si="22"/>
        <v/>
      </c>
      <c r="K52" s="108" t="str">
        <f t="shared" si="23"/>
        <v/>
      </c>
      <c r="L52" s="108" t="str">
        <f t="shared" si="24"/>
        <v/>
      </c>
      <c r="M52" s="108" t="str">
        <f t="shared" si="25"/>
        <v/>
      </c>
      <c r="N52" s="109" t="str">
        <f t="shared" si="26"/>
        <v/>
      </c>
      <c r="O52" s="109" t="str">
        <f t="shared" si="27"/>
        <v/>
      </c>
      <c r="Z52" s="95" t="s">
        <v>822</v>
      </c>
    </row>
    <row r="53" spans="1:26" ht="14.25" customHeight="1" x14ac:dyDescent="0.2">
      <c r="A53" s="95">
        <v>52</v>
      </c>
      <c r="B53" s="103" t="str">
        <f t="shared" si="14"/>
        <v/>
      </c>
      <c r="C53" s="104" t="str">
        <f t="shared" si="15"/>
        <v/>
      </c>
      <c r="D53" s="105" t="str">
        <f t="shared" si="16"/>
        <v/>
      </c>
      <c r="E53" s="106" t="str">
        <f t="shared" si="17"/>
        <v/>
      </c>
      <c r="F53" s="106" t="str">
        <f t="shared" si="18"/>
        <v/>
      </c>
      <c r="G53" s="106" t="str">
        <f t="shared" si="19"/>
        <v/>
      </c>
      <c r="H53" s="107" t="str">
        <f t="shared" si="20"/>
        <v/>
      </c>
      <c r="I53" s="107" t="str">
        <f t="shared" si="21"/>
        <v/>
      </c>
      <c r="J53" s="107" t="str">
        <f t="shared" si="22"/>
        <v/>
      </c>
      <c r="K53" s="108" t="str">
        <f t="shared" si="23"/>
        <v/>
      </c>
      <c r="L53" s="108" t="str">
        <f t="shared" si="24"/>
        <v/>
      </c>
      <c r="M53" s="108" t="str">
        <f t="shared" si="25"/>
        <v/>
      </c>
      <c r="N53" s="109" t="str">
        <f t="shared" si="26"/>
        <v/>
      </c>
      <c r="O53" s="109" t="str">
        <f t="shared" si="27"/>
        <v/>
      </c>
      <c r="Z53" s="95" t="s">
        <v>823</v>
      </c>
    </row>
    <row r="54" spans="1:26" ht="14.25" customHeight="1" x14ac:dyDescent="0.2">
      <c r="A54" s="95">
        <v>53</v>
      </c>
      <c r="B54" s="103" t="str">
        <f t="shared" si="14"/>
        <v/>
      </c>
      <c r="C54" s="104" t="str">
        <f t="shared" si="15"/>
        <v/>
      </c>
      <c r="D54" s="105" t="str">
        <f t="shared" si="16"/>
        <v/>
      </c>
      <c r="E54" s="106" t="str">
        <f t="shared" si="17"/>
        <v/>
      </c>
      <c r="F54" s="106" t="str">
        <f t="shared" si="18"/>
        <v/>
      </c>
      <c r="G54" s="106" t="str">
        <f t="shared" si="19"/>
        <v/>
      </c>
      <c r="H54" s="107" t="str">
        <f t="shared" si="20"/>
        <v/>
      </c>
      <c r="I54" s="107" t="str">
        <f t="shared" si="21"/>
        <v/>
      </c>
      <c r="J54" s="107" t="str">
        <f t="shared" si="22"/>
        <v/>
      </c>
      <c r="K54" s="108" t="str">
        <f t="shared" si="23"/>
        <v/>
      </c>
      <c r="L54" s="108" t="str">
        <f t="shared" si="24"/>
        <v/>
      </c>
      <c r="M54" s="108" t="str">
        <f t="shared" si="25"/>
        <v/>
      </c>
      <c r="N54" s="109" t="str">
        <f t="shared" si="26"/>
        <v/>
      </c>
      <c r="O54" s="109" t="str">
        <f t="shared" si="27"/>
        <v/>
      </c>
      <c r="Z54" s="95" t="s">
        <v>824</v>
      </c>
    </row>
    <row r="55" spans="1:26" ht="14.25" customHeight="1" x14ac:dyDescent="0.2">
      <c r="A55" s="95">
        <v>54</v>
      </c>
      <c r="B55" s="103" t="str">
        <f t="shared" si="14"/>
        <v/>
      </c>
      <c r="C55" s="104" t="str">
        <f t="shared" si="15"/>
        <v/>
      </c>
      <c r="D55" s="105" t="str">
        <f t="shared" si="16"/>
        <v/>
      </c>
      <c r="E55" s="106" t="str">
        <f t="shared" si="17"/>
        <v/>
      </c>
      <c r="F55" s="106" t="str">
        <f t="shared" si="18"/>
        <v/>
      </c>
      <c r="G55" s="106" t="str">
        <f t="shared" si="19"/>
        <v/>
      </c>
      <c r="H55" s="107" t="str">
        <f t="shared" si="20"/>
        <v/>
      </c>
      <c r="I55" s="107" t="str">
        <f t="shared" si="21"/>
        <v/>
      </c>
      <c r="J55" s="107" t="str">
        <f t="shared" si="22"/>
        <v/>
      </c>
      <c r="K55" s="108" t="str">
        <f t="shared" si="23"/>
        <v/>
      </c>
      <c r="L55" s="108" t="str">
        <f t="shared" si="24"/>
        <v/>
      </c>
      <c r="M55" s="108" t="str">
        <f t="shared" si="25"/>
        <v/>
      </c>
      <c r="N55" s="109" t="str">
        <f t="shared" si="26"/>
        <v/>
      </c>
      <c r="O55" s="109" t="str">
        <f t="shared" si="27"/>
        <v/>
      </c>
      <c r="Z55" s="95" t="s">
        <v>825</v>
      </c>
    </row>
    <row r="56" spans="1:26" ht="14.25" customHeight="1" x14ac:dyDescent="0.2">
      <c r="A56" s="95">
        <v>55</v>
      </c>
      <c r="B56" s="103" t="str">
        <f t="shared" si="14"/>
        <v/>
      </c>
      <c r="C56" s="104" t="str">
        <f t="shared" si="15"/>
        <v/>
      </c>
      <c r="D56" s="105" t="str">
        <f t="shared" si="16"/>
        <v/>
      </c>
      <c r="E56" s="106" t="str">
        <f t="shared" si="17"/>
        <v/>
      </c>
      <c r="F56" s="106" t="str">
        <f t="shared" si="18"/>
        <v/>
      </c>
      <c r="G56" s="106" t="str">
        <f t="shared" si="19"/>
        <v/>
      </c>
      <c r="H56" s="107" t="str">
        <f t="shared" si="20"/>
        <v/>
      </c>
      <c r="I56" s="107" t="str">
        <f t="shared" si="21"/>
        <v/>
      </c>
      <c r="J56" s="107" t="str">
        <f t="shared" si="22"/>
        <v/>
      </c>
      <c r="K56" s="108" t="str">
        <f t="shared" si="23"/>
        <v/>
      </c>
      <c r="L56" s="108" t="str">
        <f t="shared" si="24"/>
        <v/>
      </c>
      <c r="M56" s="108" t="str">
        <f t="shared" si="25"/>
        <v/>
      </c>
      <c r="N56" s="109" t="str">
        <f t="shared" si="26"/>
        <v/>
      </c>
      <c r="O56" s="109" t="str">
        <f t="shared" si="27"/>
        <v/>
      </c>
      <c r="Z56" s="95" t="s">
        <v>826</v>
      </c>
    </row>
    <row r="57" spans="1:26" ht="14.25" customHeight="1" x14ac:dyDescent="0.2">
      <c r="A57" s="95">
        <v>56</v>
      </c>
      <c r="B57" s="103" t="str">
        <f t="shared" si="14"/>
        <v/>
      </c>
      <c r="C57" s="104" t="str">
        <f t="shared" si="15"/>
        <v/>
      </c>
      <c r="D57" s="105" t="str">
        <f t="shared" si="16"/>
        <v/>
      </c>
      <c r="E57" s="106" t="str">
        <f t="shared" si="17"/>
        <v/>
      </c>
      <c r="F57" s="106" t="str">
        <f t="shared" si="18"/>
        <v/>
      </c>
      <c r="G57" s="106" t="str">
        <f t="shared" si="19"/>
        <v/>
      </c>
      <c r="H57" s="107" t="str">
        <f t="shared" si="20"/>
        <v/>
      </c>
      <c r="I57" s="107" t="str">
        <f t="shared" si="21"/>
        <v/>
      </c>
      <c r="J57" s="107" t="str">
        <f t="shared" si="22"/>
        <v/>
      </c>
      <c r="K57" s="108" t="str">
        <f t="shared" si="23"/>
        <v/>
      </c>
      <c r="L57" s="108" t="str">
        <f t="shared" si="24"/>
        <v/>
      </c>
      <c r="M57" s="108" t="str">
        <f t="shared" si="25"/>
        <v/>
      </c>
      <c r="N57" s="109" t="str">
        <f t="shared" si="26"/>
        <v/>
      </c>
      <c r="O57" s="109" t="str">
        <f t="shared" si="27"/>
        <v/>
      </c>
      <c r="Z57" s="95" t="s">
        <v>827</v>
      </c>
    </row>
    <row r="58" spans="1:26" ht="14.25" customHeight="1" x14ac:dyDescent="0.2">
      <c r="A58" s="95">
        <v>57</v>
      </c>
      <c r="B58" s="103" t="str">
        <f t="shared" si="14"/>
        <v/>
      </c>
      <c r="C58" s="104" t="str">
        <f t="shared" si="15"/>
        <v/>
      </c>
      <c r="D58" s="105" t="str">
        <f t="shared" si="16"/>
        <v/>
      </c>
      <c r="E58" s="106" t="str">
        <f t="shared" si="17"/>
        <v/>
      </c>
      <c r="F58" s="106" t="str">
        <f t="shared" si="18"/>
        <v/>
      </c>
      <c r="G58" s="106" t="str">
        <f t="shared" si="19"/>
        <v/>
      </c>
      <c r="H58" s="107" t="str">
        <f t="shared" si="20"/>
        <v/>
      </c>
      <c r="I58" s="107" t="str">
        <f t="shared" si="21"/>
        <v/>
      </c>
      <c r="J58" s="107" t="str">
        <f t="shared" si="22"/>
        <v/>
      </c>
      <c r="K58" s="108" t="str">
        <f t="shared" si="23"/>
        <v/>
      </c>
      <c r="L58" s="108" t="str">
        <f t="shared" si="24"/>
        <v/>
      </c>
      <c r="M58" s="108" t="str">
        <f t="shared" si="25"/>
        <v/>
      </c>
      <c r="N58" s="109" t="str">
        <f t="shared" si="26"/>
        <v/>
      </c>
      <c r="O58" s="109" t="str">
        <f t="shared" si="27"/>
        <v/>
      </c>
      <c r="Z58" s="95" t="s">
        <v>828</v>
      </c>
    </row>
    <row r="59" spans="1:26" ht="14.25" customHeight="1" x14ac:dyDescent="0.2">
      <c r="A59" s="95">
        <v>58</v>
      </c>
      <c r="B59" s="103" t="str">
        <f t="shared" si="14"/>
        <v/>
      </c>
      <c r="C59" s="104" t="str">
        <f t="shared" si="15"/>
        <v/>
      </c>
      <c r="D59" s="105" t="str">
        <f t="shared" si="16"/>
        <v/>
      </c>
      <c r="E59" s="106" t="str">
        <f t="shared" si="17"/>
        <v/>
      </c>
      <c r="F59" s="106" t="str">
        <f t="shared" si="18"/>
        <v/>
      </c>
      <c r="G59" s="106" t="str">
        <f t="shared" si="19"/>
        <v/>
      </c>
      <c r="H59" s="107" t="str">
        <f t="shared" si="20"/>
        <v/>
      </c>
      <c r="I59" s="107" t="str">
        <f t="shared" si="21"/>
        <v/>
      </c>
      <c r="J59" s="107" t="str">
        <f t="shared" si="22"/>
        <v/>
      </c>
      <c r="K59" s="108" t="str">
        <f t="shared" si="23"/>
        <v/>
      </c>
      <c r="L59" s="108" t="str">
        <f t="shared" si="24"/>
        <v/>
      </c>
      <c r="M59" s="108" t="str">
        <f t="shared" si="25"/>
        <v/>
      </c>
      <c r="N59" s="109" t="str">
        <f t="shared" si="26"/>
        <v/>
      </c>
      <c r="O59" s="109" t="str">
        <f t="shared" si="27"/>
        <v/>
      </c>
      <c r="Z59" s="95" t="s">
        <v>829</v>
      </c>
    </row>
    <row r="60" spans="1:26" ht="14.25" customHeight="1" x14ac:dyDescent="0.2">
      <c r="A60" s="95">
        <v>59</v>
      </c>
      <c r="B60" s="103" t="str">
        <f t="shared" si="14"/>
        <v/>
      </c>
      <c r="C60" s="104" t="str">
        <f t="shared" si="15"/>
        <v/>
      </c>
      <c r="D60" s="105" t="str">
        <f t="shared" si="16"/>
        <v/>
      </c>
      <c r="E60" s="106" t="str">
        <f t="shared" si="17"/>
        <v/>
      </c>
      <c r="F60" s="106" t="str">
        <f t="shared" si="18"/>
        <v/>
      </c>
      <c r="G60" s="106" t="str">
        <f t="shared" si="19"/>
        <v/>
      </c>
      <c r="H60" s="107" t="str">
        <f t="shared" si="20"/>
        <v/>
      </c>
      <c r="I60" s="107" t="str">
        <f t="shared" si="21"/>
        <v/>
      </c>
      <c r="J60" s="107" t="str">
        <f t="shared" si="22"/>
        <v/>
      </c>
      <c r="K60" s="108" t="str">
        <f t="shared" si="23"/>
        <v/>
      </c>
      <c r="L60" s="108" t="str">
        <f t="shared" si="24"/>
        <v/>
      </c>
      <c r="M60" s="108" t="str">
        <f t="shared" si="25"/>
        <v/>
      </c>
      <c r="N60" s="109" t="str">
        <f t="shared" si="26"/>
        <v/>
      </c>
      <c r="O60" s="109" t="str">
        <f t="shared" si="27"/>
        <v/>
      </c>
      <c r="Z60" s="95" t="s">
        <v>830</v>
      </c>
    </row>
    <row r="61" spans="1:26" ht="14.25" customHeight="1" x14ac:dyDescent="0.2">
      <c r="A61" s="95">
        <v>60</v>
      </c>
      <c r="B61" s="103" t="str">
        <f t="shared" si="14"/>
        <v/>
      </c>
      <c r="C61" s="104" t="str">
        <f t="shared" si="15"/>
        <v/>
      </c>
      <c r="D61" s="105" t="str">
        <f t="shared" si="16"/>
        <v/>
      </c>
      <c r="E61" s="106" t="str">
        <f t="shared" si="17"/>
        <v/>
      </c>
      <c r="F61" s="106" t="str">
        <f t="shared" si="18"/>
        <v/>
      </c>
      <c r="G61" s="106" t="str">
        <f t="shared" si="19"/>
        <v/>
      </c>
      <c r="H61" s="107" t="str">
        <f t="shared" si="20"/>
        <v/>
      </c>
      <c r="I61" s="107" t="str">
        <f t="shared" si="21"/>
        <v/>
      </c>
      <c r="J61" s="107" t="str">
        <f t="shared" si="22"/>
        <v/>
      </c>
      <c r="K61" s="108" t="str">
        <f t="shared" si="23"/>
        <v/>
      </c>
      <c r="L61" s="108" t="str">
        <f t="shared" si="24"/>
        <v/>
      </c>
      <c r="M61" s="108" t="str">
        <f t="shared" si="25"/>
        <v/>
      </c>
      <c r="N61" s="109" t="str">
        <f t="shared" si="26"/>
        <v/>
      </c>
      <c r="O61" s="109" t="str">
        <f t="shared" si="27"/>
        <v/>
      </c>
      <c r="Z61" s="95" t="s">
        <v>831</v>
      </c>
    </row>
    <row r="62" spans="1:26" ht="14.25" customHeight="1" x14ac:dyDescent="0.2">
      <c r="A62" s="95">
        <v>61</v>
      </c>
      <c r="B62" s="103" t="str">
        <f t="shared" si="14"/>
        <v/>
      </c>
      <c r="C62" s="104" t="str">
        <f t="shared" si="15"/>
        <v/>
      </c>
      <c r="D62" s="105" t="str">
        <f t="shared" si="16"/>
        <v/>
      </c>
      <c r="E62" s="106" t="str">
        <f t="shared" si="17"/>
        <v/>
      </c>
      <c r="F62" s="106" t="str">
        <f t="shared" si="18"/>
        <v/>
      </c>
      <c r="G62" s="106" t="str">
        <f t="shared" si="19"/>
        <v/>
      </c>
      <c r="H62" s="107" t="str">
        <f t="shared" si="20"/>
        <v/>
      </c>
      <c r="I62" s="107" t="str">
        <f t="shared" si="21"/>
        <v/>
      </c>
      <c r="J62" s="107" t="str">
        <f t="shared" si="22"/>
        <v/>
      </c>
      <c r="K62" s="108" t="str">
        <f t="shared" si="23"/>
        <v/>
      </c>
      <c r="L62" s="108" t="str">
        <f t="shared" si="24"/>
        <v/>
      </c>
      <c r="M62" s="108" t="str">
        <f t="shared" si="25"/>
        <v/>
      </c>
      <c r="N62" s="109" t="str">
        <f t="shared" si="26"/>
        <v/>
      </c>
      <c r="O62" s="109" t="str">
        <f t="shared" si="27"/>
        <v/>
      </c>
      <c r="Z62" s="95" t="s">
        <v>832</v>
      </c>
    </row>
    <row r="63" spans="1:26" ht="14.25" customHeight="1" x14ac:dyDescent="0.2">
      <c r="A63" s="95">
        <v>62</v>
      </c>
      <c r="B63" s="103" t="str">
        <f t="shared" si="14"/>
        <v/>
      </c>
      <c r="C63" s="104" t="str">
        <f t="shared" si="15"/>
        <v/>
      </c>
      <c r="D63" s="105" t="str">
        <f t="shared" si="16"/>
        <v/>
      </c>
      <c r="E63" s="106" t="str">
        <f t="shared" si="17"/>
        <v/>
      </c>
      <c r="F63" s="106" t="str">
        <f t="shared" si="18"/>
        <v/>
      </c>
      <c r="G63" s="106" t="str">
        <f t="shared" si="19"/>
        <v/>
      </c>
      <c r="H63" s="107" t="str">
        <f t="shared" si="20"/>
        <v/>
      </c>
      <c r="I63" s="107" t="str">
        <f t="shared" si="21"/>
        <v/>
      </c>
      <c r="J63" s="107" t="str">
        <f t="shared" si="22"/>
        <v/>
      </c>
      <c r="K63" s="108" t="str">
        <f t="shared" si="23"/>
        <v/>
      </c>
      <c r="L63" s="108" t="str">
        <f t="shared" si="24"/>
        <v/>
      </c>
      <c r="M63" s="108" t="str">
        <f t="shared" si="25"/>
        <v/>
      </c>
      <c r="N63" s="109" t="str">
        <f t="shared" si="26"/>
        <v/>
      </c>
      <c r="O63" s="109" t="str">
        <f t="shared" si="27"/>
        <v/>
      </c>
      <c r="Z63" s="95" t="s">
        <v>833</v>
      </c>
    </row>
    <row r="64" spans="1:26" ht="14.25" customHeight="1" x14ac:dyDescent="0.2">
      <c r="A64" s="95">
        <v>63</v>
      </c>
      <c r="B64" s="103" t="str">
        <f t="shared" si="14"/>
        <v/>
      </c>
      <c r="C64" s="104" t="str">
        <f t="shared" si="15"/>
        <v/>
      </c>
      <c r="D64" s="105" t="str">
        <f t="shared" si="16"/>
        <v/>
      </c>
      <c r="E64" s="106" t="str">
        <f t="shared" si="17"/>
        <v/>
      </c>
      <c r="F64" s="106" t="str">
        <f t="shared" si="18"/>
        <v/>
      </c>
      <c r="G64" s="106" t="str">
        <f t="shared" si="19"/>
        <v/>
      </c>
      <c r="H64" s="107" t="str">
        <f t="shared" si="20"/>
        <v/>
      </c>
      <c r="I64" s="107" t="str">
        <f t="shared" si="21"/>
        <v/>
      </c>
      <c r="J64" s="107" t="str">
        <f t="shared" si="22"/>
        <v/>
      </c>
      <c r="K64" s="108" t="str">
        <f t="shared" si="23"/>
        <v/>
      </c>
      <c r="L64" s="108" t="str">
        <f t="shared" si="24"/>
        <v/>
      </c>
      <c r="M64" s="108" t="str">
        <f t="shared" si="25"/>
        <v/>
      </c>
      <c r="N64" s="109" t="str">
        <f t="shared" si="26"/>
        <v/>
      </c>
      <c r="O64" s="109" t="str">
        <f t="shared" si="27"/>
        <v/>
      </c>
      <c r="Z64" s="95" t="s">
        <v>834</v>
      </c>
    </row>
    <row r="65" spans="1:26" ht="14.25" customHeight="1" x14ac:dyDescent="0.2">
      <c r="A65" s="95">
        <v>64</v>
      </c>
      <c r="B65" s="103" t="str">
        <f t="shared" si="14"/>
        <v/>
      </c>
      <c r="C65" s="104" t="str">
        <f t="shared" si="15"/>
        <v/>
      </c>
      <c r="D65" s="105" t="str">
        <f t="shared" si="16"/>
        <v/>
      </c>
      <c r="E65" s="106" t="str">
        <f t="shared" si="17"/>
        <v/>
      </c>
      <c r="F65" s="106" t="str">
        <f t="shared" si="18"/>
        <v/>
      </c>
      <c r="G65" s="106" t="str">
        <f t="shared" si="19"/>
        <v/>
      </c>
      <c r="H65" s="107" t="str">
        <f t="shared" si="20"/>
        <v/>
      </c>
      <c r="I65" s="107" t="str">
        <f t="shared" si="21"/>
        <v/>
      </c>
      <c r="J65" s="107" t="str">
        <f t="shared" si="22"/>
        <v/>
      </c>
      <c r="K65" s="108" t="str">
        <f t="shared" si="23"/>
        <v/>
      </c>
      <c r="L65" s="108" t="str">
        <f t="shared" si="24"/>
        <v/>
      </c>
      <c r="M65" s="108" t="str">
        <f t="shared" si="25"/>
        <v/>
      </c>
      <c r="N65" s="109" t="str">
        <f t="shared" si="26"/>
        <v/>
      </c>
      <c r="O65" s="109" t="str">
        <f t="shared" si="27"/>
        <v/>
      </c>
      <c r="Z65" s="95" t="s">
        <v>835</v>
      </c>
    </row>
    <row r="66" spans="1:26" ht="14.25" customHeight="1" x14ac:dyDescent="0.2">
      <c r="A66" s="95">
        <v>65</v>
      </c>
      <c r="B66" s="103" t="str">
        <f t="shared" ref="B66:B81" si="28">IF(ISERROR(VLOOKUP($A66,女子,4,0)),"",VLOOKUP($A66,女子,4,0))</f>
        <v/>
      </c>
      <c r="C66" s="104" t="str">
        <f t="shared" ref="C66:C81" si="29">IF($B66="","",VLOOKUP($A66,女子,5+1,0))</f>
        <v/>
      </c>
      <c r="D66" s="105" t="str">
        <f t="shared" ref="D66:D81" si="30">IF($B66="","",VLOOKUP($A66,女子,6+1,0))</f>
        <v/>
      </c>
      <c r="E66" s="106" t="str">
        <f t="shared" ref="E66:E81" si="31">IF($B66="","",VLOOKUP($A66,女子,9+1,0))</f>
        <v/>
      </c>
      <c r="F66" s="106" t="str">
        <f t="shared" ref="F66:F81" si="32">IF($B66="","",VLOOKUP($A66,女子,10+1,0))</f>
        <v/>
      </c>
      <c r="G66" s="106" t="str">
        <f t="shared" ref="G66:G81" si="33">IF($B66="","",VLOOKUP($A66,女子,11+1,0))</f>
        <v/>
      </c>
      <c r="H66" s="107" t="str">
        <f t="shared" ref="H66:H81" si="34">IF($B66="","",VLOOKUP($A66,女子,12+1,0))</f>
        <v/>
      </c>
      <c r="I66" s="107" t="str">
        <f t="shared" ref="I66:I81" si="35">IF($B66="","",VLOOKUP($A66,女子,13+1,0))</f>
        <v/>
      </c>
      <c r="J66" s="107" t="str">
        <f t="shared" ref="J66:J81" si="36">IF($B66="","",VLOOKUP($A66,女子,14+1,0))</f>
        <v/>
      </c>
      <c r="K66" s="108" t="str">
        <f t="shared" ref="K66:K81" si="37">IF($B66="","",IF(VLOOKUP($A66,女子,15+1,0)="","",VLOOKUP($A66,女子,15+1,0)))</f>
        <v/>
      </c>
      <c r="L66" s="108" t="str">
        <f t="shared" ref="L66:L81" si="38">IF($B66="","",IF(VLOOKUP($A66,女子,19+1,0)="","",VLOOKUP($A66,女子,19+1,0)))</f>
        <v/>
      </c>
      <c r="M66" s="108" t="str">
        <f t="shared" ref="M66:M81" si="39">IF($B66="","",IF(VLOOKUP($A66,女子,23+1,0)="","",VLOOKUP($A66,女子,23+1,0)))</f>
        <v/>
      </c>
      <c r="N66" s="109" t="str">
        <f t="shared" ref="N66:N81" si="40">IF($B66="","",IF(VLOOKUP($A66,女子,27+1,0)="","",VLOOKUP($A66,女子,27+1,0)))</f>
        <v/>
      </c>
      <c r="O66" s="109" t="str">
        <f t="shared" ref="O66:O81" si="41">IF($B66="","",IF(VLOOKUP($A66,女子,31+1,0)="","",VLOOKUP($A66,女子,31+1,0)))</f>
        <v/>
      </c>
      <c r="Z66" s="95" t="s">
        <v>836</v>
      </c>
    </row>
    <row r="67" spans="1:26" ht="14.25" customHeight="1" x14ac:dyDescent="0.2">
      <c r="A67" s="95">
        <v>66</v>
      </c>
      <c r="B67" s="103" t="str">
        <f t="shared" si="28"/>
        <v/>
      </c>
      <c r="C67" s="104" t="str">
        <f t="shared" si="29"/>
        <v/>
      </c>
      <c r="D67" s="105" t="str">
        <f t="shared" si="30"/>
        <v/>
      </c>
      <c r="E67" s="106" t="str">
        <f t="shared" si="31"/>
        <v/>
      </c>
      <c r="F67" s="106" t="str">
        <f t="shared" si="32"/>
        <v/>
      </c>
      <c r="G67" s="106" t="str">
        <f t="shared" si="33"/>
        <v/>
      </c>
      <c r="H67" s="107" t="str">
        <f t="shared" si="34"/>
        <v/>
      </c>
      <c r="I67" s="107" t="str">
        <f t="shared" si="35"/>
        <v/>
      </c>
      <c r="J67" s="107" t="str">
        <f t="shared" si="36"/>
        <v/>
      </c>
      <c r="K67" s="108" t="str">
        <f t="shared" si="37"/>
        <v/>
      </c>
      <c r="L67" s="108" t="str">
        <f t="shared" si="38"/>
        <v/>
      </c>
      <c r="M67" s="108" t="str">
        <f t="shared" si="39"/>
        <v/>
      </c>
      <c r="N67" s="109" t="str">
        <f t="shared" si="40"/>
        <v/>
      </c>
      <c r="O67" s="109" t="str">
        <f t="shared" si="41"/>
        <v/>
      </c>
      <c r="Z67" s="95" t="s">
        <v>837</v>
      </c>
    </row>
    <row r="68" spans="1:26" ht="14.25" customHeight="1" x14ac:dyDescent="0.2">
      <c r="A68" s="95">
        <v>67</v>
      </c>
      <c r="B68" s="103" t="str">
        <f t="shared" si="28"/>
        <v/>
      </c>
      <c r="C68" s="104" t="str">
        <f t="shared" si="29"/>
        <v/>
      </c>
      <c r="D68" s="105" t="str">
        <f t="shared" si="30"/>
        <v/>
      </c>
      <c r="E68" s="106" t="str">
        <f t="shared" si="31"/>
        <v/>
      </c>
      <c r="F68" s="106" t="str">
        <f t="shared" si="32"/>
        <v/>
      </c>
      <c r="G68" s="106" t="str">
        <f t="shared" si="33"/>
        <v/>
      </c>
      <c r="H68" s="107" t="str">
        <f t="shared" si="34"/>
        <v/>
      </c>
      <c r="I68" s="107" t="str">
        <f t="shared" si="35"/>
        <v/>
      </c>
      <c r="J68" s="107" t="str">
        <f t="shared" si="36"/>
        <v/>
      </c>
      <c r="K68" s="108" t="str">
        <f t="shared" si="37"/>
        <v/>
      </c>
      <c r="L68" s="108" t="str">
        <f t="shared" si="38"/>
        <v/>
      </c>
      <c r="M68" s="108" t="str">
        <f t="shared" si="39"/>
        <v/>
      </c>
      <c r="N68" s="109" t="str">
        <f t="shared" si="40"/>
        <v/>
      </c>
      <c r="O68" s="109" t="str">
        <f t="shared" si="41"/>
        <v/>
      </c>
      <c r="Z68" s="95" t="s">
        <v>838</v>
      </c>
    </row>
    <row r="69" spans="1:26" ht="14.25" customHeight="1" x14ac:dyDescent="0.2">
      <c r="A69" s="95">
        <v>68</v>
      </c>
      <c r="B69" s="103" t="str">
        <f t="shared" si="28"/>
        <v/>
      </c>
      <c r="C69" s="104" t="str">
        <f t="shared" si="29"/>
        <v/>
      </c>
      <c r="D69" s="105" t="str">
        <f t="shared" si="30"/>
        <v/>
      </c>
      <c r="E69" s="106" t="str">
        <f t="shared" si="31"/>
        <v/>
      </c>
      <c r="F69" s="106" t="str">
        <f t="shared" si="32"/>
        <v/>
      </c>
      <c r="G69" s="106" t="str">
        <f t="shared" si="33"/>
        <v/>
      </c>
      <c r="H69" s="107" t="str">
        <f t="shared" si="34"/>
        <v/>
      </c>
      <c r="I69" s="107" t="str">
        <f t="shared" si="35"/>
        <v/>
      </c>
      <c r="J69" s="107" t="str">
        <f t="shared" si="36"/>
        <v/>
      </c>
      <c r="K69" s="108" t="str">
        <f t="shared" si="37"/>
        <v/>
      </c>
      <c r="L69" s="108" t="str">
        <f t="shared" si="38"/>
        <v/>
      </c>
      <c r="M69" s="108" t="str">
        <f t="shared" si="39"/>
        <v/>
      </c>
      <c r="N69" s="109" t="str">
        <f t="shared" si="40"/>
        <v/>
      </c>
      <c r="O69" s="109" t="str">
        <f t="shared" si="41"/>
        <v/>
      </c>
      <c r="Z69" s="95" t="s">
        <v>839</v>
      </c>
    </row>
    <row r="70" spans="1:26" ht="14.25" customHeight="1" x14ac:dyDescent="0.2">
      <c r="A70" s="95">
        <v>69</v>
      </c>
      <c r="B70" s="103" t="str">
        <f t="shared" si="28"/>
        <v/>
      </c>
      <c r="C70" s="104" t="str">
        <f t="shared" si="29"/>
        <v/>
      </c>
      <c r="D70" s="105" t="str">
        <f t="shared" si="30"/>
        <v/>
      </c>
      <c r="E70" s="106" t="str">
        <f t="shared" si="31"/>
        <v/>
      </c>
      <c r="F70" s="106" t="str">
        <f t="shared" si="32"/>
        <v/>
      </c>
      <c r="G70" s="106" t="str">
        <f t="shared" si="33"/>
        <v/>
      </c>
      <c r="H70" s="107" t="str">
        <f t="shared" si="34"/>
        <v/>
      </c>
      <c r="I70" s="107" t="str">
        <f t="shared" si="35"/>
        <v/>
      </c>
      <c r="J70" s="107" t="str">
        <f t="shared" si="36"/>
        <v/>
      </c>
      <c r="K70" s="108" t="str">
        <f t="shared" si="37"/>
        <v/>
      </c>
      <c r="L70" s="108" t="str">
        <f t="shared" si="38"/>
        <v/>
      </c>
      <c r="M70" s="108" t="str">
        <f t="shared" si="39"/>
        <v/>
      </c>
      <c r="N70" s="109" t="str">
        <f t="shared" si="40"/>
        <v/>
      </c>
      <c r="O70" s="109" t="str">
        <f t="shared" si="41"/>
        <v/>
      </c>
      <c r="Z70" s="95" t="s">
        <v>840</v>
      </c>
    </row>
    <row r="71" spans="1:26" ht="14.25" customHeight="1" x14ac:dyDescent="0.2">
      <c r="A71" s="95">
        <v>70</v>
      </c>
      <c r="B71" s="103" t="str">
        <f t="shared" si="28"/>
        <v/>
      </c>
      <c r="C71" s="104" t="str">
        <f t="shared" si="29"/>
        <v/>
      </c>
      <c r="D71" s="105" t="str">
        <f t="shared" si="30"/>
        <v/>
      </c>
      <c r="E71" s="106" t="str">
        <f t="shared" si="31"/>
        <v/>
      </c>
      <c r="F71" s="106" t="str">
        <f t="shared" si="32"/>
        <v/>
      </c>
      <c r="G71" s="106" t="str">
        <f t="shared" si="33"/>
        <v/>
      </c>
      <c r="H71" s="107" t="str">
        <f t="shared" si="34"/>
        <v/>
      </c>
      <c r="I71" s="107" t="str">
        <f t="shared" si="35"/>
        <v/>
      </c>
      <c r="J71" s="107" t="str">
        <f t="shared" si="36"/>
        <v/>
      </c>
      <c r="K71" s="108" t="str">
        <f t="shared" si="37"/>
        <v/>
      </c>
      <c r="L71" s="108" t="str">
        <f t="shared" si="38"/>
        <v/>
      </c>
      <c r="M71" s="108" t="str">
        <f t="shared" si="39"/>
        <v/>
      </c>
      <c r="N71" s="109" t="str">
        <f t="shared" si="40"/>
        <v/>
      </c>
      <c r="O71" s="109" t="str">
        <f t="shared" si="41"/>
        <v/>
      </c>
      <c r="Z71" s="95" t="s">
        <v>841</v>
      </c>
    </row>
    <row r="72" spans="1:26" ht="14.25" customHeight="1" x14ac:dyDescent="0.2">
      <c r="A72" s="95">
        <v>71</v>
      </c>
      <c r="B72" s="103" t="str">
        <f t="shared" si="28"/>
        <v/>
      </c>
      <c r="C72" s="104" t="str">
        <f t="shared" si="29"/>
        <v/>
      </c>
      <c r="D72" s="105" t="str">
        <f t="shared" si="30"/>
        <v/>
      </c>
      <c r="E72" s="106" t="str">
        <f t="shared" si="31"/>
        <v/>
      </c>
      <c r="F72" s="106" t="str">
        <f t="shared" si="32"/>
        <v/>
      </c>
      <c r="G72" s="106" t="str">
        <f t="shared" si="33"/>
        <v/>
      </c>
      <c r="H72" s="107" t="str">
        <f t="shared" si="34"/>
        <v/>
      </c>
      <c r="I72" s="107" t="str">
        <f t="shared" si="35"/>
        <v/>
      </c>
      <c r="J72" s="107" t="str">
        <f t="shared" si="36"/>
        <v/>
      </c>
      <c r="K72" s="108" t="str">
        <f t="shared" si="37"/>
        <v/>
      </c>
      <c r="L72" s="108" t="str">
        <f t="shared" si="38"/>
        <v/>
      </c>
      <c r="M72" s="108" t="str">
        <f t="shared" si="39"/>
        <v/>
      </c>
      <c r="N72" s="109" t="str">
        <f t="shared" si="40"/>
        <v/>
      </c>
      <c r="O72" s="109" t="str">
        <f t="shared" si="41"/>
        <v/>
      </c>
      <c r="Z72" s="95" t="s">
        <v>842</v>
      </c>
    </row>
    <row r="73" spans="1:26" ht="14.25" customHeight="1" x14ac:dyDescent="0.2">
      <c r="A73" s="95">
        <v>72</v>
      </c>
      <c r="B73" s="103" t="str">
        <f t="shared" si="28"/>
        <v/>
      </c>
      <c r="C73" s="104" t="str">
        <f t="shared" si="29"/>
        <v/>
      </c>
      <c r="D73" s="105" t="str">
        <f t="shared" si="30"/>
        <v/>
      </c>
      <c r="E73" s="106" t="str">
        <f t="shared" si="31"/>
        <v/>
      </c>
      <c r="F73" s="106" t="str">
        <f t="shared" si="32"/>
        <v/>
      </c>
      <c r="G73" s="106" t="str">
        <f t="shared" si="33"/>
        <v/>
      </c>
      <c r="H73" s="107" t="str">
        <f t="shared" si="34"/>
        <v/>
      </c>
      <c r="I73" s="107" t="str">
        <f t="shared" si="35"/>
        <v/>
      </c>
      <c r="J73" s="107" t="str">
        <f t="shared" si="36"/>
        <v/>
      </c>
      <c r="K73" s="108" t="str">
        <f t="shared" si="37"/>
        <v/>
      </c>
      <c r="L73" s="108" t="str">
        <f t="shared" si="38"/>
        <v/>
      </c>
      <c r="M73" s="108" t="str">
        <f t="shared" si="39"/>
        <v/>
      </c>
      <c r="N73" s="109" t="str">
        <f t="shared" si="40"/>
        <v/>
      </c>
      <c r="O73" s="109" t="str">
        <f t="shared" si="41"/>
        <v/>
      </c>
      <c r="Z73" s="95" t="s">
        <v>843</v>
      </c>
    </row>
    <row r="74" spans="1:26" ht="14.25" customHeight="1" x14ac:dyDescent="0.2">
      <c r="A74" s="95">
        <v>73</v>
      </c>
      <c r="B74" s="103" t="str">
        <f t="shared" si="28"/>
        <v/>
      </c>
      <c r="C74" s="104" t="str">
        <f t="shared" si="29"/>
        <v/>
      </c>
      <c r="D74" s="105" t="str">
        <f t="shared" si="30"/>
        <v/>
      </c>
      <c r="E74" s="106" t="str">
        <f t="shared" si="31"/>
        <v/>
      </c>
      <c r="F74" s="106" t="str">
        <f t="shared" si="32"/>
        <v/>
      </c>
      <c r="G74" s="106" t="str">
        <f t="shared" si="33"/>
        <v/>
      </c>
      <c r="H74" s="107" t="str">
        <f t="shared" si="34"/>
        <v/>
      </c>
      <c r="I74" s="107" t="str">
        <f t="shared" si="35"/>
        <v/>
      </c>
      <c r="J74" s="107" t="str">
        <f t="shared" si="36"/>
        <v/>
      </c>
      <c r="K74" s="108" t="str">
        <f t="shared" si="37"/>
        <v/>
      </c>
      <c r="L74" s="108" t="str">
        <f t="shared" si="38"/>
        <v/>
      </c>
      <c r="M74" s="108" t="str">
        <f t="shared" si="39"/>
        <v/>
      </c>
      <c r="N74" s="109" t="str">
        <f t="shared" si="40"/>
        <v/>
      </c>
      <c r="O74" s="109" t="str">
        <f t="shared" si="41"/>
        <v/>
      </c>
      <c r="Z74" s="95" t="s">
        <v>844</v>
      </c>
    </row>
    <row r="75" spans="1:26" ht="14.25" customHeight="1" x14ac:dyDescent="0.2">
      <c r="A75" s="95">
        <v>74</v>
      </c>
      <c r="B75" s="103" t="str">
        <f t="shared" si="28"/>
        <v/>
      </c>
      <c r="C75" s="104" t="str">
        <f t="shared" si="29"/>
        <v/>
      </c>
      <c r="D75" s="105" t="str">
        <f t="shared" si="30"/>
        <v/>
      </c>
      <c r="E75" s="106" t="str">
        <f t="shared" si="31"/>
        <v/>
      </c>
      <c r="F75" s="106" t="str">
        <f t="shared" si="32"/>
        <v/>
      </c>
      <c r="G75" s="106" t="str">
        <f t="shared" si="33"/>
        <v/>
      </c>
      <c r="H75" s="107" t="str">
        <f t="shared" si="34"/>
        <v/>
      </c>
      <c r="I75" s="107" t="str">
        <f t="shared" si="35"/>
        <v/>
      </c>
      <c r="J75" s="107" t="str">
        <f t="shared" si="36"/>
        <v/>
      </c>
      <c r="K75" s="108" t="str">
        <f t="shared" si="37"/>
        <v/>
      </c>
      <c r="L75" s="108" t="str">
        <f t="shared" si="38"/>
        <v/>
      </c>
      <c r="M75" s="108" t="str">
        <f t="shared" si="39"/>
        <v/>
      </c>
      <c r="N75" s="109" t="str">
        <f t="shared" si="40"/>
        <v/>
      </c>
      <c r="O75" s="109" t="str">
        <f t="shared" si="41"/>
        <v/>
      </c>
      <c r="Z75" s="95" t="s">
        <v>845</v>
      </c>
    </row>
    <row r="76" spans="1:26" ht="14.25" customHeight="1" x14ac:dyDescent="0.2">
      <c r="A76" s="95">
        <v>75</v>
      </c>
      <c r="B76" s="103" t="str">
        <f t="shared" si="28"/>
        <v/>
      </c>
      <c r="C76" s="104" t="str">
        <f t="shared" si="29"/>
        <v/>
      </c>
      <c r="D76" s="105" t="str">
        <f t="shared" si="30"/>
        <v/>
      </c>
      <c r="E76" s="106" t="str">
        <f t="shared" si="31"/>
        <v/>
      </c>
      <c r="F76" s="106" t="str">
        <f t="shared" si="32"/>
        <v/>
      </c>
      <c r="G76" s="106" t="str">
        <f t="shared" si="33"/>
        <v/>
      </c>
      <c r="H76" s="107" t="str">
        <f t="shared" si="34"/>
        <v/>
      </c>
      <c r="I76" s="107" t="str">
        <f t="shared" si="35"/>
        <v/>
      </c>
      <c r="J76" s="107" t="str">
        <f t="shared" si="36"/>
        <v/>
      </c>
      <c r="K76" s="108" t="str">
        <f t="shared" si="37"/>
        <v/>
      </c>
      <c r="L76" s="108" t="str">
        <f t="shared" si="38"/>
        <v/>
      </c>
      <c r="M76" s="108" t="str">
        <f t="shared" si="39"/>
        <v/>
      </c>
      <c r="N76" s="109" t="str">
        <f t="shared" si="40"/>
        <v/>
      </c>
      <c r="O76" s="109" t="str">
        <f t="shared" si="41"/>
        <v/>
      </c>
      <c r="Z76" s="95" t="s">
        <v>846</v>
      </c>
    </row>
    <row r="77" spans="1:26" ht="14.25" customHeight="1" x14ac:dyDescent="0.2">
      <c r="A77" s="95">
        <v>76</v>
      </c>
      <c r="B77" s="103" t="str">
        <f t="shared" si="28"/>
        <v/>
      </c>
      <c r="C77" s="104" t="str">
        <f t="shared" si="29"/>
        <v/>
      </c>
      <c r="D77" s="105" t="str">
        <f t="shared" si="30"/>
        <v/>
      </c>
      <c r="E77" s="106" t="str">
        <f t="shared" si="31"/>
        <v/>
      </c>
      <c r="F77" s="106" t="str">
        <f t="shared" si="32"/>
        <v/>
      </c>
      <c r="G77" s="106" t="str">
        <f t="shared" si="33"/>
        <v/>
      </c>
      <c r="H77" s="107" t="str">
        <f t="shared" si="34"/>
        <v/>
      </c>
      <c r="I77" s="107" t="str">
        <f t="shared" si="35"/>
        <v/>
      </c>
      <c r="J77" s="107" t="str">
        <f t="shared" si="36"/>
        <v/>
      </c>
      <c r="K77" s="108" t="str">
        <f t="shared" si="37"/>
        <v/>
      </c>
      <c r="L77" s="108" t="str">
        <f t="shared" si="38"/>
        <v/>
      </c>
      <c r="M77" s="108" t="str">
        <f t="shared" si="39"/>
        <v/>
      </c>
      <c r="N77" s="109" t="str">
        <f t="shared" si="40"/>
        <v/>
      </c>
      <c r="O77" s="109" t="str">
        <f t="shared" si="41"/>
        <v/>
      </c>
      <c r="Z77" s="95" t="s">
        <v>847</v>
      </c>
    </row>
    <row r="78" spans="1:26" ht="14.25" customHeight="1" x14ac:dyDescent="0.2">
      <c r="A78" s="95">
        <v>77</v>
      </c>
      <c r="B78" s="103" t="str">
        <f t="shared" si="28"/>
        <v/>
      </c>
      <c r="C78" s="104" t="str">
        <f t="shared" si="29"/>
        <v/>
      </c>
      <c r="D78" s="105" t="str">
        <f t="shared" si="30"/>
        <v/>
      </c>
      <c r="E78" s="106" t="str">
        <f t="shared" si="31"/>
        <v/>
      </c>
      <c r="F78" s="106" t="str">
        <f t="shared" si="32"/>
        <v/>
      </c>
      <c r="G78" s="106" t="str">
        <f t="shared" si="33"/>
        <v/>
      </c>
      <c r="H78" s="107" t="str">
        <f t="shared" si="34"/>
        <v/>
      </c>
      <c r="I78" s="107" t="str">
        <f t="shared" si="35"/>
        <v/>
      </c>
      <c r="J78" s="107" t="str">
        <f t="shared" si="36"/>
        <v/>
      </c>
      <c r="K78" s="108" t="str">
        <f t="shared" si="37"/>
        <v/>
      </c>
      <c r="L78" s="108" t="str">
        <f t="shared" si="38"/>
        <v/>
      </c>
      <c r="M78" s="108" t="str">
        <f t="shared" si="39"/>
        <v/>
      </c>
      <c r="N78" s="109" t="str">
        <f t="shared" si="40"/>
        <v/>
      </c>
      <c r="O78" s="109" t="str">
        <f t="shared" si="41"/>
        <v/>
      </c>
      <c r="Z78" s="95" t="s">
        <v>848</v>
      </c>
    </row>
    <row r="79" spans="1:26" ht="14.25" customHeight="1" x14ac:dyDescent="0.2">
      <c r="A79" s="95">
        <v>78</v>
      </c>
      <c r="B79" s="103" t="str">
        <f t="shared" si="28"/>
        <v/>
      </c>
      <c r="C79" s="104" t="str">
        <f t="shared" si="29"/>
        <v/>
      </c>
      <c r="D79" s="105" t="str">
        <f t="shared" si="30"/>
        <v/>
      </c>
      <c r="E79" s="106" t="str">
        <f t="shared" si="31"/>
        <v/>
      </c>
      <c r="F79" s="106" t="str">
        <f t="shared" si="32"/>
        <v/>
      </c>
      <c r="G79" s="106" t="str">
        <f t="shared" si="33"/>
        <v/>
      </c>
      <c r="H79" s="107" t="str">
        <f t="shared" si="34"/>
        <v/>
      </c>
      <c r="I79" s="107" t="str">
        <f t="shared" si="35"/>
        <v/>
      </c>
      <c r="J79" s="107" t="str">
        <f t="shared" si="36"/>
        <v/>
      </c>
      <c r="K79" s="108" t="str">
        <f t="shared" si="37"/>
        <v/>
      </c>
      <c r="L79" s="108" t="str">
        <f t="shared" si="38"/>
        <v/>
      </c>
      <c r="M79" s="108" t="str">
        <f t="shared" si="39"/>
        <v/>
      </c>
      <c r="N79" s="109" t="str">
        <f t="shared" si="40"/>
        <v/>
      </c>
      <c r="O79" s="109" t="str">
        <f t="shared" si="41"/>
        <v/>
      </c>
      <c r="Z79" s="95" t="s">
        <v>849</v>
      </c>
    </row>
    <row r="80" spans="1:26" ht="14.25" customHeight="1" x14ac:dyDescent="0.2">
      <c r="A80" s="95">
        <v>79</v>
      </c>
      <c r="B80" s="103" t="str">
        <f t="shared" si="28"/>
        <v/>
      </c>
      <c r="C80" s="104" t="str">
        <f t="shared" si="29"/>
        <v/>
      </c>
      <c r="D80" s="105" t="str">
        <f t="shared" si="30"/>
        <v/>
      </c>
      <c r="E80" s="106" t="str">
        <f t="shared" si="31"/>
        <v/>
      </c>
      <c r="F80" s="106" t="str">
        <f t="shared" si="32"/>
        <v/>
      </c>
      <c r="G80" s="106" t="str">
        <f t="shared" si="33"/>
        <v/>
      </c>
      <c r="H80" s="107" t="str">
        <f t="shared" si="34"/>
        <v/>
      </c>
      <c r="I80" s="107" t="str">
        <f t="shared" si="35"/>
        <v/>
      </c>
      <c r="J80" s="107" t="str">
        <f t="shared" si="36"/>
        <v/>
      </c>
      <c r="K80" s="108" t="str">
        <f t="shared" si="37"/>
        <v/>
      </c>
      <c r="L80" s="108" t="str">
        <f t="shared" si="38"/>
        <v/>
      </c>
      <c r="M80" s="108" t="str">
        <f t="shared" si="39"/>
        <v/>
      </c>
      <c r="N80" s="109" t="str">
        <f t="shared" si="40"/>
        <v/>
      </c>
      <c r="O80" s="109" t="str">
        <f t="shared" si="41"/>
        <v/>
      </c>
      <c r="Z80" s="95" t="s">
        <v>850</v>
      </c>
    </row>
    <row r="81" spans="1:26" ht="14.25" customHeight="1" x14ac:dyDescent="0.2">
      <c r="A81" s="95">
        <v>80</v>
      </c>
      <c r="B81" s="103" t="str">
        <f t="shared" si="28"/>
        <v/>
      </c>
      <c r="C81" s="104" t="str">
        <f t="shared" si="29"/>
        <v/>
      </c>
      <c r="D81" s="105" t="str">
        <f t="shared" si="30"/>
        <v/>
      </c>
      <c r="E81" s="106" t="str">
        <f t="shared" si="31"/>
        <v/>
      </c>
      <c r="F81" s="106" t="str">
        <f t="shared" si="32"/>
        <v/>
      </c>
      <c r="G81" s="106" t="str">
        <f t="shared" si="33"/>
        <v/>
      </c>
      <c r="H81" s="107" t="str">
        <f t="shared" si="34"/>
        <v/>
      </c>
      <c r="I81" s="107" t="str">
        <f t="shared" si="35"/>
        <v/>
      </c>
      <c r="J81" s="107" t="str">
        <f t="shared" si="36"/>
        <v/>
      </c>
      <c r="K81" s="108" t="str">
        <f t="shared" si="37"/>
        <v/>
      </c>
      <c r="L81" s="108" t="str">
        <f t="shared" si="38"/>
        <v/>
      </c>
      <c r="M81" s="108" t="str">
        <f t="shared" si="39"/>
        <v/>
      </c>
      <c r="N81" s="109" t="str">
        <f t="shared" si="40"/>
        <v/>
      </c>
      <c r="O81" s="109" t="str">
        <f t="shared" si="41"/>
        <v/>
      </c>
      <c r="Z81" s="95" t="s">
        <v>851</v>
      </c>
    </row>
    <row r="82" spans="1:26" ht="21.75" customHeight="1" x14ac:dyDescent="0.2">
      <c r="B82" s="111"/>
      <c r="C82" s="111"/>
      <c r="D82" s="111"/>
      <c r="E82" s="111"/>
      <c r="F82" s="648"/>
      <c r="G82" s="648"/>
      <c r="H82" s="111"/>
      <c r="Z82" s="95" t="s">
        <v>852</v>
      </c>
    </row>
    <row r="83" spans="1:26" ht="21.75" customHeight="1" x14ac:dyDescent="0.2">
      <c r="B83" s="111"/>
      <c r="C83" s="111"/>
      <c r="D83" s="111"/>
      <c r="E83" s="111"/>
      <c r="F83" s="648"/>
      <c r="G83" s="648"/>
      <c r="H83" s="111"/>
      <c r="Z83" s="95" t="s">
        <v>853</v>
      </c>
    </row>
    <row r="84" spans="1:26" ht="21.75" customHeight="1" x14ac:dyDescent="0.2">
      <c r="B84" s="111"/>
      <c r="C84" s="111"/>
      <c r="D84" s="111"/>
      <c r="E84" s="111"/>
      <c r="F84" s="647"/>
      <c r="G84" s="647"/>
      <c r="H84" s="111"/>
      <c r="Z84" s="95" t="s">
        <v>854</v>
      </c>
    </row>
    <row r="85" spans="1:26" ht="21.75" customHeight="1" x14ac:dyDescent="0.2">
      <c r="B85" s="111"/>
      <c r="C85" s="111"/>
      <c r="D85" s="111"/>
      <c r="E85" s="111"/>
      <c r="F85" s="647"/>
      <c r="G85" s="647"/>
      <c r="H85" s="111"/>
      <c r="Z85" s="95" t="s">
        <v>855</v>
      </c>
    </row>
    <row r="86" spans="1:26" ht="21.75" customHeight="1" x14ac:dyDescent="0.2">
      <c r="B86" s="111"/>
      <c r="C86" s="111"/>
      <c r="D86" s="111"/>
      <c r="E86" s="111"/>
      <c r="F86" s="647"/>
      <c r="G86" s="647"/>
      <c r="H86" s="111"/>
      <c r="Z86" s="95" t="s">
        <v>856</v>
      </c>
    </row>
    <row r="87" spans="1:26" ht="21.75" customHeight="1" x14ac:dyDescent="0.2">
      <c r="B87" s="111"/>
      <c r="C87" s="111"/>
      <c r="D87" s="111"/>
      <c r="E87" s="111"/>
      <c r="F87" s="647"/>
      <c r="G87" s="647"/>
      <c r="H87" s="111"/>
      <c r="Z87" s="95" t="s">
        <v>857</v>
      </c>
    </row>
    <row r="88" spans="1:26" ht="21.75" customHeight="1" x14ac:dyDescent="0.2">
      <c r="Z88" s="95" t="s">
        <v>858</v>
      </c>
    </row>
    <row r="89" spans="1:26" x14ac:dyDescent="0.2">
      <c r="Z89" s="95" t="s">
        <v>859</v>
      </c>
    </row>
    <row r="90" spans="1:26" x14ac:dyDescent="0.2">
      <c r="Z90" s="95" t="s">
        <v>860</v>
      </c>
    </row>
    <row r="91" spans="1:26" x14ac:dyDescent="0.2">
      <c r="Z91" s="95" t="s">
        <v>861</v>
      </c>
    </row>
    <row r="92" spans="1:26" x14ac:dyDescent="0.2">
      <c r="Z92" s="95" t="s">
        <v>862</v>
      </c>
    </row>
    <row r="93" spans="1:26" x14ac:dyDescent="0.2">
      <c r="Z93" s="95" t="s">
        <v>863</v>
      </c>
    </row>
    <row r="94" spans="1:26" x14ac:dyDescent="0.2">
      <c r="Z94" s="95" t="s">
        <v>864</v>
      </c>
    </row>
    <row r="95" spans="1:26" x14ac:dyDescent="0.2">
      <c r="Z95" s="95" t="s">
        <v>865</v>
      </c>
    </row>
    <row r="96" spans="1:26" x14ac:dyDescent="0.2">
      <c r="Z96" s="95" t="s">
        <v>866</v>
      </c>
    </row>
    <row r="97" spans="26:26" x14ac:dyDescent="0.2">
      <c r="Z97" s="95" t="s">
        <v>867</v>
      </c>
    </row>
  </sheetData>
  <sheetProtection sheet="1"/>
  <mergeCells count="6">
    <mergeCell ref="F84:G84"/>
    <mergeCell ref="F87:G87"/>
    <mergeCell ref="F82:G82"/>
    <mergeCell ref="F83:G83"/>
    <mergeCell ref="F85:G85"/>
    <mergeCell ref="F86:G86"/>
  </mergeCells>
  <phoneticPr fontId="4"/>
  <conditionalFormatting sqref="F84:G86 F64:F83">
    <cfRule type="expression" dxfId="0" priority="1" stopIfTrue="1">
      <formula>IF(F64="",0,1)</formula>
    </cfRule>
  </conditionalFormatting>
  <pageMargins left="0.39370078740157483" right="0.39370078740157483" top="0.98425196850393704" bottom="0.39370078740157483" header="0.51181102362204722" footer="0.51181102362204722"/>
  <pageSetup paperSize="9" scale="52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注意事項</vt:lpstr>
      <vt:lpstr>学校情報</vt:lpstr>
      <vt:lpstr>出場選手エントリー票</vt:lpstr>
      <vt:lpstr>大会申込用紙 男</vt:lpstr>
      <vt:lpstr>大会申込用紙 女</vt:lpstr>
      <vt:lpstr>氏名データ</vt:lpstr>
      <vt:lpstr>出場選手エントリー票　男</vt:lpstr>
      <vt:lpstr>出場選手エントリー票　女</vt:lpstr>
      <vt:lpstr>氏名データ!Print_Area</vt:lpstr>
      <vt:lpstr>出場選手エントリー票!Print_Area</vt:lpstr>
      <vt:lpstr>'出場選手エントリー票　女'!Print_Area</vt:lpstr>
      <vt:lpstr>'出場選手エントリー票　男'!Print_Area</vt:lpstr>
      <vt:lpstr>'大会申込用紙 女'!Print_Area</vt:lpstr>
      <vt:lpstr>'大会申込用紙 男'!Print_Area</vt:lpstr>
      <vt:lpstr>注意事項!Print_Area</vt:lpstr>
      <vt:lpstr>'大会申込用紙 女'!Print_Titles</vt:lpstr>
      <vt:lpstr>'大会申込用紙 男'!Print_Titles</vt:lpstr>
      <vt:lpstr>テスト</vt:lpstr>
      <vt:lpstr>学校</vt:lpstr>
      <vt:lpstr>氏名データ</vt:lpstr>
      <vt:lpstr>女子</vt:lpstr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Yoshimichi Kato</dc:creator>
  <cp:lastModifiedBy>TK21</cp:lastModifiedBy>
  <cp:lastPrinted>2017-06-04T01:54:05Z</cp:lastPrinted>
  <dcterms:created xsi:type="dcterms:W3CDTF">2007-01-15T00:19:24Z</dcterms:created>
  <dcterms:modified xsi:type="dcterms:W3CDTF">2017-09-24T04:12:31Z</dcterms:modified>
</cp:coreProperties>
</file>